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9660" windowHeight="5190"/>
  </bookViews>
  <sheets>
    <sheet name="SOP DATA FOR NOVEMBER 2018 NR1" sheetId="1" r:id="rId1"/>
  </sheets>
  <definedNames>
    <definedName name="_xlnm._FilterDatabase" localSheetId="0" hidden="1">'SOP DATA FOR NOVEMBER 2018 NR1'!$A$647:$IR$803</definedName>
    <definedName name="_xlnm.Print_Area" localSheetId="0">'SOP DATA FOR NOVEMBER 2018 NR1'!$A$1:$AB$1079</definedName>
    <definedName name="_xlnm.Print_Titles" localSheetId="0">'SOP DATA FOR NOVEMBER 2018 NR1'!$4:$7</definedName>
  </definedNames>
  <calcPr calcId="145621"/>
</workbook>
</file>

<file path=xl/calcChain.xml><?xml version="1.0" encoding="utf-8"?>
<calcChain xmlns="http://schemas.openxmlformats.org/spreadsheetml/2006/main">
  <c r="Z1079" i="1" l="1"/>
  <c r="P1079" i="1"/>
  <c r="O1079" i="1"/>
  <c r="N1079" i="1"/>
  <c r="M1079" i="1"/>
  <c r="Z1077" i="1"/>
  <c r="P1077" i="1"/>
  <c r="O1077" i="1"/>
  <c r="N1077" i="1"/>
  <c r="M1077" i="1"/>
  <c r="Z1075" i="1"/>
  <c r="P1074" i="1"/>
  <c r="O1074" i="1"/>
  <c r="N1074" i="1"/>
  <c r="M1074" i="1"/>
  <c r="P1073" i="1"/>
  <c r="O1073" i="1"/>
  <c r="N1073" i="1"/>
  <c r="M1073" i="1"/>
  <c r="P1072" i="1"/>
  <c r="P1075" i="1" s="1"/>
  <c r="O1072" i="1"/>
  <c r="O1075" i="1" s="1"/>
  <c r="N1072" i="1"/>
  <c r="N1075" i="1" s="1"/>
  <c r="M1072" i="1"/>
  <c r="M1075" i="1" s="1"/>
  <c r="Z1071" i="1"/>
  <c r="Z1070" i="1"/>
  <c r="Z1069" i="1"/>
  <c r="Z1068" i="1"/>
  <c r="S1068" i="1"/>
  <c r="R1068" i="1"/>
  <c r="Q1068" i="1"/>
  <c r="P1067" i="1"/>
  <c r="P1068" i="1" s="1"/>
  <c r="O1067" i="1"/>
  <c r="O1068" i="1" s="1"/>
  <c r="N1067" i="1"/>
  <c r="N1068" i="1" s="1"/>
  <c r="M1067" i="1"/>
  <c r="M1068" i="1" s="1"/>
  <c r="Z1066" i="1"/>
  <c r="S1066" i="1"/>
  <c r="R1066" i="1"/>
  <c r="Q1066" i="1"/>
  <c r="P1065" i="1"/>
  <c r="O1065" i="1"/>
  <c r="N1065" i="1"/>
  <c r="M1065" i="1"/>
  <c r="P1064" i="1"/>
  <c r="P1066" i="1" s="1"/>
  <c r="O1064" i="1"/>
  <c r="O1066" i="1" s="1"/>
  <c r="N1064" i="1"/>
  <c r="M1064" i="1"/>
  <c r="M1066" i="1" s="1"/>
  <c r="Z1063" i="1"/>
  <c r="S1063" i="1"/>
  <c r="R1063" i="1"/>
  <c r="Q1063" i="1"/>
  <c r="P1062" i="1"/>
  <c r="O1062" i="1"/>
  <c r="N1062" i="1"/>
  <c r="M1062" i="1"/>
  <c r="P1061" i="1"/>
  <c r="P1063" i="1" s="1"/>
  <c r="O1061" i="1"/>
  <c r="N1061" i="1"/>
  <c r="M1061" i="1"/>
  <c r="M1063" i="1" s="1"/>
  <c r="Z1060" i="1"/>
  <c r="Z1059" i="1"/>
  <c r="Z1058" i="1"/>
  <c r="Z1057" i="1"/>
  <c r="P1055" i="1"/>
  <c r="P1057" i="1" s="1"/>
  <c r="O1055" i="1"/>
  <c r="O1057" i="1" s="1"/>
  <c r="N1055" i="1"/>
  <c r="N1057" i="1" s="1"/>
  <c r="M1055" i="1"/>
  <c r="M1057" i="1" s="1"/>
  <c r="Z1054" i="1"/>
  <c r="P1052" i="1"/>
  <c r="P1054" i="1" s="1"/>
  <c r="O1052" i="1"/>
  <c r="O1054" i="1" s="1"/>
  <c r="N1052" i="1"/>
  <c r="N1054" i="1" s="1"/>
  <c r="M1052" i="1"/>
  <c r="M1054" i="1" s="1"/>
  <c r="Z1051" i="1"/>
  <c r="P1050" i="1"/>
  <c r="O1050" i="1"/>
  <c r="N1050" i="1"/>
  <c r="M1050" i="1"/>
  <c r="P1049" i="1"/>
  <c r="P1051" i="1" s="1"/>
  <c r="O1049" i="1"/>
  <c r="N1049" i="1"/>
  <c r="N1051" i="1" s="1"/>
  <c r="M1049" i="1"/>
  <c r="M1051" i="1" s="1"/>
  <c r="Z1048" i="1"/>
  <c r="S1048" i="1"/>
  <c r="R1048" i="1"/>
  <c r="Q1048" i="1"/>
  <c r="P1047" i="1"/>
  <c r="O1047" i="1"/>
  <c r="N1047" i="1"/>
  <c r="M1047" i="1"/>
  <c r="P1046" i="1"/>
  <c r="P1048" i="1" s="1"/>
  <c r="O1046" i="1"/>
  <c r="N1046" i="1"/>
  <c r="N1048" i="1" s="1"/>
  <c r="M1046" i="1"/>
  <c r="M1048" i="1" s="1"/>
  <c r="Z1045" i="1"/>
  <c r="S1045" i="1"/>
  <c r="R1045" i="1"/>
  <c r="Q1045" i="1"/>
  <c r="P1044" i="1"/>
  <c r="O1044" i="1"/>
  <c r="N1044" i="1"/>
  <c r="M1044" i="1"/>
  <c r="P1043" i="1"/>
  <c r="P1045" i="1" s="1"/>
  <c r="O1043" i="1"/>
  <c r="N1043" i="1"/>
  <c r="N1045" i="1" s="1"/>
  <c r="M1043" i="1"/>
  <c r="M1045" i="1" s="1"/>
  <c r="Z1042" i="1"/>
  <c r="P1041" i="1"/>
  <c r="O1041" i="1"/>
  <c r="N1041" i="1"/>
  <c r="M1041" i="1"/>
  <c r="P1040" i="1"/>
  <c r="O1040" i="1"/>
  <c r="N1040" i="1"/>
  <c r="M1040" i="1"/>
  <c r="P1039" i="1"/>
  <c r="O1039" i="1"/>
  <c r="O1042" i="1" s="1"/>
  <c r="N1039" i="1"/>
  <c r="N1042" i="1" s="1"/>
  <c r="M1039" i="1"/>
  <c r="Z1038" i="1"/>
  <c r="Z1037" i="1"/>
  <c r="S1037" i="1"/>
  <c r="R1037" i="1"/>
  <c r="Q1037" i="1"/>
  <c r="P1036" i="1"/>
  <c r="O1036" i="1"/>
  <c r="N1036" i="1"/>
  <c r="M1036" i="1"/>
  <c r="P1035" i="1"/>
  <c r="P1037" i="1" s="1"/>
  <c r="O1035" i="1"/>
  <c r="O1037" i="1" s="1"/>
  <c r="N1035" i="1"/>
  <c r="M1035" i="1"/>
  <c r="M1037" i="1" s="1"/>
  <c r="Z1034" i="1"/>
  <c r="P1033" i="1"/>
  <c r="O1033" i="1"/>
  <c r="N1033" i="1"/>
  <c r="M1033" i="1"/>
  <c r="P1032" i="1"/>
  <c r="P1034" i="1" s="1"/>
  <c r="O1032" i="1"/>
  <c r="O1034" i="1" s="1"/>
  <c r="N1032" i="1"/>
  <c r="M1032" i="1"/>
  <c r="M1034" i="1" s="1"/>
  <c r="Z1031" i="1"/>
  <c r="P1030" i="1"/>
  <c r="P1031" i="1" s="1"/>
  <c r="O1030" i="1"/>
  <c r="O1031" i="1" s="1"/>
  <c r="N1030" i="1"/>
  <c r="N1031" i="1" s="1"/>
  <c r="M1030" i="1"/>
  <c r="M1031" i="1" s="1"/>
  <c r="Z1029" i="1"/>
  <c r="Q1029" i="1"/>
  <c r="P1028" i="1"/>
  <c r="O1028" i="1"/>
  <c r="N1028" i="1"/>
  <c r="M1028" i="1"/>
  <c r="P1027" i="1"/>
  <c r="P1029" i="1" s="1"/>
  <c r="O1027" i="1"/>
  <c r="O1029" i="1" s="1"/>
  <c r="N1027" i="1"/>
  <c r="M1027" i="1"/>
  <c r="M1029" i="1" s="1"/>
  <c r="Z1026" i="1"/>
  <c r="S1026" i="1"/>
  <c r="R1026" i="1"/>
  <c r="P1025" i="1"/>
  <c r="O1025" i="1"/>
  <c r="N1025" i="1"/>
  <c r="M1025" i="1"/>
  <c r="P1024" i="1"/>
  <c r="O1024" i="1"/>
  <c r="O1026" i="1" s="1"/>
  <c r="N1024" i="1"/>
  <c r="N1026" i="1" s="1"/>
  <c r="M1024" i="1"/>
  <c r="Z1023" i="1"/>
  <c r="S1023" i="1"/>
  <c r="S1029" i="1" s="1"/>
  <c r="R1023" i="1"/>
  <c r="P1022" i="1"/>
  <c r="O1022" i="1"/>
  <c r="N1022" i="1"/>
  <c r="M1022" i="1"/>
  <c r="P1021" i="1"/>
  <c r="P1023" i="1" s="1"/>
  <c r="O1021" i="1"/>
  <c r="N1021" i="1"/>
  <c r="N1023" i="1" s="1"/>
  <c r="M1021" i="1"/>
  <c r="M1023" i="1" s="1"/>
  <c r="Z1020" i="1"/>
  <c r="P1019" i="1"/>
  <c r="O1019" i="1"/>
  <c r="N1019" i="1"/>
  <c r="M1019" i="1"/>
  <c r="P1018" i="1"/>
  <c r="P1020" i="1" s="1"/>
  <c r="O1018" i="1"/>
  <c r="N1018" i="1"/>
  <c r="N1020" i="1" s="1"/>
  <c r="M1018" i="1"/>
  <c r="M1020" i="1" s="1"/>
  <c r="Z1017" i="1"/>
  <c r="P1016" i="1"/>
  <c r="O1016" i="1"/>
  <c r="N1016" i="1"/>
  <c r="M1016" i="1"/>
  <c r="P1015" i="1"/>
  <c r="P1017" i="1" s="1"/>
  <c r="O1015" i="1"/>
  <c r="N1015" i="1"/>
  <c r="N1017" i="1" s="1"/>
  <c r="M1015" i="1"/>
  <c r="M1017" i="1" s="1"/>
  <c r="Z1014" i="1"/>
  <c r="Z1013" i="1"/>
  <c r="S1013" i="1"/>
  <c r="R1013" i="1"/>
  <c r="Q1013" i="1"/>
  <c r="P1012" i="1"/>
  <c r="P1013" i="1" s="1"/>
  <c r="O1012" i="1"/>
  <c r="O1013" i="1" s="1"/>
  <c r="N1012" i="1"/>
  <c r="N1013" i="1" s="1"/>
  <c r="M1012" i="1"/>
  <c r="M1013" i="1" s="1"/>
  <c r="Z1011" i="1"/>
  <c r="P1010" i="1"/>
  <c r="O1010" i="1"/>
  <c r="N1010" i="1"/>
  <c r="M1010" i="1"/>
  <c r="P1009" i="1"/>
  <c r="P1011" i="1" s="1"/>
  <c r="O1009" i="1"/>
  <c r="N1009" i="1"/>
  <c r="N1011" i="1" s="1"/>
  <c r="M1009" i="1"/>
  <c r="M1011" i="1" s="1"/>
  <c r="Z1008" i="1"/>
  <c r="P1007" i="1"/>
  <c r="O1007" i="1"/>
  <c r="N1007" i="1"/>
  <c r="M1007" i="1"/>
  <c r="P1006" i="1"/>
  <c r="P1008" i="1" s="1"/>
  <c r="O1006" i="1"/>
  <c r="N1006" i="1"/>
  <c r="N1008" i="1" s="1"/>
  <c r="M1006" i="1"/>
  <c r="M1008" i="1" s="1"/>
  <c r="Z1005" i="1"/>
  <c r="P1004" i="1"/>
  <c r="O1004" i="1"/>
  <c r="N1004" i="1"/>
  <c r="M1004" i="1"/>
  <c r="P1003" i="1"/>
  <c r="P1005" i="1" s="1"/>
  <c r="O1003" i="1"/>
  <c r="N1003" i="1"/>
  <c r="N1005" i="1" s="1"/>
  <c r="M1003" i="1"/>
  <c r="M1005" i="1" s="1"/>
  <c r="Z1002" i="1"/>
  <c r="P1001" i="1"/>
  <c r="O1001" i="1"/>
  <c r="N1001" i="1"/>
  <c r="M1001" i="1"/>
  <c r="P1000" i="1"/>
  <c r="P1002" i="1" s="1"/>
  <c r="O1000" i="1"/>
  <c r="N1000" i="1"/>
  <c r="N1002" i="1" s="1"/>
  <c r="M1000" i="1"/>
  <c r="M1002" i="1" s="1"/>
  <c r="Z999" i="1"/>
  <c r="P998" i="1"/>
  <c r="O998" i="1"/>
  <c r="N998" i="1"/>
  <c r="M998" i="1"/>
  <c r="P997" i="1"/>
  <c r="O997" i="1"/>
  <c r="N997" i="1"/>
  <c r="M997" i="1"/>
  <c r="Z996" i="1"/>
  <c r="S996" i="1"/>
  <c r="R996" i="1"/>
  <c r="Q996" i="1"/>
  <c r="P995" i="1"/>
  <c r="O995" i="1"/>
  <c r="N995" i="1"/>
  <c r="M995" i="1"/>
  <c r="P994" i="1"/>
  <c r="P996" i="1" s="1"/>
  <c r="P999" i="1" s="1"/>
  <c r="O994" i="1"/>
  <c r="N994" i="1"/>
  <c r="N996" i="1" s="1"/>
  <c r="N999" i="1" s="1"/>
  <c r="M994" i="1"/>
  <c r="M996" i="1" s="1"/>
  <c r="M999" i="1" s="1"/>
  <c r="Z993" i="1"/>
  <c r="S993" i="1"/>
  <c r="R993" i="1"/>
  <c r="Q993" i="1"/>
  <c r="P992" i="1"/>
  <c r="O992" i="1"/>
  <c r="N992" i="1"/>
  <c r="M992" i="1"/>
  <c r="P991" i="1"/>
  <c r="P993" i="1" s="1"/>
  <c r="O991" i="1"/>
  <c r="N991" i="1"/>
  <c r="N993" i="1" s="1"/>
  <c r="M991" i="1"/>
  <c r="M993" i="1" s="1"/>
  <c r="Z990" i="1"/>
  <c r="P989" i="1"/>
  <c r="O989" i="1"/>
  <c r="N989" i="1"/>
  <c r="M989" i="1"/>
  <c r="P988" i="1"/>
  <c r="O988" i="1"/>
  <c r="N988" i="1"/>
  <c r="M988" i="1"/>
  <c r="P987" i="1"/>
  <c r="O987" i="1"/>
  <c r="N987" i="1"/>
  <c r="N990" i="1" s="1"/>
  <c r="M987" i="1"/>
  <c r="Z986" i="1"/>
  <c r="P985" i="1"/>
  <c r="O985" i="1"/>
  <c r="N985" i="1"/>
  <c r="M985" i="1"/>
  <c r="P984" i="1"/>
  <c r="O984" i="1"/>
  <c r="O986" i="1" s="1"/>
  <c r="N984" i="1"/>
  <c r="N986" i="1" s="1"/>
  <c r="M984" i="1"/>
  <c r="Z983" i="1"/>
  <c r="P982" i="1"/>
  <c r="O982" i="1"/>
  <c r="N982" i="1"/>
  <c r="M982" i="1"/>
  <c r="P981" i="1"/>
  <c r="O981" i="1"/>
  <c r="O983" i="1" s="1"/>
  <c r="N981" i="1"/>
  <c r="N983" i="1" s="1"/>
  <c r="M981" i="1"/>
  <c r="Z980" i="1"/>
  <c r="P979" i="1"/>
  <c r="O979" i="1"/>
  <c r="N979" i="1"/>
  <c r="M979" i="1"/>
  <c r="P978" i="1"/>
  <c r="O978" i="1"/>
  <c r="O980" i="1" s="1"/>
  <c r="N978" i="1"/>
  <c r="N980" i="1" s="1"/>
  <c r="M978" i="1"/>
  <c r="Z977" i="1"/>
  <c r="P976" i="1"/>
  <c r="O976" i="1"/>
  <c r="N976" i="1"/>
  <c r="M976" i="1"/>
  <c r="P975" i="1"/>
  <c r="O975" i="1"/>
  <c r="O977" i="1" s="1"/>
  <c r="N975" i="1"/>
  <c r="N977" i="1" s="1"/>
  <c r="M975" i="1"/>
  <c r="Z974" i="1"/>
  <c r="P973" i="1"/>
  <c r="O973" i="1"/>
  <c r="N973" i="1"/>
  <c r="M973" i="1"/>
  <c r="P972" i="1"/>
  <c r="O972" i="1"/>
  <c r="O974" i="1" s="1"/>
  <c r="N972" i="1"/>
  <c r="N974" i="1" s="1"/>
  <c r="M972" i="1"/>
  <c r="Z971" i="1"/>
  <c r="P970" i="1"/>
  <c r="O970" i="1"/>
  <c r="N970" i="1"/>
  <c r="M970" i="1"/>
  <c r="P969" i="1"/>
  <c r="O969" i="1"/>
  <c r="O971" i="1" s="1"/>
  <c r="N969" i="1"/>
  <c r="M969" i="1"/>
  <c r="Z968" i="1"/>
  <c r="P967" i="1"/>
  <c r="O967" i="1"/>
  <c r="N967" i="1"/>
  <c r="M967" i="1"/>
  <c r="P966" i="1"/>
  <c r="O966" i="1"/>
  <c r="N966" i="1"/>
  <c r="M966" i="1"/>
  <c r="Z965" i="1"/>
  <c r="P964" i="1"/>
  <c r="O964" i="1"/>
  <c r="N964" i="1"/>
  <c r="M964" i="1"/>
  <c r="P963" i="1"/>
  <c r="P965" i="1" s="1"/>
  <c r="P968" i="1" s="1"/>
  <c r="O963" i="1"/>
  <c r="O965" i="1" s="1"/>
  <c r="O968" i="1" s="1"/>
  <c r="N963" i="1"/>
  <c r="N965" i="1" s="1"/>
  <c r="M963" i="1"/>
  <c r="M965" i="1" s="1"/>
  <c r="M968" i="1" s="1"/>
  <c r="Z962" i="1"/>
  <c r="Z961" i="1"/>
  <c r="P960" i="1"/>
  <c r="O960" i="1"/>
  <c r="N960" i="1"/>
  <c r="M960" i="1"/>
  <c r="P959" i="1"/>
  <c r="P961" i="1" s="1"/>
  <c r="O959" i="1"/>
  <c r="N959" i="1"/>
  <c r="M959" i="1"/>
  <c r="M961" i="1" s="1"/>
  <c r="Z958" i="1"/>
  <c r="P957" i="1"/>
  <c r="O957" i="1"/>
  <c r="N957" i="1"/>
  <c r="M957" i="1"/>
  <c r="P956" i="1"/>
  <c r="P958" i="1" s="1"/>
  <c r="O956" i="1"/>
  <c r="N956" i="1"/>
  <c r="M956" i="1"/>
  <c r="M958" i="1" s="1"/>
  <c r="Z955" i="1"/>
  <c r="P954" i="1"/>
  <c r="O954" i="1"/>
  <c r="N954" i="1"/>
  <c r="M954" i="1"/>
  <c r="P953" i="1"/>
  <c r="P955" i="1" s="1"/>
  <c r="O953" i="1"/>
  <c r="N953" i="1"/>
  <c r="M953" i="1"/>
  <c r="M955" i="1" s="1"/>
  <c r="Z952" i="1"/>
  <c r="P951" i="1"/>
  <c r="O951" i="1"/>
  <c r="N951" i="1"/>
  <c r="M951" i="1"/>
  <c r="P950" i="1"/>
  <c r="P952" i="1" s="1"/>
  <c r="O950" i="1"/>
  <c r="N950" i="1"/>
  <c r="M950" i="1"/>
  <c r="M952" i="1" s="1"/>
  <c r="Z949" i="1"/>
  <c r="P948" i="1"/>
  <c r="O948" i="1"/>
  <c r="N948" i="1"/>
  <c r="M948" i="1"/>
  <c r="P947" i="1"/>
  <c r="O947" i="1"/>
  <c r="N947" i="1"/>
  <c r="M947" i="1"/>
  <c r="Z946" i="1"/>
  <c r="P945" i="1"/>
  <c r="O945" i="1"/>
  <c r="N945" i="1"/>
  <c r="M945" i="1"/>
  <c r="P944" i="1"/>
  <c r="P946" i="1" s="1"/>
  <c r="O944" i="1"/>
  <c r="N944" i="1"/>
  <c r="M944" i="1"/>
  <c r="M946" i="1" s="1"/>
  <c r="Z943" i="1"/>
  <c r="P942" i="1"/>
  <c r="O942" i="1"/>
  <c r="N942" i="1"/>
  <c r="M942" i="1"/>
  <c r="P941" i="1"/>
  <c r="P943" i="1" s="1"/>
  <c r="O941" i="1"/>
  <c r="N941" i="1"/>
  <c r="M941" i="1"/>
  <c r="M943" i="1" s="1"/>
  <c r="Z940" i="1"/>
  <c r="P939" i="1"/>
  <c r="O939" i="1"/>
  <c r="N939" i="1"/>
  <c r="M939" i="1"/>
  <c r="P938" i="1"/>
  <c r="P940" i="1" s="1"/>
  <c r="O938" i="1"/>
  <c r="N938" i="1"/>
  <c r="M938" i="1"/>
  <c r="M940" i="1" s="1"/>
  <c r="Z937" i="1"/>
  <c r="P936" i="1"/>
  <c r="O936" i="1"/>
  <c r="N936" i="1"/>
  <c r="M936" i="1"/>
  <c r="P935" i="1"/>
  <c r="P937" i="1" s="1"/>
  <c r="O935" i="1"/>
  <c r="N935" i="1"/>
  <c r="M935" i="1"/>
  <c r="M937" i="1" s="1"/>
  <c r="Z934" i="1"/>
  <c r="P933" i="1"/>
  <c r="O933" i="1"/>
  <c r="N933" i="1"/>
  <c r="M933" i="1"/>
  <c r="P932" i="1"/>
  <c r="P934" i="1" s="1"/>
  <c r="O932" i="1"/>
  <c r="N932" i="1"/>
  <c r="M932" i="1"/>
  <c r="M934" i="1" s="1"/>
  <c r="Z930" i="1"/>
  <c r="P929" i="1"/>
  <c r="O929" i="1"/>
  <c r="N929" i="1"/>
  <c r="M929" i="1"/>
  <c r="P928" i="1"/>
  <c r="P930" i="1" s="1"/>
  <c r="O928" i="1"/>
  <c r="N928" i="1"/>
  <c r="M928" i="1"/>
  <c r="M930" i="1" s="1"/>
  <c r="Z925" i="1"/>
  <c r="P924" i="1"/>
  <c r="P925" i="1" s="1"/>
  <c r="O924" i="1"/>
  <c r="O925" i="1" s="1"/>
  <c r="N924" i="1"/>
  <c r="N925" i="1" s="1"/>
  <c r="M924" i="1"/>
  <c r="M925" i="1" s="1"/>
  <c r="Z923" i="1"/>
  <c r="P922" i="1"/>
  <c r="P923" i="1" s="1"/>
  <c r="O922" i="1"/>
  <c r="O923" i="1" s="1"/>
  <c r="N922" i="1"/>
  <c r="N923" i="1" s="1"/>
  <c r="M922" i="1"/>
  <c r="M923" i="1" s="1"/>
  <c r="Z921" i="1"/>
  <c r="P920" i="1"/>
  <c r="P921" i="1" s="1"/>
  <c r="O920" i="1"/>
  <c r="O921" i="1" s="1"/>
  <c r="N920" i="1"/>
  <c r="N921" i="1" s="1"/>
  <c r="M920" i="1"/>
  <c r="M921" i="1" s="1"/>
  <c r="Z919" i="1"/>
  <c r="P918" i="1"/>
  <c r="P919" i="1" s="1"/>
  <c r="O918" i="1"/>
  <c r="O919" i="1" s="1"/>
  <c r="N918" i="1"/>
  <c r="N919" i="1" s="1"/>
  <c r="M918" i="1"/>
  <c r="M919" i="1" s="1"/>
  <c r="Z917" i="1"/>
  <c r="P916" i="1"/>
  <c r="P917" i="1" s="1"/>
  <c r="O916" i="1"/>
  <c r="O917" i="1" s="1"/>
  <c r="N916" i="1"/>
  <c r="N917" i="1" s="1"/>
  <c r="M916" i="1"/>
  <c r="M917" i="1" s="1"/>
  <c r="Z915" i="1"/>
  <c r="P914" i="1"/>
  <c r="P915" i="1" s="1"/>
  <c r="O914" i="1"/>
  <c r="O915" i="1" s="1"/>
  <c r="N914" i="1"/>
  <c r="N915" i="1" s="1"/>
  <c r="M914" i="1"/>
  <c r="M915" i="1" s="1"/>
  <c r="Z913" i="1"/>
  <c r="P913" i="1"/>
  <c r="O913" i="1"/>
  <c r="N913" i="1"/>
  <c r="M913" i="1"/>
  <c r="Z911" i="1"/>
  <c r="P910" i="1"/>
  <c r="P911" i="1" s="1"/>
  <c r="O910" i="1"/>
  <c r="O911" i="1" s="1"/>
  <c r="N910" i="1"/>
  <c r="N911" i="1" s="1"/>
  <c r="M910" i="1"/>
  <c r="M911" i="1" s="1"/>
  <c r="Z909" i="1"/>
  <c r="P908" i="1"/>
  <c r="P909" i="1" s="1"/>
  <c r="O908" i="1"/>
  <c r="O909" i="1" s="1"/>
  <c r="N908" i="1"/>
  <c r="N909" i="1" s="1"/>
  <c r="M908" i="1"/>
  <c r="M909" i="1" s="1"/>
  <c r="Z907" i="1"/>
  <c r="P906" i="1"/>
  <c r="P907" i="1" s="1"/>
  <c r="O906" i="1"/>
  <c r="O907" i="1" s="1"/>
  <c r="N906" i="1"/>
  <c r="N907" i="1" s="1"/>
  <c r="M906" i="1"/>
  <c r="M907" i="1" s="1"/>
  <c r="Z905" i="1"/>
  <c r="P904" i="1"/>
  <c r="O904" i="1"/>
  <c r="N904" i="1"/>
  <c r="M904" i="1"/>
  <c r="P903" i="1"/>
  <c r="O903" i="1"/>
  <c r="O905" i="1" s="1"/>
  <c r="N903" i="1"/>
  <c r="M903" i="1"/>
  <c r="Z902" i="1"/>
  <c r="P901" i="1"/>
  <c r="P902" i="1" s="1"/>
  <c r="O901" i="1"/>
  <c r="O902" i="1" s="1"/>
  <c r="N901" i="1"/>
  <c r="N902" i="1" s="1"/>
  <c r="M901" i="1"/>
  <c r="M902" i="1" s="1"/>
  <c r="Z900" i="1"/>
  <c r="Z899" i="1"/>
  <c r="P898" i="1"/>
  <c r="P899" i="1" s="1"/>
  <c r="O898" i="1"/>
  <c r="O899" i="1" s="1"/>
  <c r="N898" i="1"/>
  <c r="N899" i="1" s="1"/>
  <c r="M898" i="1"/>
  <c r="M899" i="1" s="1"/>
  <c r="Z897" i="1"/>
  <c r="Z896" i="1"/>
  <c r="Z895" i="1"/>
  <c r="P894" i="1"/>
  <c r="P895" i="1" s="1"/>
  <c r="O894" i="1"/>
  <c r="O895" i="1" s="1"/>
  <c r="N894" i="1"/>
  <c r="N895" i="1" s="1"/>
  <c r="M894" i="1"/>
  <c r="M895" i="1" s="1"/>
  <c r="Z893" i="1"/>
  <c r="P892" i="1"/>
  <c r="P893" i="1" s="1"/>
  <c r="O892" i="1"/>
  <c r="O893" i="1" s="1"/>
  <c r="N892" i="1"/>
  <c r="N893" i="1" s="1"/>
  <c r="M892" i="1"/>
  <c r="M893" i="1" s="1"/>
  <c r="Z891" i="1"/>
  <c r="P890" i="1"/>
  <c r="P891" i="1" s="1"/>
  <c r="O890" i="1"/>
  <c r="O891" i="1" s="1"/>
  <c r="N890" i="1"/>
  <c r="N891" i="1" s="1"/>
  <c r="M890" i="1"/>
  <c r="M891" i="1" s="1"/>
  <c r="Z889" i="1"/>
  <c r="Z888" i="1"/>
  <c r="Z887" i="1"/>
  <c r="P886" i="1"/>
  <c r="O886" i="1"/>
  <c r="N886" i="1"/>
  <c r="M886" i="1"/>
  <c r="P885" i="1"/>
  <c r="O885" i="1"/>
  <c r="O887" i="1" s="1"/>
  <c r="N885" i="1"/>
  <c r="M885" i="1"/>
  <c r="Z884" i="1"/>
  <c r="P883" i="1"/>
  <c r="P884" i="1" s="1"/>
  <c r="O883" i="1"/>
  <c r="O884" i="1" s="1"/>
  <c r="N883" i="1"/>
  <c r="N884" i="1" s="1"/>
  <c r="M883" i="1"/>
  <c r="M884" i="1" s="1"/>
  <c r="Z882" i="1"/>
  <c r="P881" i="1"/>
  <c r="O881" i="1"/>
  <c r="N881" i="1"/>
  <c r="M881" i="1"/>
  <c r="P880" i="1"/>
  <c r="O880" i="1"/>
  <c r="N880" i="1"/>
  <c r="N882" i="1" s="1"/>
  <c r="M880" i="1"/>
  <c r="Z879" i="1"/>
  <c r="P878" i="1"/>
  <c r="O878" i="1"/>
  <c r="N878" i="1"/>
  <c r="M878" i="1"/>
  <c r="P877" i="1"/>
  <c r="O877" i="1"/>
  <c r="N877" i="1"/>
  <c r="N879" i="1" s="1"/>
  <c r="M877" i="1"/>
  <c r="Z876" i="1"/>
  <c r="P875" i="1"/>
  <c r="O875" i="1"/>
  <c r="N875" i="1"/>
  <c r="M875" i="1"/>
  <c r="P874" i="1"/>
  <c r="O874" i="1"/>
  <c r="N874" i="1"/>
  <c r="N876" i="1" s="1"/>
  <c r="M874" i="1"/>
  <c r="Z873" i="1"/>
  <c r="P872" i="1"/>
  <c r="O872" i="1"/>
  <c r="N872" i="1"/>
  <c r="M872" i="1"/>
  <c r="P871" i="1"/>
  <c r="O871" i="1"/>
  <c r="N871" i="1"/>
  <c r="M871" i="1"/>
  <c r="P870" i="1"/>
  <c r="O870" i="1"/>
  <c r="N870" i="1"/>
  <c r="M870" i="1"/>
  <c r="P869" i="1"/>
  <c r="O869" i="1"/>
  <c r="N869" i="1"/>
  <c r="M869" i="1"/>
  <c r="P868" i="1"/>
  <c r="O868" i="1"/>
  <c r="N868" i="1"/>
  <c r="N873" i="1" s="1"/>
  <c r="M868" i="1"/>
  <c r="Z867" i="1"/>
  <c r="P866" i="1"/>
  <c r="O866" i="1"/>
  <c r="N866" i="1"/>
  <c r="M866" i="1"/>
  <c r="P865" i="1"/>
  <c r="O865" i="1"/>
  <c r="N865" i="1"/>
  <c r="M865" i="1"/>
  <c r="P864" i="1"/>
  <c r="O864" i="1"/>
  <c r="O867" i="1" s="1"/>
  <c r="N864" i="1"/>
  <c r="M864" i="1"/>
  <c r="Z863" i="1"/>
  <c r="P862" i="1"/>
  <c r="P863" i="1" s="1"/>
  <c r="O862" i="1"/>
  <c r="O863" i="1" s="1"/>
  <c r="N862" i="1"/>
  <c r="N863" i="1" s="1"/>
  <c r="M862" i="1"/>
  <c r="M863" i="1" s="1"/>
  <c r="Z861" i="1"/>
  <c r="P860" i="1"/>
  <c r="P861" i="1" s="1"/>
  <c r="O860" i="1"/>
  <c r="O861" i="1" s="1"/>
  <c r="N860" i="1"/>
  <c r="N861" i="1" s="1"/>
  <c r="M860" i="1"/>
  <c r="M861" i="1" s="1"/>
  <c r="Z859" i="1"/>
  <c r="P858" i="1"/>
  <c r="P859" i="1" s="1"/>
  <c r="O858" i="1"/>
  <c r="O859" i="1" s="1"/>
  <c r="N858" i="1"/>
  <c r="N859" i="1" s="1"/>
  <c r="M858" i="1"/>
  <c r="M859" i="1" s="1"/>
  <c r="Z857" i="1"/>
  <c r="Z856" i="1"/>
  <c r="Z855" i="1"/>
  <c r="Z854" i="1"/>
  <c r="P853" i="1"/>
  <c r="P854" i="1" s="1"/>
  <c r="O853" i="1"/>
  <c r="O854" i="1" s="1"/>
  <c r="N853" i="1"/>
  <c r="N854" i="1" s="1"/>
  <c r="M853" i="1"/>
  <c r="M854" i="1" s="1"/>
  <c r="Z852" i="1"/>
  <c r="P851" i="1"/>
  <c r="P852" i="1" s="1"/>
  <c r="O851" i="1"/>
  <c r="O852" i="1" s="1"/>
  <c r="N851" i="1"/>
  <c r="N852" i="1" s="1"/>
  <c r="M851" i="1"/>
  <c r="M852" i="1" s="1"/>
  <c r="Z850" i="1"/>
  <c r="P849" i="1"/>
  <c r="P850" i="1" s="1"/>
  <c r="O849" i="1"/>
  <c r="O850" i="1" s="1"/>
  <c r="N849" i="1"/>
  <c r="N850" i="1" s="1"/>
  <c r="M849" i="1"/>
  <c r="M850" i="1" s="1"/>
  <c r="Z848" i="1"/>
  <c r="P847" i="1"/>
  <c r="P848" i="1" s="1"/>
  <c r="O847" i="1"/>
  <c r="O848" i="1" s="1"/>
  <c r="N847" i="1"/>
  <c r="N848" i="1" s="1"/>
  <c r="M847" i="1"/>
  <c r="M848" i="1" s="1"/>
  <c r="Z846" i="1"/>
  <c r="P845" i="1"/>
  <c r="P846" i="1" s="1"/>
  <c r="O845" i="1"/>
  <c r="O846" i="1" s="1"/>
  <c r="N845" i="1"/>
  <c r="N846" i="1" s="1"/>
  <c r="M845" i="1"/>
  <c r="M846" i="1" s="1"/>
  <c r="Z844" i="1"/>
  <c r="P843" i="1"/>
  <c r="P844" i="1" s="1"/>
  <c r="O843" i="1"/>
  <c r="O844" i="1" s="1"/>
  <c r="N843" i="1"/>
  <c r="N844" i="1" s="1"/>
  <c r="M843" i="1"/>
  <c r="M844" i="1" s="1"/>
  <c r="Z842" i="1"/>
  <c r="P841" i="1"/>
  <c r="P842" i="1" s="1"/>
  <c r="O841" i="1"/>
  <c r="O842" i="1" s="1"/>
  <c r="N841" i="1"/>
  <c r="N842" i="1" s="1"/>
  <c r="M841" i="1"/>
  <c r="M842" i="1" s="1"/>
  <c r="Z840" i="1"/>
  <c r="P839" i="1"/>
  <c r="P840" i="1" s="1"/>
  <c r="O839" i="1"/>
  <c r="O840" i="1" s="1"/>
  <c r="N839" i="1"/>
  <c r="N840" i="1" s="1"/>
  <c r="M839" i="1"/>
  <c r="M840" i="1" s="1"/>
  <c r="Z838" i="1"/>
  <c r="P837" i="1"/>
  <c r="P838" i="1" s="1"/>
  <c r="O837" i="1"/>
  <c r="O838" i="1" s="1"/>
  <c r="N837" i="1"/>
  <c r="N838" i="1" s="1"/>
  <c r="M837" i="1"/>
  <c r="M838" i="1" s="1"/>
  <c r="Z836" i="1"/>
  <c r="P835" i="1"/>
  <c r="O835" i="1"/>
  <c r="N835" i="1"/>
  <c r="M835" i="1"/>
  <c r="P834" i="1"/>
  <c r="O834" i="1"/>
  <c r="N834" i="1"/>
  <c r="M834" i="1"/>
  <c r="Z833" i="1"/>
  <c r="P832" i="1"/>
  <c r="P833" i="1" s="1"/>
  <c r="O832" i="1"/>
  <c r="O833" i="1" s="1"/>
  <c r="N832" i="1"/>
  <c r="N833" i="1" s="1"/>
  <c r="M832" i="1"/>
  <c r="M833" i="1" s="1"/>
  <c r="Z831" i="1"/>
  <c r="P830" i="1"/>
  <c r="P831" i="1" s="1"/>
  <c r="O830" i="1"/>
  <c r="O831" i="1" s="1"/>
  <c r="N830" i="1"/>
  <c r="N831" i="1" s="1"/>
  <c r="M830" i="1"/>
  <c r="M831" i="1" s="1"/>
  <c r="Z829" i="1"/>
  <c r="P828" i="1"/>
  <c r="P829" i="1" s="1"/>
  <c r="O828" i="1"/>
  <c r="O829" i="1" s="1"/>
  <c r="N828" i="1"/>
  <c r="N829" i="1" s="1"/>
  <c r="M828" i="1"/>
  <c r="M829" i="1" s="1"/>
  <c r="Z827" i="1"/>
  <c r="P826" i="1"/>
  <c r="P827" i="1" s="1"/>
  <c r="O826" i="1"/>
  <c r="O827" i="1" s="1"/>
  <c r="N826" i="1"/>
  <c r="N827" i="1" s="1"/>
  <c r="M826" i="1"/>
  <c r="M827" i="1" s="1"/>
  <c r="Z825" i="1"/>
  <c r="P824" i="1"/>
  <c r="O824" i="1"/>
  <c r="N824" i="1"/>
  <c r="M824" i="1"/>
  <c r="P823" i="1"/>
  <c r="P825" i="1" s="1"/>
  <c r="O823" i="1"/>
  <c r="N823" i="1"/>
  <c r="M823" i="1"/>
  <c r="M825" i="1" s="1"/>
  <c r="Z822" i="1"/>
  <c r="P821" i="1"/>
  <c r="O821" i="1"/>
  <c r="N821" i="1"/>
  <c r="M821" i="1"/>
  <c r="P820" i="1"/>
  <c r="P822" i="1" s="1"/>
  <c r="O820" i="1"/>
  <c r="N820" i="1"/>
  <c r="M820" i="1"/>
  <c r="M822" i="1" s="1"/>
  <c r="Z819" i="1"/>
  <c r="P818" i="1"/>
  <c r="O818" i="1"/>
  <c r="N818" i="1"/>
  <c r="M818" i="1"/>
  <c r="P817" i="1"/>
  <c r="P819" i="1" s="1"/>
  <c r="O817" i="1"/>
  <c r="N817" i="1"/>
  <c r="M817" i="1"/>
  <c r="M819" i="1" s="1"/>
  <c r="Z816" i="1"/>
  <c r="P815" i="1"/>
  <c r="O815" i="1"/>
  <c r="N815" i="1"/>
  <c r="M815" i="1"/>
  <c r="P814" i="1"/>
  <c r="P816" i="1" s="1"/>
  <c r="O814" i="1"/>
  <c r="N814" i="1"/>
  <c r="M814" i="1"/>
  <c r="M816" i="1" s="1"/>
  <c r="Z813" i="1"/>
  <c r="P812" i="1"/>
  <c r="O812" i="1"/>
  <c r="N812" i="1"/>
  <c r="M812" i="1"/>
  <c r="P811" i="1"/>
  <c r="P813" i="1" s="1"/>
  <c r="O811" i="1"/>
  <c r="N811" i="1"/>
  <c r="M811" i="1"/>
  <c r="M813" i="1" s="1"/>
  <c r="Z810" i="1"/>
  <c r="P809" i="1"/>
  <c r="O809" i="1"/>
  <c r="N809" i="1"/>
  <c r="M809" i="1"/>
  <c r="P808" i="1"/>
  <c r="P810" i="1" s="1"/>
  <c r="O808" i="1"/>
  <c r="N808" i="1"/>
  <c r="M808" i="1"/>
  <c r="M810" i="1" s="1"/>
  <c r="Z807" i="1"/>
  <c r="P806" i="1"/>
  <c r="P807" i="1" s="1"/>
  <c r="O806" i="1"/>
  <c r="O807" i="1" s="1"/>
  <c r="N806" i="1"/>
  <c r="N807" i="1" s="1"/>
  <c r="M806" i="1"/>
  <c r="M807" i="1" s="1"/>
  <c r="Z805" i="1"/>
  <c r="P804" i="1"/>
  <c r="P805" i="1" s="1"/>
  <c r="O804" i="1"/>
  <c r="O805" i="1" s="1"/>
  <c r="N804" i="1"/>
  <c r="N805" i="1" s="1"/>
  <c r="M804" i="1"/>
  <c r="M805" i="1" s="1"/>
  <c r="Z803" i="1"/>
  <c r="P802" i="1"/>
  <c r="P803" i="1" s="1"/>
  <c r="O802" i="1"/>
  <c r="O803" i="1" s="1"/>
  <c r="N802" i="1"/>
  <c r="N803" i="1" s="1"/>
  <c r="M802" i="1"/>
  <c r="M803" i="1" s="1"/>
  <c r="Z801" i="1"/>
  <c r="P800" i="1"/>
  <c r="P801" i="1" s="1"/>
  <c r="O800" i="1"/>
  <c r="O801" i="1" s="1"/>
  <c r="N800" i="1"/>
  <c r="N801" i="1" s="1"/>
  <c r="M800" i="1"/>
  <c r="M801" i="1" s="1"/>
  <c r="Z799" i="1"/>
  <c r="P798" i="1"/>
  <c r="P799" i="1" s="1"/>
  <c r="O798" i="1"/>
  <c r="O799" i="1" s="1"/>
  <c r="N798" i="1"/>
  <c r="N799" i="1" s="1"/>
  <c r="M798" i="1"/>
  <c r="M799" i="1" s="1"/>
  <c r="Z797" i="1"/>
  <c r="P796" i="1"/>
  <c r="P797" i="1" s="1"/>
  <c r="O796" i="1"/>
  <c r="O797" i="1" s="1"/>
  <c r="N796" i="1"/>
  <c r="N797" i="1" s="1"/>
  <c r="M796" i="1"/>
  <c r="M797" i="1" s="1"/>
  <c r="Z795" i="1"/>
  <c r="P794" i="1"/>
  <c r="P795" i="1" s="1"/>
  <c r="O794" i="1"/>
  <c r="O795" i="1" s="1"/>
  <c r="N794" i="1"/>
  <c r="N795" i="1" s="1"/>
  <c r="M794" i="1"/>
  <c r="M795" i="1" s="1"/>
  <c r="Z793" i="1"/>
  <c r="P792" i="1"/>
  <c r="P793" i="1" s="1"/>
  <c r="O792" i="1"/>
  <c r="O793" i="1" s="1"/>
  <c r="N792" i="1"/>
  <c r="N793" i="1" s="1"/>
  <c r="M792" i="1"/>
  <c r="M793" i="1" s="1"/>
  <c r="Z791" i="1"/>
  <c r="P790" i="1"/>
  <c r="O790" i="1"/>
  <c r="N790" i="1"/>
  <c r="M790" i="1"/>
  <c r="P789" i="1"/>
  <c r="O789" i="1"/>
  <c r="N789" i="1"/>
  <c r="N791" i="1" s="1"/>
  <c r="M789" i="1"/>
  <c r="Z788" i="1"/>
  <c r="P787" i="1"/>
  <c r="P788" i="1" s="1"/>
  <c r="O787" i="1"/>
  <c r="O788" i="1" s="1"/>
  <c r="N787" i="1"/>
  <c r="N788" i="1" s="1"/>
  <c r="M787" i="1"/>
  <c r="M788" i="1" s="1"/>
  <c r="Z786" i="1"/>
  <c r="P785" i="1"/>
  <c r="P786" i="1" s="1"/>
  <c r="O785" i="1"/>
  <c r="O786" i="1" s="1"/>
  <c r="N785" i="1"/>
  <c r="N786" i="1" s="1"/>
  <c r="M785" i="1"/>
  <c r="M786" i="1" s="1"/>
  <c r="Z784" i="1"/>
  <c r="S784" i="1"/>
  <c r="R784" i="1"/>
  <c r="Q784" i="1"/>
  <c r="P783" i="1"/>
  <c r="O783" i="1"/>
  <c r="N783" i="1"/>
  <c r="M783" i="1"/>
  <c r="P782" i="1"/>
  <c r="O782" i="1"/>
  <c r="O784" i="1" s="1"/>
  <c r="N782" i="1"/>
  <c r="M782" i="1"/>
  <c r="Z781" i="1"/>
  <c r="P780" i="1"/>
  <c r="P781" i="1" s="1"/>
  <c r="O780" i="1"/>
  <c r="O781" i="1" s="1"/>
  <c r="N780" i="1"/>
  <c r="N781" i="1" s="1"/>
  <c r="M780" i="1"/>
  <c r="M781" i="1" s="1"/>
  <c r="Z779" i="1"/>
  <c r="P778" i="1"/>
  <c r="P779" i="1" s="1"/>
  <c r="O778" i="1"/>
  <c r="O779" i="1" s="1"/>
  <c r="N778" i="1"/>
  <c r="N779" i="1" s="1"/>
  <c r="M778" i="1"/>
  <c r="M779" i="1" s="1"/>
  <c r="Z777" i="1"/>
  <c r="P776" i="1"/>
  <c r="P777" i="1" s="1"/>
  <c r="O776" i="1"/>
  <c r="O777" i="1" s="1"/>
  <c r="N776" i="1"/>
  <c r="N777" i="1" s="1"/>
  <c r="M776" i="1"/>
  <c r="M777" i="1" s="1"/>
  <c r="Z774" i="1"/>
  <c r="S774" i="1"/>
  <c r="R774" i="1"/>
  <c r="Q774" i="1"/>
  <c r="P773" i="1"/>
  <c r="O773" i="1"/>
  <c r="N773" i="1"/>
  <c r="M773" i="1"/>
  <c r="P772" i="1"/>
  <c r="O772" i="1"/>
  <c r="N772" i="1"/>
  <c r="M772" i="1"/>
  <c r="P771" i="1"/>
  <c r="O771" i="1"/>
  <c r="N771" i="1"/>
  <c r="M771" i="1"/>
  <c r="Z770" i="1"/>
  <c r="P769" i="1"/>
  <c r="O769" i="1"/>
  <c r="N769" i="1"/>
  <c r="M769" i="1"/>
  <c r="P768" i="1"/>
  <c r="P770" i="1" s="1"/>
  <c r="O768" i="1"/>
  <c r="N768" i="1"/>
  <c r="M768" i="1"/>
  <c r="M770" i="1" s="1"/>
  <c r="Z767" i="1"/>
  <c r="P766" i="1"/>
  <c r="O766" i="1"/>
  <c r="N766" i="1"/>
  <c r="M766" i="1"/>
  <c r="P765" i="1"/>
  <c r="P767" i="1" s="1"/>
  <c r="O765" i="1"/>
  <c r="N765" i="1"/>
  <c r="M765" i="1"/>
  <c r="M767" i="1" s="1"/>
  <c r="Z764" i="1"/>
  <c r="P763" i="1"/>
  <c r="O763" i="1"/>
  <c r="N763" i="1"/>
  <c r="M763" i="1"/>
  <c r="P762" i="1"/>
  <c r="O762" i="1"/>
  <c r="N762" i="1"/>
  <c r="M762" i="1"/>
  <c r="P761" i="1"/>
  <c r="O761" i="1"/>
  <c r="N761" i="1"/>
  <c r="M761" i="1"/>
  <c r="Z760" i="1"/>
  <c r="P759" i="1"/>
  <c r="O759" i="1"/>
  <c r="N759" i="1"/>
  <c r="M759" i="1"/>
  <c r="P758" i="1"/>
  <c r="O758" i="1"/>
  <c r="N758" i="1"/>
  <c r="N760" i="1" s="1"/>
  <c r="M758" i="1"/>
  <c r="Z757" i="1"/>
  <c r="P756" i="1"/>
  <c r="O756" i="1"/>
  <c r="N756" i="1"/>
  <c r="M756" i="1"/>
  <c r="P755" i="1"/>
  <c r="O755" i="1"/>
  <c r="N755" i="1"/>
  <c r="M755" i="1"/>
  <c r="P754" i="1"/>
  <c r="O754" i="1"/>
  <c r="N754" i="1"/>
  <c r="M754" i="1"/>
  <c r="Z753" i="1"/>
  <c r="P752" i="1"/>
  <c r="O752" i="1"/>
  <c r="N752" i="1"/>
  <c r="M752" i="1"/>
  <c r="P751" i="1"/>
  <c r="P753" i="1" s="1"/>
  <c r="O751" i="1"/>
  <c r="O753" i="1" s="1"/>
  <c r="N751" i="1"/>
  <c r="N753" i="1" s="1"/>
  <c r="M751" i="1"/>
  <c r="M753" i="1" s="1"/>
  <c r="Z750" i="1"/>
  <c r="P749" i="1"/>
  <c r="O749" i="1"/>
  <c r="N749" i="1"/>
  <c r="M749" i="1"/>
  <c r="P748" i="1"/>
  <c r="P750" i="1" s="1"/>
  <c r="O748" i="1"/>
  <c r="O750" i="1" s="1"/>
  <c r="N748" i="1"/>
  <c r="N750" i="1" s="1"/>
  <c r="M748" i="1"/>
  <c r="M750" i="1" s="1"/>
  <c r="Z747" i="1"/>
  <c r="P746" i="1"/>
  <c r="O746" i="1"/>
  <c r="N746" i="1"/>
  <c r="M746" i="1"/>
  <c r="P745" i="1"/>
  <c r="P747" i="1" s="1"/>
  <c r="O745" i="1"/>
  <c r="O747" i="1" s="1"/>
  <c r="N745" i="1"/>
  <c r="N747" i="1" s="1"/>
  <c r="M745" i="1"/>
  <c r="M747" i="1" s="1"/>
  <c r="Z744" i="1"/>
  <c r="P743" i="1"/>
  <c r="O743" i="1"/>
  <c r="N743" i="1"/>
  <c r="M743" i="1"/>
  <c r="P742" i="1"/>
  <c r="P744" i="1" s="1"/>
  <c r="O742" i="1"/>
  <c r="O744" i="1" s="1"/>
  <c r="N742" i="1"/>
  <c r="N744" i="1" s="1"/>
  <c r="M742" i="1"/>
  <c r="M744" i="1" s="1"/>
  <c r="Z741" i="1"/>
  <c r="P740" i="1"/>
  <c r="O740" i="1"/>
  <c r="N740" i="1"/>
  <c r="M740" i="1"/>
  <c r="P739" i="1"/>
  <c r="O739" i="1"/>
  <c r="N739" i="1"/>
  <c r="M739" i="1"/>
  <c r="P738" i="1"/>
  <c r="O738" i="1"/>
  <c r="N738" i="1"/>
  <c r="M738" i="1"/>
  <c r="Z737" i="1"/>
  <c r="P736" i="1"/>
  <c r="O736" i="1"/>
  <c r="N736" i="1"/>
  <c r="M736" i="1"/>
  <c r="P735" i="1"/>
  <c r="O735" i="1"/>
  <c r="N735" i="1"/>
  <c r="M735" i="1"/>
  <c r="P734" i="1"/>
  <c r="O734" i="1"/>
  <c r="N734" i="1"/>
  <c r="M734" i="1"/>
  <c r="Y730" i="1"/>
  <c r="Z729" i="1"/>
  <c r="P728" i="1"/>
  <c r="O728" i="1"/>
  <c r="N728" i="1"/>
  <c r="M728" i="1"/>
  <c r="P727" i="1"/>
  <c r="O727" i="1"/>
  <c r="N727" i="1"/>
  <c r="M727" i="1"/>
  <c r="Z726" i="1"/>
  <c r="P725" i="1"/>
  <c r="O725" i="1"/>
  <c r="N725" i="1"/>
  <c r="M725" i="1"/>
  <c r="P724" i="1"/>
  <c r="O724" i="1"/>
  <c r="N724" i="1"/>
  <c r="M724" i="1"/>
  <c r="Z723" i="1"/>
  <c r="P722" i="1"/>
  <c r="O722" i="1"/>
  <c r="N722" i="1"/>
  <c r="M722" i="1"/>
  <c r="P721" i="1"/>
  <c r="O721" i="1"/>
  <c r="N721" i="1"/>
  <c r="M721" i="1"/>
  <c r="Z720" i="1"/>
  <c r="P719" i="1"/>
  <c r="O719" i="1"/>
  <c r="N719" i="1"/>
  <c r="M719" i="1"/>
  <c r="P718" i="1"/>
  <c r="O718" i="1"/>
  <c r="N718" i="1"/>
  <c r="M718" i="1"/>
  <c r="Z717" i="1"/>
  <c r="P716" i="1"/>
  <c r="O716" i="1"/>
  <c r="N716" i="1"/>
  <c r="M716" i="1"/>
  <c r="P715" i="1"/>
  <c r="O715" i="1"/>
  <c r="N715" i="1"/>
  <c r="M715" i="1"/>
  <c r="Z714" i="1"/>
  <c r="P713" i="1"/>
  <c r="O713" i="1"/>
  <c r="N713" i="1"/>
  <c r="M713" i="1"/>
  <c r="P712" i="1"/>
  <c r="O712" i="1"/>
  <c r="N712" i="1"/>
  <c r="M712" i="1"/>
  <c r="P711" i="1"/>
  <c r="O711" i="1"/>
  <c r="N711" i="1"/>
  <c r="M711" i="1"/>
  <c r="Z710" i="1"/>
  <c r="P709" i="1"/>
  <c r="O709" i="1"/>
  <c r="N709" i="1"/>
  <c r="M709" i="1"/>
  <c r="P708" i="1"/>
  <c r="O708" i="1"/>
  <c r="N708" i="1"/>
  <c r="M708" i="1"/>
  <c r="Z707" i="1"/>
  <c r="P706" i="1"/>
  <c r="O706" i="1"/>
  <c r="N706" i="1"/>
  <c r="M706" i="1"/>
  <c r="P705" i="1"/>
  <c r="O705" i="1"/>
  <c r="N705" i="1"/>
  <c r="M705" i="1"/>
  <c r="P704" i="1"/>
  <c r="O704" i="1"/>
  <c r="N704" i="1"/>
  <c r="M704" i="1"/>
  <c r="Z703" i="1"/>
  <c r="P702" i="1"/>
  <c r="O702" i="1"/>
  <c r="N702" i="1"/>
  <c r="M702" i="1"/>
  <c r="P701" i="1"/>
  <c r="O701" i="1"/>
  <c r="N701" i="1"/>
  <c r="M701" i="1"/>
  <c r="P700" i="1"/>
  <c r="O700" i="1"/>
  <c r="N700" i="1"/>
  <c r="M700" i="1"/>
  <c r="Z699" i="1"/>
  <c r="P698" i="1"/>
  <c r="O698" i="1"/>
  <c r="N698" i="1"/>
  <c r="M698" i="1"/>
  <c r="P697" i="1"/>
  <c r="O697" i="1"/>
  <c r="N697" i="1"/>
  <c r="M697" i="1"/>
  <c r="Z696" i="1"/>
  <c r="P695" i="1"/>
  <c r="O695" i="1"/>
  <c r="N695" i="1"/>
  <c r="M695" i="1"/>
  <c r="P694" i="1"/>
  <c r="O694" i="1"/>
  <c r="N694" i="1"/>
  <c r="M694" i="1"/>
  <c r="Z693" i="1"/>
  <c r="P692" i="1"/>
  <c r="O692" i="1"/>
  <c r="N692" i="1"/>
  <c r="M692" i="1"/>
  <c r="P691" i="1"/>
  <c r="O691" i="1"/>
  <c r="N691" i="1"/>
  <c r="M691" i="1"/>
  <c r="Z690" i="1"/>
  <c r="P689" i="1"/>
  <c r="O689" i="1"/>
  <c r="N689" i="1"/>
  <c r="M689" i="1"/>
  <c r="P688" i="1"/>
  <c r="O688" i="1"/>
  <c r="N688" i="1"/>
  <c r="M688" i="1"/>
  <c r="Z687" i="1"/>
  <c r="P686" i="1"/>
  <c r="O686" i="1"/>
  <c r="N686" i="1"/>
  <c r="M686" i="1"/>
  <c r="P685" i="1"/>
  <c r="O685" i="1"/>
  <c r="N685" i="1"/>
  <c r="M685" i="1"/>
  <c r="Z684" i="1"/>
  <c r="P683" i="1"/>
  <c r="O683" i="1"/>
  <c r="N683" i="1"/>
  <c r="M683" i="1"/>
  <c r="P682" i="1"/>
  <c r="O682" i="1"/>
  <c r="O684" i="1" s="1"/>
  <c r="N682" i="1"/>
  <c r="M682" i="1"/>
  <c r="Z681" i="1"/>
  <c r="P680" i="1"/>
  <c r="O680" i="1"/>
  <c r="N680" i="1"/>
  <c r="M680" i="1"/>
  <c r="P679" i="1"/>
  <c r="O679" i="1"/>
  <c r="N679" i="1"/>
  <c r="M679" i="1"/>
  <c r="P678" i="1"/>
  <c r="O678" i="1"/>
  <c r="N678" i="1"/>
  <c r="M678" i="1"/>
  <c r="M681" i="1" s="1"/>
  <c r="Z677" i="1"/>
  <c r="P676" i="1"/>
  <c r="O676" i="1"/>
  <c r="N676" i="1"/>
  <c r="M676" i="1"/>
  <c r="P675" i="1"/>
  <c r="P677" i="1" s="1"/>
  <c r="O675" i="1"/>
  <c r="N675" i="1"/>
  <c r="M675" i="1"/>
  <c r="M677" i="1" s="1"/>
  <c r="Z674" i="1"/>
  <c r="P673" i="1"/>
  <c r="P674" i="1" s="1"/>
  <c r="O673" i="1"/>
  <c r="O674" i="1" s="1"/>
  <c r="N673" i="1"/>
  <c r="N674" i="1" s="1"/>
  <c r="M673" i="1"/>
  <c r="M674" i="1" s="1"/>
  <c r="Z672" i="1"/>
  <c r="P671" i="1"/>
  <c r="P672" i="1" s="1"/>
  <c r="O671" i="1"/>
  <c r="O672" i="1" s="1"/>
  <c r="N671" i="1"/>
  <c r="N672" i="1" s="1"/>
  <c r="M671" i="1"/>
  <c r="M672" i="1" s="1"/>
  <c r="Z670" i="1"/>
  <c r="P669" i="1"/>
  <c r="O669" i="1"/>
  <c r="N669" i="1"/>
  <c r="M669" i="1"/>
  <c r="P668" i="1"/>
  <c r="O668" i="1"/>
  <c r="N668" i="1"/>
  <c r="N670" i="1" s="1"/>
  <c r="M668" i="1"/>
  <c r="Z667" i="1"/>
  <c r="P666" i="1"/>
  <c r="O666" i="1"/>
  <c r="N666" i="1"/>
  <c r="M666" i="1"/>
  <c r="P665" i="1"/>
  <c r="O665" i="1"/>
  <c r="N665" i="1"/>
  <c r="N667" i="1" s="1"/>
  <c r="M665" i="1"/>
  <c r="Z664" i="1"/>
  <c r="P663" i="1"/>
  <c r="O663" i="1"/>
  <c r="N663" i="1"/>
  <c r="M663" i="1"/>
  <c r="P662" i="1"/>
  <c r="O662" i="1"/>
  <c r="N662" i="1"/>
  <c r="N664" i="1" s="1"/>
  <c r="M662" i="1"/>
  <c r="Z661" i="1"/>
  <c r="P660" i="1"/>
  <c r="O660" i="1"/>
  <c r="N660" i="1"/>
  <c r="M660" i="1"/>
  <c r="P659" i="1"/>
  <c r="O659" i="1"/>
  <c r="N659" i="1"/>
  <c r="N661" i="1" s="1"/>
  <c r="M659" i="1"/>
  <c r="Z658" i="1"/>
  <c r="P657" i="1"/>
  <c r="O657" i="1"/>
  <c r="N657" i="1"/>
  <c r="M657" i="1"/>
  <c r="P656" i="1"/>
  <c r="O656" i="1"/>
  <c r="N656" i="1"/>
  <c r="N658" i="1" s="1"/>
  <c r="M656" i="1"/>
  <c r="Z655" i="1"/>
  <c r="P654" i="1"/>
  <c r="O654" i="1"/>
  <c r="N654" i="1"/>
  <c r="M654" i="1"/>
  <c r="P653" i="1"/>
  <c r="O653" i="1"/>
  <c r="N653" i="1"/>
  <c r="N655" i="1" s="1"/>
  <c r="M653" i="1"/>
  <c r="Z652" i="1"/>
  <c r="P651" i="1"/>
  <c r="O651" i="1"/>
  <c r="N651" i="1"/>
  <c r="M651" i="1"/>
  <c r="P650" i="1"/>
  <c r="O650" i="1"/>
  <c r="N650" i="1"/>
  <c r="N652" i="1" s="1"/>
  <c r="M650" i="1"/>
  <c r="Z649" i="1"/>
  <c r="P648" i="1"/>
  <c r="O648" i="1"/>
  <c r="N648" i="1"/>
  <c r="M648" i="1"/>
  <c r="P647" i="1"/>
  <c r="O647" i="1"/>
  <c r="N647" i="1"/>
  <c r="N649" i="1" s="1"/>
  <c r="M647" i="1"/>
  <c r="Z646" i="1"/>
  <c r="P645" i="1"/>
  <c r="O645" i="1"/>
  <c r="N645" i="1"/>
  <c r="M645" i="1"/>
  <c r="P644" i="1"/>
  <c r="O644" i="1"/>
  <c r="N644" i="1"/>
  <c r="M644" i="1"/>
  <c r="P643" i="1"/>
  <c r="O643" i="1"/>
  <c r="O646" i="1" s="1"/>
  <c r="N643" i="1"/>
  <c r="M643" i="1"/>
  <c r="Z642" i="1"/>
  <c r="P641" i="1"/>
  <c r="O641" i="1"/>
  <c r="N641" i="1"/>
  <c r="M641" i="1"/>
  <c r="P640" i="1"/>
  <c r="O640" i="1"/>
  <c r="N640" i="1"/>
  <c r="M640" i="1"/>
  <c r="P639" i="1"/>
  <c r="O639" i="1"/>
  <c r="N639" i="1"/>
  <c r="M639" i="1"/>
  <c r="P638" i="1"/>
  <c r="O638" i="1"/>
  <c r="N638" i="1"/>
  <c r="M638" i="1"/>
  <c r="P637" i="1"/>
  <c r="O637" i="1"/>
  <c r="N637" i="1"/>
  <c r="M637" i="1"/>
  <c r="P636" i="1"/>
  <c r="P642" i="1" s="1"/>
  <c r="O636" i="1"/>
  <c r="N636" i="1"/>
  <c r="M636" i="1"/>
  <c r="M642" i="1" s="1"/>
  <c r="Z635" i="1"/>
  <c r="P634" i="1"/>
  <c r="O634" i="1"/>
  <c r="N634" i="1"/>
  <c r="M634" i="1"/>
  <c r="P633" i="1"/>
  <c r="O633" i="1"/>
  <c r="N633" i="1"/>
  <c r="M633" i="1"/>
  <c r="P632" i="1"/>
  <c r="O632" i="1"/>
  <c r="N632" i="1"/>
  <c r="N635" i="1" s="1"/>
  <c r="M632" i="1"/>
  <c r="Z631" i="1"/>
  <c r="P630" i="1"/>
  <c r="O630" i="1"/>
  <c r="N630" i="1"/>
  <c r="M630" i="1"/>
  <c r="P629" i="1"/>
  <c r="O629" i="1"/>
  <c r="N629" i="1"/>
  <c r="M629" i="1"/>
  <c r="P628" i="1"/>
  <c r="O628" i="1"/>
  <c r="O631" i="1" s="1"/>
  <c r="N628" i="1"/>
  <c r="M628" i="1"/>
  <c r="Z627" i="1"/>
  <c r="P626" i="1"/>
  <c r="O626" i="1"/>
  <c r="N626" i="1"/>
  <c r="M626" i="1"/>
  <c r="P625" i="1"/>
  <c r="O625" i="1"/>
  <c r="N625" i="1"/>
  <c r="M625" i="1"/>
  <c r="P624" i="1"/>
  <c r="P627" i="1" s="1"/>
  <c r="O624" i="1"/>
  <c r="N624" i="1"/>
  <c r="M624" i="1"/>
  <c r="M627" i="1" s="1"/>
  <c r="Z621" i="1"/>
  <c r="P620" i="1"/>
  <c r="O620" i="1"/>
  <c r="N620" i="1"/>
  <c r="M620" i="1"/>
  <c r="P619" i="1"/>
  <c r="O619" i="1"/>
  <c r="N619" i="1"/>
  <c r="M619" i="1"/>
  <c r="P618" i="1"/>
  <c r="O618" i="1"/>
  <c r="N618" i="1"/>
  <c r="M618" i="1"/>
  <c r="P617" i="1"/>
  <c r="O617" i="1"/>
  <c r="N617" i="1"/>
  <c r="M617" i="1"/>
  <c r="P616" i="1"/>
  <c r="O616" i="1"/>
  <c r="N616" i="1"/>
  <c r="M616" i="1"/>
  <c r="P615" i="1"/>
  <c r="O615" i="1"/>
  <c r="N615" i="1"/>
  <c r="M615" i="1"/>
  <c r="P614" i="1"/>
  <c r="O614" i="1"/>
  <c r="N614" i="1"/>
  <c r="M614" i="1"/>
  <c r="P613" i="1"/>
  <c r="O613" i="1"/>
  <c r="N613" i="1"/>
  <c r="M613" i="1"/>
  <c r="P612" i="1"/>
  <c r="O612" i="1"/>
  <c r="N612" i="1"/>
  <c r="M612" i="1"/>
  <c r="P611" i="1"/>
  <c r="O611" i="1"/>
  <c r="N611" i="1"/>
  <c r="M611" i="1"/>
  <c r="P610" i="1"/>
  <c r="O610" i="1"/>
  <c r="N610" i="1"/>
  <c r="M610" i="1"/>
  <c r="P609" i="1"/>
  <c r="O609" i="1"/>
  <c r="N609" i="1"/>
  <c r="M609" i="1"/>
  <c r="P608" i="1"/>
  <c r="O608" i="1"/>
  <c r="N608" i="1"/>
  <c r="M608" i="1"/>
  <c r="P607" i="1"/>
  <c r="O607" i="1"/>
  <c r="N607" i="1"/>
  <c r="M607" i="1"/>
  <c r="P606" i="1"/>
  <c r="O606" i="1"/>
  <c r="N606" i="1"/>
  <c r="M606" i="1"/>
  <c r="P605" i="1"/>
  <c r="O605" i="1"/>
  <c r="N605" i="1"/>
  <c r="M605" i="1"/>
  <c r="P604" i="1"/>
  <c r="O604" i="1"/>
  <c r="N604" i="1"/>
  <c r="M604" i="1"/>
  <c r="P603" i="1"/>
  <c r="O603" i="1"/>
  <c r="N603" i="1"/>
  <c r="M603" i="1"/>
  <c r="P602" i="1"/>
  <c r="O602" i="1"/>
  <c r="N602" i="1"/>
  <c r="M602" i="1"/>
  <c r="P601" i="1"/>
  <c r="O601" i="1"/>
  <c r="N601" i="1"/>
  <c r="M601" i="1"/>
  <c r="P600" i="1"/>
  <c r="O600" i="1"/>
  <c r="N600" i="1"/>
  <c r="N621" i="1" s="1"/>
  <c r="M600" i="1"/>
  <c r="Z599" i="1"/>
  <c r="P598" i="1"/>
  <c r="O598" i="1"/>
  <c r="N598" i="1"/>
  <c r="M598" i="1"/>
  <c r="P597" i="1"/>
  <c r="O597" i="1"/>
  <c r="N597" i="1"/>
  <c r="M597" i="1"/>
  <c r="P596" i="1"/>
  <c r="O596" i="1"/>
  <c r="N596" i="1"/>
  <c r="M596" i="1"/>
  <c r="P595" i="1"/>
  <c r="O595" i="1"/>
  <c r="N595" i="1"/>
  <c r="M595" i="1"/>
  <c r="P594" i="1"/>
  <c r="O594" i="1"/>
  <c r="N594" i="1"/>
  <c r="M594" i="1"/>
  <c r="P593" i="1"/>
  <c r="O593" i="1"/>
  <c r="N593" i="1"/>
  <c r="M593" i="1"/>
  <c r="P592" i="1"/>
  <c r="O592" i="1"/>
  <c r="N592" i="1"/>
  <c r="M592" i="1"/>
  <c r="P591" i="1"/>
  <c r="O591" i="1"/>
  <c r="N591" i="1"/>
  <c r="M591" i="1"/>
  <c r="P590" i="1"/>
  <c r="O590" i="1"/>
  <c r="N590" i="1"/>
  <c r="M590" i="1"/>
  <c r="P589" i="1"/>
  <c r="O589" i="1"/>
  <c r="N589" i="1"/>
  <c r="M589" i="1"/>
  <c r="P588" i="1"/>
  <c r="O588" i="1"/>
  <c r="N588" i="1"/>
  <c r="M588" i="1"/>
  <c r="P587" i="1"/>
  <c r="O587" i="1"/>
  <c r="N587" i="1"/>
  <c r="M587" i="1"/>
  <c r="P586" i="1"/>
  <c r="O586" i="1"/>
  <c r="N586" i="1"/>
  <c r="M586" i="1"/>
  <c r="P585" i="1"/>
  <c r="O585" i="1"/>
  <c r="N585" i="1"/>
  <c r="M585" i="1"/>
  <c r="P584" i="1"/>
  <c r="O584" i="1"/>
  <c r="N584" i="1"/>
  <c r="M584" i="1"/>
  <c r="P583" i="1"/>
  <c r="O583" i="1"/>
  <c r="N583" i="1"/>
  <c r="M583" i="1"/>
  <c r="P582" i="1"/>
  <c r="O582" i="1"/>
  <c r="N582" i="1"/>
  <c r="M582" i="1"/>
  <c r="P581" i="1"/>
  <c r="O581" i="1"/>
  <c r="N581" i="1"/>
  <c r="M581" i="1"/>
  <c r="P580" i="1"/>
  <c r="O580" i="1"/>
  <c r="N580" i="1"/>
  <c r="M580" i="1"/>
  <c r="P579" i="1"/>
  <c r="O579" i="1"/>
  <c r="N579" i="1"/>
  <c r="M579" i="1"/>
  <c r="P578" i="1"/>
  <c r="O578" i="1"/>
  <c r="N578" i="1"/>
  <c r="M578" i="1"/>
  <c r="P577" i="1"/>
  <c r="P599" i="1" s="1"/>
  <c r="O577" i="1"/>
  <c r="N577" i="1"/>
  <c r="M577" i="1"/>
  <c r="M599" i="1" s="1"/>
  <c r="Z576" i="1"/>
  <c r="P575" i="1"/>
  <c r="O575" i="1"/>
  <c r="N575" i="1"/>
  <c r="M575" i="1"/>
  <c r="P574" i="1"/>
  <c r="P576" i="1" s="1"/>
  <c r="O574" i="1"/>
  <c r="N574" i="1"/>
  <c r="M574" i="1"/>
  <c r="M576" i="1" s="1"/>
  <c r="Z573" i="1"/>
  <c r="P572" i="1"/>
  <c r="O572" i="1"/>
  <c r="N572" i="1"/>
  <c r="M572" i="1"/>
  <c r="P571" i="1"/>
  <c r="P573" i="1" s="1"/>
  <c r="O571" i="1"/>
  <c r="N571" i="1"/>
  <c r="M571" i="1"/>
  <c r="M573" i="1" s="1"/>
  <c r="Z570" i="1"/>
  <c r="P569" i="1"/>
  <c r="O569" i="1"/>
  <c r="N569" i="1"/>
  <c r="M569" i="1"/>
  <c r="P568" i="1"/>
  <c r="P570" i="1" s="1"/>
  <c r="O568" i="1"/>
  <c r="N568" i="1"/>
  <c r="M568" i="1"/>
  <c r="M570" i="1" s="1"/>
  <c r="Z567" i="1"/>
  <c r="P566" i="1"/>
  <c r="O566" i="1"/>
  <c r="N566" i="1"/>
  <c r="M566" i="1"/>
  <c r="P565" i="1"/>
  <c r="O565" i="1"/>
  <c r="N565" i="1"/>
  <c r="M565" i="1"/>
  <c r="P564" i="1"/>
  <c r="O564" i="1"/>
  <c r="N564" i="1"/>
  <c r="N567" i="1" s="1"/>
  <c r="M564" i="1"/>
  <c r="Z563" i="1"/>
  <c r="P562" i="1"/>
  <c r="O562" i="1"/>
  <c r="N562" i="1"/>
  <c r="M562" i="1"/>
  <c r="P561" i="1"/>
  <c r="O561" i="1"/>
  <c r="N561" i="1"/>
  <c r="N563" i="1" s="1"/>
  <c r="M561" i="1"/>
  <c r="Z560" i="1"/>
  <c r="P559" i="1"/>
  <c r="O559" i="1"/>
  <c r="N559" i="1"/>
  <c r="M559" i="1"/>
  <c r="P558" i="1"/>
  <c r="O558" i="1"/>
  <c r="N558" i="1"/>
  <c r="N560" i="1" s="1"/>
  <c r="M558" i="1"/>
  <c r="Z557" i="1"/>
  <c r="P556" i="1"/>
  <c r="O556" i="1"/>
  <c r="N556" i="1"/>
  <c r="M556" i="1"/>
  <c r="P555" i="1"/>
  <c r="O555" i="1"/>
  <c r="N555" i="1"/>
  <c r="N557" i="1" s="1"/>
  <c r="M555" i="1"/>
  <c r="Z554" i="1"/>
  <c r="S554" i="1"/>
  <c r="R554" i="1"/>
  <c r="Q554" i="1"/>
  <c r="P553" i="1"/>
  <c r="O553" i="1"/>
  <c r="N553" i="1"/>
  <c r="M553" i="1"/>
  <c r="P552" i="1"/>
  <c r="O552" i="1"/>
  <c r="N552" i="1"/>
  <c r="N554" i="1" s="1"/>
  <c r="M552" i="1"/>
  <c r="Z551" i="1"/>
  <c r="P550" i="1"/>
  <c r="O550" i="1"/>
  <c r="N550" i="1"/>
  <c r="M550" i="1"/>
  <c r="P549" i="1"/>
  <c r="O549" i="1"/>
  <c r="N549" i="1"/>
  <c r="M549" i="1"/>
  <c r="P548" i="1"/>
  <c r="O548" i="1"/>
  <c r="N548" i="1"/>
  <c r="M548" i="1"/>
  <c r="P547" i="1"/>
  <c r="O547" i="1"/>
  <c r="N547" i="1"/>
  <c r="M547" i="1"/>
  <c r="P546" i="1"/>
  <c r="O546" i="1"/>
  <c r="N546" i="1"/>
  <c r="M546" i="1"/>
  <c r="P545" i="1"/>
  <c r="O545" i="1"/>
  <c r="N545" i="1"/>
  <c r="M545" i="1"/>
  <c r="P544" i="1"/>
  <c r="O544" i="1"/>
  <c r="N544" i="1"/>
  <c r="M544" i="1"/>
  <c r="P543" i="1"/>
  <c r="O543" i="1"/>
  <c r="N543" i="1"/>
  <c r="M543" i="1"/>
  <c r="P542" i="1"/>
  <c r="O542" i="1"/>
  <c r="N542" i="1"/>
  <c r="M542" i="1"/>
  <c r="P541" i="1"/>
  <c r="O541" i="1"/>
  <c r="N541" i="1"/>
  <c r="M541" i="1"/>
  <c r="P540" i="1"/>
  <c r="O540" i="1"/>
  <c r="N540" i="1"/>
  <c r="M540" i="1"/>
  <c r="P539" i="1"/>
  <c r="O539" i="1"/>
  <c r="N539" i="1"/>
  <c r="M539" i="1"/>
  <c r="P538" i="1"/>
  <c r="O538" i="1"/>
  <c r="N538" i="1"/>
  <c r="M538" i="1"/>
  <c r="P537" i="1"/>
  <c r="O537" i="1"/>
  <c r="N537" i="1"/>
  <c r="M537" i="1"/>
  <c r="P536" i="1"/>
  <c r="O536" i="1"/>
  <c r="N536" i="1"/>
  <c r="M536" i="1"/>
  <c r="P535" i="1"/>
  <c r="O535" i="1"/>
  <c r="N535" i="1"/>
  <c r="M535" i="1"/>
  <c r="P534" i="1"/>
  <c r="O534" i="1"/>
  <c r="N534" i="1"/>
  <c r="M534" i="1"/>
  <c r="P533" i="1"/>
  <c r="O533" i="1"/>
  <c r="N533" i="1"/>
  <c r="M533" i="1"/>
  <c r="P532" i="1"/>
  <c r="O532" i="1"/>
  <c r="N532" i="1"/>
  <c r="M532" i="1"/>
  <c r="P531" i="1"/>
  <c r="O531" i="1"/>
  <c r="N531" i="1"/>
  <c r="M531" i="1"/>
  <c r="P530" i="1"/>
  <c r="O530" i="1"/>
  <c r="N530" i="1"/>
  <c r="M530" i="1"/>
  <c r="P529" i="1"/>
  <c r="O529" i="1"/>
  <c r="N529" i="1"/>
  <c r="M529" i="1"/>
  <c r="P528" i="1"/>
  <c r="O528" i="1"/>
  <c r="N528" i="1"/>
  <c r="M528" i="1"/>
  <c r="P527" i="1"/>
  <c r="O527" i="1"/>
  <c r="N527" i="1"/>
  <c r="M527" i="1"/>
  <c r="P526" i="1"/>
  <c r="O526" i="1"/>
  <c r="N526" i="1"/>
  <c r="M526" i="1"/>
  <c r="P525" i="1"/>
  <c r="O525" i="1"/>
  <c r="N525" i="1"/>
  <c r="M525" i="1"/>
  <c r="P524" i="1"/>
  <c r="O524" i="1"/>
  <c r="N524" i="1"/>
  <c r="M524" i="1"/>
  <c r="P523" i="1"/>
  <c r="O523" i="1"/>
  <c r="N523" i="1"/>
  <c r="M523" i="1"/>
  <c r="P522" i="1"/>
  <c r="O522" i="1"/>
  <c r="N522" i="1"/>
  <c r="M522" i="1"/>
  <c r="P521" i="1"/>
  <c r="O521" i="1"/>
  <c r="N521" i="1"/>
  <c r="M521" i="1"/>
  <c r="P520" i="1"/>
  <c r="O520" i="1"/>
  <c r="N520" i="1"/>
  <c r="M520" i="1"/>
  <c r="P519" i="1"/>
  <c r="O519" i="1"/>
  <c r="N519" i="1"/>
  <c r="N551" i="1" s="1"/>
  <c r="M519" i="1"/>
  <c r="Z518" i="1"/>
  <c r="P517" i="1"/>
  <c r="O517" i="1"/>
  <c r="N517" i="1"/>
  <c r="M517" i="1"/>
  <c r="P516" i="1"/>
  <c r="O516" i="1"/>
  <c r="N516" i="1"/>
  <c r="N518" i="1" s="1"/>
  <c r="M516" i="1"/>
  <c r="Z515" i="1"/>
  <c r="P514" i="1"/>
  <c r="O514" i="1"/>
  <c r="N514" i="1"/>
  <c r="M514" i="1"/>
  <c r="P513" i="1"/>
  <c r="O513" i="1"/>
  <c r="N513" i="1"/>
  <c r="N515" i="1" s="1"/>
  <c r="M513" i="1"/>
  <c r="Z512" i="1"/>
  <c r="P511" i="1"/>
  <c r="O511" i="1"/>
  <c r="N511" i="1"/>
  <c r="M511" i="1"/>
  <c r="P510" i="1"/>
  <c r="O510" i="1"/>
  <c r="N510" i="1"/>
  <c r="M510" i="1"/>
  <c r="P509" i="1"/>
  <c r="O509" i="1"/>
  <c r="O512" i="1" s="1"/>
  <c r="N509" i="1"/>
  <c r="M509" i="1"/>
  <c r="Z508" i="1"/>
  <c r="P507" i="1"/>
  <c r="O507" i="1"/>
  <c r="N507" i="1"/>
  <c r="M507" i="1"/>
  <c r="P506" i="1"/>
  <c r="O506" i="1"/>
  <c r="N506" i="1"/>
  <c r="M506" i="1"/>
  <c r="P505" i="1"/>
  <c r="O505" i="1"/>
  <c r="N505" i="1"/>
  <c r="M505" i="1"/>
  <c r="P504" i="1"/>
  <c r="O504" i="1"/>
  <c r="N504" i="1"/>
  <c r="M504" i="1"/>
  <c r="P503" i="1"/>
  <c r="O503" i="1"/>
  <c r="N503" i="1"/>
  <c r="M503" i="1"/>
  <c r="P502" i="1"/>
  <c r="O502" i="1"/>
  <c r="N502" i="1"/>
  <c r="M502" i="1"/>
  <c r="P501" i="1"/>
  <c r="O501" i="1"/>
  <c r="N501" i="1"/>
  <c r="N508" i="1" s="1"/>
  <c r="M501" i="1"/>
  <c r="Z500" i="1"/>
  <c r="P499" i="1"/>
  <c r="P500" i="1" s="1"/>
  <c r="O499" i="1"/>
  <c r="O500" i="1" s="1"/>
  <c r="N499" i="1"/>
  <c r="N500" i="1" s="1"/>
  <c r="M499" i="1"/>
  <c r="M500" i="1" s="1"/>
  <c r="Z498" i="1"/>
  <c r="P497" i="1"/>
  <c r="O497" i="1"/>
  <c r="N497" i="1"/>
  <c r="M497" i="1"/>
  <c r="P496" i="1"/>
  <c r="P498" i="1" s="1"/>
  <c r="O496" i="1"/>
  <c r="N496" i="1"/>
  <c r="M496" i="1"/>
  <c r="M498" i="1" s="1"/>
  <c r="Z495" i="1"/>
  <c r="P494" i="1"/>
  <c r="O494" i="1"/>
  <c r="N494" i="1"/>
  <c r="M494" i="1"/>
  <c r="P493" i="1"/>
  <c r="O493" i="1"/>
  <c r="N493" i="1"/>
  <c r="M493" i="1"/>
  <c r="P492" i="1"/>
  <c r="O492" i="1"/>
  <c r="N492" i="1"/>
  <c r="N495" i="1" s="1"/>
  <c r="M492" i="1"/>
  <c r="Z491" i="1"/>
  <c r="P490" i="1"/>
  <c r="O490" i="1"/>
  <c r="N490" i="1"/>
  <c r="M490" i="1"/>
  <c r="P489" i="1"/>
  <c r="O489" i="1"/>
  <c r="N489" i="1"/>
  <c r="N491" i="1" s="1"/>
  <c r="M489" i="1"/>
  <c r="Z488" i="1"/>
  <c r="S488" i="1"/>
  <c r="R488" i="1"/>
  <c r="Q488" i="1"/>
  <c r="P487" i="1"/>
  <c r="O487" i="1"/>
  <c r="N487" i="1"/>
  <c r="M487" i="1"/>
  <c r="P486" i="1"/>
  <c r="O486" i="1"/>
  <c r="N486" i="1"/>
  <c r="N488" i="1" s="1"/>
  <c r="M486" i="1"/>
  <c r="Z485" i="1"/>
  <c r="S485" i="1"/>
  <c r="S491" i="1" s="1"/>
  <c r="S495" i="1" s="1"/>
  <c r="R485" i="1"/>
  <c r="R491" i="1" s="1"/>
  <c r="R495" i="1" s="1"/>
  <c r="Q485" i="1"/>
  <c r="P484" i="1"/>
  <c r="O484" i="1"/>
  <c r="N484" i="1"/>
  <c r="M484" i="1"/>
  <c r="P483" i="1"/>
  <c r="O483" i="1"/>
  <c r="N483" i="1"/>
  <c r="N485" i="1" s="1"/>
  <c r="M483" i="1"/>
  <c r="Z482" i="1"/>
  <c r="P481" i="1"/>
  <c r="O481" i="1"/>
  <c r="N481" i="1"/>
  <c r="M481" i="1"/>
  <c r="P480" i="1"/>
  <c r="O480" i="1"/>
  <c r="N480" i="1"/>
  <c r="N482" i="1" s="1"/>
  <c r="M480" i="1"/>
  <c r="Z479" i="1"/>
  <c r="P478" i="1"/>
  <c r="O478" i="1"/>
  <c r="N478" i="1"/>
  <c r="M478" i="1"/>
  <c r="P477" i="1"/>
  <c r="O477" i="1"/>
  <c r="N477" i="1"/>
  <c r="N479" i="1" s="1"/>
  <c r="M477" i="1"/>
  <c r="Z476" i="1"/>
  <c r="P475" i="1"/>
  <c r="O475" i="1"/>
  <c r="N475" i="1"/>
  <c r="M475" i="1"/>
  <c r="P474" i="1"/>
  <c r="O474" i="1"/>
  <c r="N474" i="1"/>
  <c r="N476" i="1" s="1"/>
  <c r="M474" i="1"/>
  <c r="Z473" i="1"/>
  <c r="P472" i="1"/>
  <c r="O472" i="1"/>
  <c r="N472" i="1"/>
  <c r="M472" i="1"/>
  <c r="P471" i="1"/>
  <c r="O471" i="1"/>
  <c r="N471" i="1"/>
  <c r="M471" i="1"/>
  <c r="P470" i="1"/>
  <c r="O470" i="1"/>
  <c r="O473" i="1" s="1"/>
  <c r="N470" i="1"/>
  <c r="M470" i="1"/>
  <c r="Z469" i="1"/>
  <c r="P468" i="1"/>
  <c r="P469" i="1" s="1"/>
  <c r="O468" i="1"/>
  <c r="O469" i="1" s="1"/>
  <c r="N468" i="1"/>
  <c r="N469" i="1" s="1"/>
  <c r="M468" i="1"/>
  <c r="M469" i="1" s="1"/>
  <c r="Z467" i="1"/>
  <c r="P466" i="1"/>
  <c r="P467" i="1" s="1"/>
  <c r="O466" i="1"/>
  <c r="O467" i="1" s="1"/>
  <c r="N466" i="1"/>
  <c r="N467" i="1" s="1"/>
  <c r="M466" i="1"/>
  <c r="M467" i="1" s="1"/>
  <c r="Z465" i="1"/>
  <c r="P464" i="1"/>
  <c r="P465" i="1" s="1"/>
  <c r="O464" i="1"/>
  <c r="O465" i="1" s="1"/>
  <c r="N464" i="1"/>
  <c r="N465" i="1" s="1"/>
  <c r="M464" i="1"/>
  <c r="M465" i="1" s="1"/>
  <c r="Z463" i="1"/>
  <c r="P462" i="1"/>
  <c r="P463" i="1" s="1"/>
  <c r="O462" i="1"/>
  <c r="O463" i="1" s="1"/>
  <c r="N462" i="1"/>
  <c r="N463" i="1" s="1"/>
  <c r="M462" i="1"/>
  <c r="M463" i="1" s="1"/>
  <c r="Z461" i="1"/>
  <c r="S461" i="1"/>
  <c r="R461" i="1"/>
  <c r="Q461" i="1"/>
  <c r="P460" i="1"/>
  <c r="O460" i="1"/>
  <c r="N460" i="1"/>
  <c r="M460" i="1"/>
  <c r="P459" i="1"/>
  <c r="O459" i="1"/>
  <c r="N459" i="1"/>
  <c r="N461" i="1" s="1"/>
  <c r="M459" i="1"/>
  <c r="Z458" i="1"/>
  <c r="P457" i="1"/>
  <c r="O457" i="1"/>
  <c r="N457" i="1"/>
  <c r="M457" i="1"/>
  <c r="P456" i="1"/>
  <c r="O456" i="1"/>
  <c r="N456" i="1"/>
  <c r="M456" i="1"/>
  <c r="P455" i="1"/>
  <c r="O455" i="1"/>
  <c r="O458" i="1" s="1"/>
  <c r="N455" i="1"/>
  <c r="M455" i="1"/>
  <c r="Z454" i="1"/>
  <c r="P453" i="1"/>
  <c r="O453" i="1"/>
  <c r="N453" i="1"/>
  <c r="M453" i="1"/>
  <c r="P452" i="1"/>
  <c r="O452" i="1"/>
  <c r="N452" i="1"/>
  <c r="M452" i="1"/>
  <c r="P451" i="1"/>
  <c r="P454" i="1" s="1"/>
  <c r="O451" i="1"/>
  <c r="N451" i="1"/>
  <c r="M451" i="1"/>
  <c r="M454" i="1" s="1"/>
  <c r="Z450" i="1"/>
  <c r="P449" i="1"/>
  <c r="O449" i="1"/>
  <c r="N449" i="1"/>
  <c r="M449" i="1"/>
  <c r="P448" i="1"/>
  <c r="P450" i="1" s="1"/>
  <c r="O448" i="1"/>
  <c r="N448" i="1"/>
  <c r="M448" i="1"/>
  <c r="M450" i="1" s="1"/>
  <c r="Z447" i="1"/>
  <c r="P446" i="1"/>
  <c r="O446" i="1"/>
  <c r="N446" i="1"/>
  <c r="M446" i="1"/>
  <c r="P445" i="1"/>
  <c r="O445" i="1"/>
  <c r="N445" i="1"/>
  <c r="M445" i="1"/>
  <c r="P444" i="1"/>
  <c r="O444" i="1"/>
  <c r="N444" i="1"/>
  <c r="N447" i="1" s="1"/>
  <c r="M444" i="1"/>
  <c r="Z443" i="1"/>
  <c r="P442" i="1"/>
  <c r="O442" i="1"/>
  <c r="N442" i="1"/>
  <c r="M442" i="1"/>
  <c r="P441" i="1"/>
  <c r="O441" i="1"/>
  <c r="N441" i="1"/>
  <c r="N443" i="1" s="1"/>
  <c r="M441" i="1"/>
  <c r="Z440" i="1"/>
  <c r="P439" i="1"/>
  <c r="O439" i="1"/>
  <c r="N439" i="1"/>
  <c r="M439" i="1"/>
  <c r="P438" i="1"/>
  <c r="O438" i="1"/>
  <c r="N438" i="1"/>
  <c r="M438" i="1"/>
  <c r="P437" i="1"/>
  <c r="O437" i="1"/>
  <c r="O440" i="1" s="1"/>
  <c r="N437" i="1"/>
  <c r="M437" i="1"/>
  <c r="Z436" i="1"/>
  <c r="P435" i="1"/>
  <c r="O435" i="1"/>
  <c r="N435" i="1"/>
  <c r="M435" i="1"/>
  <c r="P434" i="1"/>
  <c r="O434" i="1"/>
  <c r="O436" i="1" s="1"/>
  <c r="N434" i="1"/>
  <c r="M434" i="1"/>
  <c r="Z433" i="1"/>
  <c r="P432" i="1"/>
  <c r="O432" i="1"/>
  <c r="N432" i="1"/>
  <c r="M432" i="1"/>
  <c r="P431" i="1"/>
  <c r="O431" i="1"/>
  <c r="O433" i="1" s="1"/>
  <c r="N431" i="1"/>
  <c r="M431" i="1"/>
  <c r="Z430" i="1"/>
  <c r="P429" i="1"/>
  <c r="O429" i="1"/>
  <c r="N429" i="1"/>
  <c r="M429" i="1"/>
  <c r="P428" i="1"/>
  <c r="O428" i="1"/>
  <c r="O430" i="1" s="1"/>
  <c r="N428" i="1"/>
  <c r="M428" i="1"/>
  <c r="Z427" i="1"/>
  <c r="P426" i="1"/>
  <c r="O426" i="1"/>
  <c r="N426" i="1"/>
  <c r="M426" i="1"/>
  <c r="P425" i="1"/>
  <c r="O425" i="1"/>
  <c r="O427" i="1" s="1"/>
  <c r="N425" i="1"/>
  <c r="M425" i="1"/>
  <c r="Z424" i="1"/>
  <c r="P423" i="1"/>
  <c r="O423" i="1"/>
  <c r="N423" i="1"/>
  <c r="M423" i="1"/>
  <c r="P422" i="1"/>
  <c r="O422" i="1"/>
  <c r="O424" i="1" s="1"/>
  <c r="N422" i="1"/>
  <c r="M422" i="1"/>
  <c r="Z421" i="1"/>
  <c r="P420" i="1"/>
  <c r="O420" i="1"/>
  <c r="N420" i="1"/>
  <c r="M420" i="1"/>
  <c r="P419" i="1"/>
  <c r="O419" i="1"/>
  <c r="O421" i="1" s="1"/>
  <c r="N419" i="1"/>
  <c r="M419" i="1"/>
  <c r="Z418" i="1"/>
  <c r="P417" i="1"/>
  <c r="O417" i="1"/>
  <c r="N417" i="1"/>
  <c r="M417" i="1"/>
  <c r="P416" i="1"/>
  <c r="O416" i="1"/>
  <c r="O418" i="1" s="1"/>
  <c r="N416" i="1"/>
  <c r="M416" i="1"/>
  <c r="Z415" i="1"/>
  <c r="P414" i="1"/>
  <c r="O414" i="1"/>
  <c r="N414" i="1"/>
  <c r="M414" i="1"/>
  <c r="P413" i="1"/>
  <c r="P415" i="1" s="1"/>
  <c r="O413" i="1"/>
  <c r="O415" i="1" s="1"/>
  <c r="N413" i="1"/>
  <c r="N415" i="1" s="1"/>
  <c r="M413" i="1"/>
  <c r="Z412" i="1"/>
  <c r="P411" i="1"/>
  <c r="O411" i="1"/>
  <c r="N411" i="1"/>
  <c r="M411" i="1"/>
  <c r="P410" i="1"/>
  <c r="O410" i="1"/>
  <c r="O412" i="1" s="1"/>
  <c r="N410" i="1"/>
  <c r="M410" i="1"/>
  <c r="Z409" i="1"/>
  <c r="P408" i="1"/>
  <c r="O408" i="1"/>
  <c r="N408" i="1"/>
  <c r="M408" i="1"/>
  <c r="P407" i="1"/>
  <c r="O407" i="1"/>
  <c r="O409" i="1" s="1"/>
  <c r="N407" i="1"/>
  <c r="M407" i="1"/>
  <c r="Z406" i="1"/>
  <c r="P405" i="1"/>
  <c r="O405" i="1"/>
  <c r="N405" i="1"/>
  <c r="M405" i="1"/>
  <c r="P404" i="1"/>
  <c r="O404" i="1"/>
  <c r="O406" i="1" s="1"/>
  <c r="N404" i="1"/>
  <c r="M404" i="1"/>
  <c r="Z403" i="1"/>
  <c r="P402" i="1"/>
  <c r="O402" i="1"/>
  <c r="N402" i="1"/>
  <c r="M402" i="1"/>
  <c r="P401" i="1"/>
  <c r="O401" i="1"/>
  <c r="N401" i="1"/>
  <c r="M401" i="1"/>
  <c r="P400" i="1"/>
  <c r="P403" i="1" s="1"/>
  <c r="O400" i="1"/>
  <c r="N400" i="1"/>
  <c r="M400" i="1"/>
  <c r="M403" i="1" s="1"/>
  <c r="Z399" i="1"/>
  <c r="P398" i="1"/>
  <c r="O398" i="1"/>
  <c r="N398" i="1"/>
  <c r="M398" i="1"/>
  <c r="P397" i="1"/>
  <c r="P399" i="1" s="1"/>
  <c r="O397" i="1"/>
  <c r="N397" i="1"/>
  <c r="M397" i="1"/>
  <c r="M399" i="1" s="1"/>
  <c r="Z396" i="1"/>
  <c r="P395" i="1"/>
  <c r="O395" i="1"/>
  <c r="N395" i="1"/>
  <c r="M395" i="1"/>
  <c r="P394" i="1"/>
  <c r="P396" i="1" s="1"/>
  <c r="O394" i="1"/>
  <c r="N394" i="1"/>
  <c r="M394" i="1"/>
  <c r="M396" i="1" s="1"/>
  <c r="Z393" i="1"/>
  <c r="P392" i="1"/>
  <c r="O392" i="1"/>
  <c r="N392" i="1"/>
  <c r="M392" i="1"/>
  <c r="P391" i="1"/>
  <c r="P393" i="1" s="1"/>
  <c r="O391" i="1"/>
  <c r="N391" i="1"/>
  <c r="M391" i="1"/>
  <c r="M393" i="1" s="1"/>
  <c r="Z390" i="1"/>
  <c r="P389" i="1"/>
  <c r="O389" i="1"/>
  <c r="N389" i="1"/>
  <c r="M389" i="1"/>
  <c r="P388" i="1"/>
  <c r="O388" i="1"/>
  <c r="N388" i="1"/>
  <c r="M388" i="1"/>
  <c r="P387" i="1"/>
  <c r="O387" i="1"/>
  <c r="N387" i="1"/>
  <c r="N390" i="1" s="1"/>
  <c r="M387" i="1"/>
  <c r="Z386" i="1"/>
  <c r="P385" i="1"/>
  <c r="O385" i="1"/>
  <c r="N385" i="1"/>
  <c r="M385" i="1"/>
  <c r="P384" i="1"/>
  <c r="O384" i="1"/>
  <c r="N384" i="1"/>
  <c r="N386" i="1" s="1"/>
  <c r="M384" i="1"/>
  <c r="Z383" i="1"/>
  <c r="P382" i="1"/>
  <c r="O382" i="1"/>
  <c r="N382" i="1"/>
  <c r="M382" i="1"/>
  <c r="P381" i="1"/>
  <c r="O381" i="1"/>
  <c r="N381" i="1"/>
  <c r="N383" i="1" s="1"/>
  <c r="M381" i="1"/>
  <c r="Z380" i="1"/>
  <c r="P379" i="1"/>
  <c r="O379" i="1"/>
  <c r="N379" i="1"/>
  <c r="M379" i="1"/>
  <c r="P378" i="1"/>
  <c r="O378" i="1"/>
  <c r="N378" i="1"/>
  <c r="M378" i="1"/>
  <c r="P377" i="1"/>
  <c r="O377" i="1"/>
  <c r="N377" i="1"/>
  <c r="M377" i="1"/>
  <c r="P376" i="1"/>
  <c r="O376" i="1"/>
  <c r="N376" i="1"/>
  <c r="M376" i="1"/>
  <c r="P375" i="1"/>
  <c r="O375" i="1"/>
  <c r="N375" i="1"/>
  <c r="M375" i="1"/>
  <c r="P374" i="1"/>
  <c r="O374" i="1"/>
  <c r="N374" i="1"/>
  <c r="M374" i="1"/>
  <c r="P373" i="1"/>
  <c r="O373" i="1"/>
  <c r="N373" i="1"/>
  <c r="M373" i="1"/>
  <c r="P372" i="1"/>
  <c r="O372" i="1"/>
  <c r="N372" i="1"/>
  <c r="M372" i="1"/>
  <c r="P371" i="1"/>
  <c r="O371" i="1"/>
  <c r="N371" i="1"/>
  <c r="M371" i="1"/>
  <c r="P370" i="1"/>
  <c r="O370" i="1"/>
  <c r="N370" i="1"/>
  <c r="M370" i="1"/>
  <c r="P369" i="1"/>
  <c r="O369" i="1"/>
  <c r="N369" i="1"/>
  <c r="M369" i="1"/>
  <c r="P368" i="1"/>
  <c r="O368" i="1"/>
  <c r="N368" i="1"/>
  <c r="M368" i="1"/>
  <c r="P367" i="1"/>
  <c r="O367" i="1"/>
  <c r="N367" i="1"/>
  <c r="M367" i="1"/>
  <c r="P366" i="1"/>
  <c r="O366" i="1"/>
  <c r="N366" i="1"/>
  <c r="M366" i="1"/>
  <c r="P365" i="1"/>
  <c r="O365" i="1"/>
  <c r="N365" i="1"/>
  <c r="M365" i="1"/>
  <c r="P364" i="1"/>
  <c r="O364" i="1"/>
  <c r="N364" i="1"/>
  <c r="M364" i="1"/>
  <c r="P363" i="1"/>
  <c r="O363" i="1"/>
  <c r="N363" i="1"/>
  <c r="M363" i="1"/>
  <c r="P362" i="1"/>
  <c r="O362" i="1"/>
  <c r="N362" i="1"/>
  <c r="M362" i="1"/>
  <c r="P361" i="1"/>
  <c r="O361" i="1"/>
  <c r="N361" i="1"/>
  <c r="M361" i="1"/>
  <c r="P360" i="1"/>
  <c r="O360" i="1"/>
  <c r="N360" i="1"/>
  <c r="M360" i="1"/>
  <c r="P359" i="1"/>
  <c r="O359" i="1"/>
  <c r="O380" i="1" s="1"/>
  <c r="N359" i="1"/>
  <c r="M359" i="1"/>
  <c r="Z358" i="1"/>
  <c r="P357" i="1"/>
  <c r="O357" i="1"/>
  <c r="N357" i="1"/>
  <c r="M357" i="1"/>
  <c r="P356" i="1"/>
  <c r="O356" i="1"/>
  <c r="N356" i="1"/>
  <c r="M356" i="1"/>
  <c r="P355" i="1"/>
  <c r="P358" i="1" s="1"/>
  <c r="O355" i="1"/>
  <c r="N355" i="1"/>
  <c r="M355" i="1"/>
  <c r="M358" i="1" s="1"/>
  <c r="Z354" i="1"/>
  <c r="P353" i="1"/>
  <c r="O353" i="1"/>
  <c r="N353" i="1"/>
  <c r="M353" i="1"/>
  <c r="P352" i="1"/>
  <c r="O352" i="1"/>
  <c r="N352" i="1"/>
  <c r="M352" i="1"/>
  <c r="P351" i="1"/>
  <c r="O351" i="1"/>
  <c r="N351" i="1"/>
  <c r="N354" i="1" s="1"/>
  <c r="M351" i="1"/>
  <c r="Z350" i="1"/>
  <c r="P349" i="1"/>
  <c r="O349" i="1"/>
  <c r="N349" i="1"/>
  <c r="M349" i="1"/>
  <c r="P348" i="1"/>
  <c r="O348" i="1"/>
  <c r="N348" i="1"/>
  <c r="M348" i="1"/>
  <c r="P347" i="1"/>
  <c r="O347" i="1"/>
  <c r="N347" i="1"/>
  <c r="M347" i="1"/>
  <c r="P346" i="1"/>
  <c r="P350" i="1" s="1"/>
  <c r="O346" i="1"/>
  <c r="N346" i="1"/>
  <c r="M346" i="1"/>
  <c r="M350" i="1" s="1"/>
  <c r="Z345" i="1"/>
  <c r="S345" i="1"/>
  <c r="R345" i="1"/>
  <c r="Q345" i="1"/>
  <c r="P344" i="1"/>
  <c r="O344" i="1"/>
  <c r="N344" i="1"/>
  <c r="M344" i="1"/>
  <c r="P343" i="1"/>
  <c r="O343" i="1"/>
  <c r="N343" i="1"/>
  <c r="M343" i="1"/>
  <c r="P342" i="1"/>
  <c r="O342" i="1"/>
  <c r="N342" i="1"/>
  <c r="N345" i="1" s="1"/>
  <c r="M342" i="1"/>
  <c r="Z341" i="1"/>
  <c r="P340" i="1"/>
  <c r="O340" i="1"/>
  <c r="N340" i="1"/>
  <c r="M340" i="1"/>
  <c r="P339" i="1"/>
  <c r="O339" i="1"/>
  <c r="N339" i="1"/>
  <c r="N341" i="1" s="1"/>
  <c r="M339" i="1"/>
  <c r="Z338" i="1"/>
  <c r="S338" i="1"/>
  <c r="R338" i="1"/>
  <c r="Q338" i="1"/>
  <c r="P337" i="1"/>
  <c r="O337" i="1"/>
  <c r="N337" i="1"/>
  <c r="M337" i="1"/>
  <c r="P336" i="1"/>
  <c r="O336" i="1"/>
  <c r="N336" i="1"/>
  <c r="M336" i="1"/>
  <c r="P335" i="1"/>
  <c r="O335" i="1"/>
  <c r="O338" i="1" s="1"/>
  <c r="N335" i="1"/>
  <c r="M335" i="1"/>
  <c r="Z334" i="1"/>
  <c r="P333" i="1"/>
  <c r="O333" i="1"/>
  <c r="N333" i="1"/>
  <c r="M333" i="1"/>
  <c r="P332" i="1"/>
  <c r="O332" i="1"/>
  <c r="N332" i="1"/>
  <c r="M332" i="1"/>
  <c r="P331" i="1"/>
  <c r="P334" i="1" s="1"/>
  <c r="O331" i="1"/>
  <c r="N331" i="1"/>
  <c r="M331" i="1"/>
  <c r="M334" i="1" s="1"/>
  <c r="Z330" i="1"/>
  <c r="P329" i="1"/>
  <c r="O329" i="1"/>
  <c r="N329" i="1"/>
  <c r="M329" i="1"/>
  <c r="P328" i="1"/>
  <c r="P330" i="1" s="1"/>
  <c r="O328" i="1"/>
  <c r="N328" i="1"/>
  <c r="M328" i="1"/>
  <c r="M330" i="1" s="1"/>
  <c r="Z327" i="1"/>
  <c r="P326" i="1"/>
  <c r="O326" i="1"/>
  <c r="N326" i="1"/>
  <c r="M326" i="1"/>
  <c r="P325" i="1"/>
  <c r="O325" i="1"/>
  <c r="N325" i="1"/>
  <c r="M325" i="1"/>
  <c r="P324" i="1"/>
  <c r="O324" i="1"/>
  <c r="N324" i="1"/>
  <c r="N327" i="1" s="1"/>
  <c r="M324" i="1"/>
  <c r="Z323" i="1"/>
  <c r="P322" i="1"/>
  <c r="O322" i="1"/>
  <c r="N322" i="1"/>
  <c r="M322" i="1"/>
  <c r="P321" i="1"/>
  <c r="O321" i="1"/>
  <c r="N321" i="1"/>
  <c r="N323" i="1" s="1"/>
  <c r="M321" i="1"/>
  <c r="Z320" i="1"/>
  <c r="P319" i="1"/>
  <c r="O319" i="1"/>
  <c r="N319" i="1"/>
  <c r="M319" i="1"/>
  <c r="P318" i="1"/>
  <c r="O318" i="1"/>
  <c r="N318" i="1"/>
  <c r="N320" i="1" s="1"/>
  <c r="M318" i="1"/>
  <c r="Z317" i="1"/>
  <c r="P316" i="1"/>
  <c r="O316" i="1"/>
  <c r="N316" i="1"/>
  <c r="M316" i="1"/>
  <c r="P315" i="1"/>
  <c r="O315" i="1"/>
  <c r="N315" i="1"/>
  <c r="N317" i="1" s="1"/>
  <c r="M315" i="1"/>
  <c r="Z314" i="1"/>
  <c r="P313" i="1"/>
  <c r="O313" i="1"/>
  <c r="N313" i="1"/>
  <c r="M313" i="1"/>
  <c r="P312" i="1"/>
  <c r="O312" i="1"/>
  <c r="N312" i="1"/>
  <c r="N314" i="1" s="1"/>
  <c r="M312" i="1"/>
  <c r="Z311" i="1"/>
  <c r="P310" i="1"/>
  <c r="O310" i="1"/>
  <c r="N310" i="1"/>
  <c r="M310" i="1"/>
  <c r="P309" i="1"/>
  <c r="O309" i="1"/>
  <c r="N309" i="1"/>
  <c r="M309" i="1"/>
  <c r="P308" i="1"/>
  <c r="O308" i="1"/>
  <c r="N308" i="1"/>
  <c r="M308" i="1"/>
  <c r="P307" i="1"/>
  <c r="O307" i="1"/>
  <c r="N307" i="1"/>
  <c r="M307" i="1"/>
  <c r="P306" i="1"/>
  <c r="O306" i="1"/>
  <c r="N306" i="1"/>
  <c r="N311" i="1" s="1"/>
  <c r="M306" i="1"/>
  <c r="Z305" i="1"/>
  <c r="P304" i="1"/>
  <c r="O304" i="1"/>
  <c r="N304" i="1"/>
  <c r="M304" i="1"/>
  <c r="P303" i="1"/>
  <c r="O303" i="1"/>
  <c r="N303" i="1"/>
  <c r="N305" i="1" s="1"/>
  <c r="M303" i="1"/>
  <c r="Z302" i="1"/>
  <c r="P301" i="1"/>
  <c r="O301" i="1"/>
  <c r="N301" i="1"/>
  <c r="M301" i="1"/>
  <c r="P300" i="1"/>
  <c r="O300" i="1"/>
  <c r="N300" i="1"/>
  <c r="M300" i="1"/>
  <c r="P299" i="1"/>
  <c r="O299" i="1"/>
  <c r="N299" i="1"/>
  <c r="M299" i="1"/>
  <c r="P298" i="1"/>
  <c r="P302" i="1" s="1"/>
  <c r="O298" i="1"/>
  <c r="N298" i="1"/>
  <c r="M298" i="1"/>
  <c r="M302" i="1" s="1"/>
  <c r="Z297" i="1"/>
  <c r="P296" i="1"/>
  <c r="O296" i="1"/>
  <c r="N296" i="1"/>
  <c r="M296" i="1"/>
  <c r="P295" i="1"/>
  <c r="P297" i="1" s="1"/>
  <c r="O295" i="1"/>
  <c r="N295" i="1"/>
  <c r="M295" i="1"/>
  <c r="M297" i="1" s="1"/>
  <c r="Z294" i="1"/>
  <c r="P293" i="1"/>
  <c r="O293" i="1"/>
  <c r="N293" i="1"/>
  <c r="M293" i="1"/>
  <c r="P292" i="1"/>
  <c r="P294" i="1" s="1"/>
  <c r="O292" i="1"/>
  <c r="N292" i="1"/>
  <c r="M292" i="1"/>
  <c r="M294" i="1" s="1"/>
  <c r="Z291" i="1"/>
  <c r="P290" i="1"/>
  <c r="O290" i="1"/>
  <c r="N290" i="1"/>
  <c r="M290" i="1"/>
  <c r="P289" i="1"/>
  <c r="O289" i="1"/>
  <c r="N289" i="1"/>
  <c r="M289" i="1"/>
  <c r="P288" i="1"/>
  <c r="O288" i="1"/>
  <c r="N288" i="1"/>
  <c r="M288" i="1"/>
  <c r="P287" i="1"/>
  <c r="O287" i="1"/>
  <c r="O291" i="1" s="1"/>
  <c r="N287" i="1"/>
  <c r="M287" i="1"/>
  <c r="Z286" i="1"/>
  <c r="P285" i="1"/>
  <c r="O285" i="1"/>
  <c r="N285" i="1"/>
  <c r="M285" i="1"/>
  <c r="P284" i="1"/>
  <c r="O284" i="1"/>
  <c r="N284" i="1"/>
  <c r="M284" i="1"/>
  <c r="P283" i="1"/>
  <c r="P286" i="1" s="1"/>
  <c r="O283" i="1"/>
  <c r="N283" i="1"/>
  <c r="M283" i="1"/>
  <c r="M286" i="1" s="1"/>
  <c r="Z282" i="1"/>
  <c r="P281" i="1"/>
  <c r="O281" i="1"/>
  <c r="N281" i="1"/>
  <c r="M281" i="1"/>
  <c r="P280" i="1"/>
  <c r="O280" i="1"/>
  <c r="N280" i="1"/>
  <c r="M280" i="1"/>
  <c r="P279" i="1"/>
  <c r="O279" i="1"/>
  <c r="N279" i="1"/>
  <c r="N282" i="1" s="1"/>
  <c r="M279" i="1"/>
  <c r="Z278" i="1"/>
  <c r="P277" i="1"/>
  <c r="O277" i="1"/>
  <c r="N277" i="1"/>
  <c r="M277" i="1"/>
  <c r="P276" i="1"/>
  <c r="O276" i="1"/>
  <c r="N276" i="1"/>
  <c r="M276" i="1"/>
  <c r="P275" i="1"/>
  <c r="O275" i="1"/>
  <c r="O278" i="1" s="1"/>
  <c r="N275" i="1"/>
  <c r="M275" i="1"/>
  <c r="Z274" i="1"/>
  <c r="P273" i="1"/>
  <c r="O273" i="1"/>
  <c r="N273" i="1"/>
  <c r="M273" i="1"/>
  <c r="P272" i="1"/>
  <c r="O272" i="1"/>
  <c r="N272" i="1"/>
  <c r="M272" i="1"/>
  <c r="P271" i="1"/>
  <c r="O271" i="1"/>
  <c r="N271" i="1"/>
  <c r="M271" i="1"/>
  <c r="P270" i="1"/>
  <c r="O270" i="1"/>
  <c r="N270" i="1"/>
  <c r="M270" i="1"/>
  <c r="P269" i="1"/>
  <c r="O269" i="1"/>
  <c r="N269" i="1"/>
  <c r="M269" i="1"/>
  <c r="P268" i="1"/>
  <c r="O268" i="1"/>
  <c r="N268" i="1"/>
  <c r="M268" i="1"/>
  <c r="P267" i="1"/>
  <c r="O267" i="1"/>
  <c r="N267" i="1"/>
  <c r="M267" i="1"/>
  <c r="P266" i="1"/>
  <c r="O266" i="1"/>
  <c r="N266" i="1"/>
  <c r="M266" i="1"/>
  <c r="P265" i="1"/>
  <c r="O265" i="1"/>
  <c r="N265" i="1"/>
  <c r="M265" i="1"/>
  <c r="P264" i="1"/>
  <c r="O264" i="1"/>
  <c r="N264" i="1"/>
  <c r="M264" i="1"/>
  <c r="P263" i="1"/>
  <c r="O263" i="1"/>
  <c r="N263" i="1"/>
  <c r="M263" i="1"/>
  <c r="P262" i="1"/>
  <c r="O262" i="1"/>
  <c r="N262" i="1"/>
  <c r="M262" i="1"/>
  <c r="P261" i="1"/>
  <c r="O261" i="1"/>
  <c r="N261" i="1"/>
  <c r="M261" i="1"/>
  <c r="P260" i="1"/>
  <c r="O260" i="1"/>
  <c r="N260" i="1"/>
  <c r="M260" i="1"/>
  <c r="P259" i="1"/>
  <c r="O259" i="1"/>
  <c r="N259" i="1"/>
  <c r="M259" i="1"/>
  <c r="P258" i="1"/>
  <c r="O258" i="1"/>
  <c r="N258" i="1"/>
  <c r="M258" i="1"/>
  <c r="P257" i="1"/>
  <c r="O257" i="1"/>
  <c r="N257" i="1"/>
  <c r="M257" i="1"/>
  <c r="P256" i="1"/>
  <c r="O256" i="1"/>
  <c r="N256" i="1"/>
  <c r="M256" i="1"/>
  <c r="P255" i="1"/>
  <c r="O255" i="1"/>
  <c r="N255" i="1"/>
  <c r="M255" i="1"/>
  <c r="P254" i="1"/>
  <c r="O254" i="1"/>
  <c r="N254" i="1"/>
  <c r="M254" i="1"/>
  <c r="P253" i="1"/>
  <c r="O253" i="1"/>
  <c r="N253" i="1"/>
  <c r="M253" i="1"/>
  <c r="P252" i="1"/>
  <c r="O252" i="1"/>
  <c r="N252" i="1"/>
  <c r="M252" i="1"/>
  <c r="P251" i="1"/>
  <c r="O251" i="1"/>
  <c r="N251" i="1"/>
  <c r="M251" i="1"/>
  <c r="P250" i="1"/>
  <c r="O250" i="1"/>
  <c r="N250" i="1"/>
  <c r="M250" i="1"/>
  <c r="P249" i="1"/>
  <c r="O249" i="1"/>
  <c r="N249" i="1"/>
  <c r="M249" i="1"/>
  <c r="P248" i="1"/>
  <c r="O248" i="1"/>
  <c r="N248" i="1"/>
  <c r="M248" i="1"/>
  <c r="P247" i="1"/>
  <c r="O247" i="1"/>
  <c r="N247" i="1"/>
  <c r="M247" i="1"/>
  <c r="P246" i="1"/>
  <c r="O246" i="1"/>
  <c r="N246" i="1"/>
  <c r="N274" i="1" s="1"/>
  <c r="M246" i="1"/>
  <c r="Z245" i="1"/>
  <c r="P244" i="1"/>
  <c r="O244" i="1"/>
  <c r="N244" i="1"/>
  <c r="M244" i="1"/>
  <c r="P243" i="1"/>
  <c r="O243" i="1"/>
  <c r="N243" i="1"/>
  <c r="N245" i="1" s="1"/>
  <c r="M243" i="1"/>
  <c r="Z242" i="1"/>
  <c r="P241" i="1"/>
  <c r="O241" i="1"/>
  <c r="N241" i="1"/>
  <c r="M241" i="1"/>
  <c r="P240" i="1"/>
  <c r="O240" i="1"/>
  <c r="N240" i="1"/>
  <c r="M240" i="1"/>
  <c r="P239" i="1"/>
  <c r="O239" i="1"/>
  <c r="N239" i="1"/>
  <c r="M239" i="1"/>
  <c r="P238" i="1"/>
  <c r="P242" i="1" s="1"/>
  <c r="O238" i="1"/>
  <c r="N238" i="1"/>
  <c r="M238" i="1"/>
  <c r="M242" i="1" s="1"/>
  <c r="Z237" i="1"/>
  <c r="P236" i="1"/>
  <c r="O236" i="1"/>
  <c r="N236" i="1"/>
  <c r="M236" i="1"/>
  <c r="P235" i="1"/>
  <c r="O235" i="1"/>
  <c r="N235" i="1"/>
  <c r="M235" i="1"/>
  <c r="P234" i="1"/>
  <c r="O234" i="1"/>
  <c r="N234" i="1"/>
  <c r="M234" i="1"/>
  <c r="P233" i="1"/>
  <c r="O233" i="1"/>
  <c r="N233" i="1"/>
  <c r="M233" i="1"/>
  <c r="P232" i="1"/>
  <c r="O232" i="1"/>
  <c r="N232" i="1"/>
  <c r="M232" i="1"/>
  <c r="P231" i="1"/>
  <c r="O231" i="1"/>
  <c r="N231" i="1"/>
  <c r="M231" i="1"/>
  <c r="P230" i="1"/>
  <c r="O230" i="1"/>
  <c r="O237" i="1" s="1"/>
  <c r="N230" i="1"/>
  <c r="M230" i="1"/>
  <c r="Z229" i="1"/>
  <c r="P228" i="1"/>
  <c r="O228" i="1"/>
  <c r="N228" i="1"/>
  <c r="M228" i="1"/>
  <c r="P227" i="1"/>
  <c r="O227" i="1"/>
  <c r="N227" i="1"/>
  <c r="M227" i="1"/>
  <c r="P226" i="1"/>
  <c r="O226" i="1"/>
  <c r="N226" i="1"/>
  <c r="M226" i="1"/>
  <c r="P225" i="1"/>
  <c r="O225" i="1"/>
  <c r="N225" i="1"/>
  <c r="M225" i="1"/>
  <c r="P224" i="1"/>
  <c r="O224" i="1"/>
  <c r="N224" i="1"/>
  <c r="M224" i="1"/>
  <c r="P223" i="1"/>
  <c r="O223" i="1"/>
  <c r="N223" i="1"/>
  <c r="M223" i="1"/>
  <c r="P222" i="1"/>
  <c r="O222" i="1"/>
  <c r="N222" i="1"/>
  <c r="M222" i="1"/>
  <c r="P221" i="1"/>
  <c r="O221" i="1"/>
  <c r="N221" i="1"/>
  <c r="M221" i="1"/>
  <c r="P220" i="1"/>
  <c r="O220" i="1"/>
  <c r="N220" i="1"/>
  <c r="M220" i="1"/>
  <c r="P219" i="1"/>
  <c r="O219" i="1"/>
  <c r="N219" i="1"/>
  <c r="M219" i="1"/>
  <c r="P218" i="1"/>
  <c r="O218" i="1"/>
  <c r="N218" i="1"/>
  <c r="M218" i="1"/>
  <c r="P217" i="1"/>
  <c r="O217" i="1"/>
  <c r="N217" i="1"/>
  <c r="M217" i="1"/>
  <c r="P216" i="1"/>
  <c r="O216" i="1"/>
  <c r="N216" i="1"/>
  <c r="M216" i="1"/>
  <c r="P215" i="1"/>
  <c r="O215" i="1"/>
  <c r="N215" i="1"/>
  <c r="M215" i="1"/>
  <c r="P214" i="1"/>
  <c r="O214" i="1"/>
  <c r="N214" i="1"/>
  <c r="M214" i="1"/>
  <c r="P213" i="1"/>
  <c r="O213" i="1"/>
  <c r="N213" i="1"/>
  <c r="N229" i="1" s="1"/>
  <c r="M213" i="1"/>
  <c r="Z212" i="1"/>
  <c r="P211" i="1"/>
  <c r="O211" i="1"/>
  <c r="N211" i="1"/>
  <c r="M211" i="1"/>
  <c r="P210" i="1"/>
  <c r="O210" i="1"/>
  <c r="O212" i="1" s="1"/>
  <c r="N210" i="1"/>
  <c r="N212" i="1" s="1"/>
  <c r="M210" i="1"/>
  <c r="Z209" i="1"/>
  <c r="P208" i="1"/>
  <c r="O208" i="1"/>
  <c r="N208" i="1"/>
  <c r="M208" i="1"/>
  <c r="P207" i="1"/>
  <c r="O207" i="1"/>
  <c r="O209" i="1" s="1"/>
  <c r="N207" i="1"/>
  <c r="N209" i="1" s="1"/>
  <c r="M207" i="1"/>
  <c r="Z206" i="1"/>
  <c r="P205" i="1"/>
  <c r="O205" i="1"/>
  <c r="N205" i="1"/>
  <c r="M205" i="1"/>
  <c r="P204" i="1"/>
  <c r="O204" i="1"/>
  <c r="N204" i="1"/>
  <c r="M204" i="1"/>
  <c r="P203" i="1"/>
  <c r="O203" i="1"/>
  <c r="N203" i="1"/>
  <c r="M203" i="1"/>
  <c r="P202" i="1"/>
  <c r="O202" i="1"/>
  <c r="N202" i="1"/>
  <c r="M202" i="1"/>
  <c r="P201" i="1"/>
  <c r="O201" i="1"/>
  <c r="N201" i="1"/>
  <c r="N206" i="1" s="1"/>
  <c r="M201" i="1"/>
  <c r="Z200" i="1"/>
  <c r="P199" i="1"/>
  <c r="O199" i="1"/>
  <c r="N199" i="1"/>
  <c r="M199" i="1"/>
  <c r="P198" i="1"/>
  <c r="O198" i="1"/>
  <c r="N198" i="1"/>
  <c r="M198" i="1"/>
  <c r="P197" i="1"/>
  <c r="O197" i="1"/>
  <c r="O200" i="1" s="1"/>
  <c r="N197" i="1"/>
  <c r="M197" i="1"/>
  <c r="Z196" i="1"/>
  <c r="P195" i="1"/>
  <c r="O195" i="1"/>
  <c r="N195" i="1"/>
  <c r="M195" i="1"/>
  <c r="P194" i="1"/>
  <c r="P196" i="1" s="1"/>
  <c r="O194" i="1"/>
  <c r="O196" i="1" s="1"/>
  <c r="N194" i="1"/>
  <c r="M194" i="1"/>
  <c r="M196" i="1" s="1"/>
  <c r="Z193" i="1"/>
  <c r="P192" i="1"/>
  <c r="O192" i="1"/>
  <c r="N192" i="1"/>
  <c r="M192" i="1"/>
  <c r="P191" i="1"/>
  <c r="P193" i="1" s="1"/>
  <c r="O191" i="1"/>
  <c r="O193" i="1" s="1"/>
  <c r="N191" i="1"/>
  <c r="M191" i="1"/>
  <c r="M193" i="1" s="1"/>
  <c r="Z190" i="1"/>
  <c r="P189" i="1"/>
  <c r="O189" i="1"/>
  <c r="N189" i="1"/>
  <c r="M189" i="1"/>
  <c r="P188" i="1"/>
  <c r="O188" i="1"/>
  <c r="N188" i="1"/>
  <c r="M188" i="1"/>
  <c r="P187" i="1"/>
  <c r="P190" i="1" s="1"/>
  <c r="O187" i="1"/>
  <c r="N187" i="1"/>
  <c r="M187" i="1"/>
  <c r="M190" i="1" s="1"/>
  <c r="Z186" i="1"/>
  <c r="P185" i="1"/>
  <c r="O185" i="1"/>
  <c r="N185" i="1"/>
  <c r="M185" i="1"/>
  <c r="P184" i="1"/>
  <c r="P186" i="1" s="1"/>
  <c r="O184" i="1"/>
  <c r="N184" i="1"/>
  <c r="N186" i="1" s="1"/>
  <c r="M184" i="1"/>
  <c r="M186" i="1" s="1"/>
  <c r="Z183" i="1"/>
  <c r="P182" i="1"/>
  <c r="O182" i="1"/>
  <c r="N182" i="1"/>
  <c r="M182" i="1"/>
  <c r="P181" i="1"/>
  <c r="P183" i="1" s="1"/>
  <c r="O181" i="1"/>
  <c r="N181" i="1"/>
  <c r="N183" i="1" s="1"/>
  <c r="M181" i="1"/>
  <c r="M183" i="1" s="1"/>
  <c r="Z180" i="1"/>
  <c r="P179" i="1"/>
  <c r="O179" i="1"/>
  <c r="N179" i="1"/>
  <c r="M179" i="1"/>
  <c r="P178" i="1"/>
  <c r="P180" i="1" s="1"/>
  <c r="O178" i="1"/>
  <c r="N178" i="1"/>
  <c r="N180" i="1" s="1"/>
  <c r="M178" i="1"/>
  <c r="M180" i="1" s="1"/>
  <c r="Z177" i="1"/>
  <c r="P176" i="1"/>
  <c r="O176" i="1"/>
  <c r="N176" i="1"/>
  <c r="M176" i="1"/>
  <c r="P175" i="1"/>
  <c r="P177" i="1" s="1"/>
  <c r="O175" i="1"/>
  <c r="N175" i="1"/>
  <c r="N177" i="1" s="1"/>
  <c r="M175" i="1"/>
  <c r="M177" i="1" s="1"/>
  <c r="Z174" i="1"/>
  <c r="P173" i="1"/>
  <c r="O173" i="1"/>
  <c r="N173" i="1"/>
  <c r="M173" i="1"/>
  <c r="P172" i="1"/>
  <c r="P174" i="1" s="1"/>
  <c r="O172" i="1"/>
  <c r="N172" i="1"/>
  <c r="N174" i="1" s="1"/>
  <c r="M172" i="1"/>
  <c r="M174" i="1" s="1"/>
  <c r="Z171" i="1"/>
  <c r="P170" i="1"/>
  <c r="O170" i="1"/>
  <c r="N170" i="1"/>
  <c r="M170" i="1"/>
  <c r="P169" i="1"/>
  <c r="O169" i="1"/>
  <c r="N169" i="1"/>
  <c r="M169" i="1"/>
  <c r="P168" i="1"/>
  <c r="O168" i="1"/>
  <c r="N168" i="1"/>
  <c r="M168" i="1"/>
  <c r="P167" i="1"/>
  <c r="O167" i="1"/>
  <c r="O171" i="1" s="1"/>
  <c r="N167" i="1"/>
  <c r="M167" i="1"/>
  <c r="Z166" i="1"/>
  <c r="P165" i="1"/>
  <c r="O165" i="1"/>
  <c r="N165" i="1"/>
  <c r="M165" i="1"/>
  <c r="P164" i="1"/>
  <c r="O164" i="1"/>
  <c r="N164" i="1"/>
  <c r="M164" i="1"/>
  <c r="P163" i="1"/>
  <c r="P166" i="1" s="1"/>
  <c r="O163" i="1"/>
  <c r="N163" i="1"/>
  <c r="M163" i="1"/>
  <c r="M166" i="1" s="1"/>
  <c r="P161" i="1"/>
  <c r="O161" i="1"/>
  <c r="N161" i="1"/>
  <c r="M161" i="1"/>
  <c r="P160" i="1"/>
  <c r="P162" i="1" s="1"/>
  <c r="O160" i="1"/>
  <c r="O162" i="1" s="1"/>
  <c r="N160" i="1"/>
  <c r="M160" i="1"/>
  <c r="M162" i="1" s="1"/>
  <c r="Z159" i="1"/>
  <c r="P158" i="1"/>
  <c r="O158" i="1"/>
  <c r="N158" i="1"/>
  <c r="M158" i="1"/>
  <c r="P157" i="1"/>
  <c r="O157" i="1"/>
  <c r="N157" i="1"/>
  <c r="M157" i="1"/>
  <c r="P156" i="1"/>
  <c r="P159" i="1" s="1"/>
  <c r="O156" i="1"/>
  <c r="N156" i="1"/>
  <c r="M156" i="1"/>
  <c r="M159" i="1" s="1"/>
  <c r="Z155" i="1"/>
  <c r="P154" i="1"/>
  <c r="O154" i="1"/>
  <c r="N154" i="1"/>
  <c r="M154" i="1"/>
  <c r="P153" i="1"/>
  <c r="P155" i="1" s="1"/>
  <c r="O153" i="1"/>
  <c r="N153" i="1"/>
  <c r="N155" i="1" s="1"/>
  <c r="M153" i="1"/>
  <c r="M155" i="1" s="1"/>
  <c r="Z152" i="1"/>
  <c r="P151" i="1"/>
  <c r="O151" i="1"/>
  <c r="N151" i="1"/>
  <c r="M151" i="1"/>
  <c r="P150" i="1"/>
  <c r="P152" i="1" s="1"/>
  <c r="O150" i="1"/>
  <c r="N150" i="1"/>
  <c r="N152" i="1" s="1"/>
  <c r="M150" i="1"/>
  <c r="M152" i="1" s="1"/>
  <c r="Z149" i="1"/>
  <c r="P148" i="1"/>
  <c r="O148" i="1"/>
  <c r="N148" i="1"/>
  <c r="M148" i="1"/>
  <c r="P147" i="1"/>
  <c r="O147" i="1"/>
  <c r="N147" i="1"/>
  <c r="M147" i="1"/>
  <c r="P146" i="1"/>
  <c r="O146" i="1"/>
  <c r="N146" i="1"/>
  <c r="N149" i="1" s="1"/>
  <c r="M146" i="1"/>
  <c r="Z145" i="1"/>
  <c r="P144" i="1"/>
  <c r="O144" i="1"/>
  <c r="N144" i="1"/>
  <c r="M144" i="1"/>
  <c r="P143" i="1"/>
  <c r="O143" i="1"/>
  <c r="N143" i="1"/>
  <c r="M143" i="1"/>
  <c r="P142" i="1"/>
  <c r="O142" i="1"/>
  <c r="O145" i="1" s="1"/>
  <c r="N142" i="1"/>
  <c r="M142" i="1"/>
  <c r="Z141" i="1"/>
  <c r="P140" i="1"/>
  <c r="O140" i="1"/>
  <c r="N140" i="1"/>
  <c r="M140" i="1"/>
  <c r="P139" i="1"/>
  <c r="O139" i="1"/>
  <c r="N139" i="1"/>
  <c r="M139" i="1"/>
  <c r="P138" i="1"/>
  <c r="P141" i="1" s="1"/>
  <c r="O138" i="1"/>
  <c r="N138" i="1"/>
  <c r="M138" i="1"/>
  <c r="M141" i="1" s="1"/>
  <c r="Z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O137" i="1" s="1"/>
  <c r="N124" i="1"/>
  <c r="M124" i="1"/>
  <c r="Z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N123" i="1" s="1"/>
  <c r="M107" i="1"/>
  <c r="Z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4" i="1"/>
  <c r="O94" i="1"/>
  <c r="N94" i="1"/>
  <c r="M94" i="1"/>
  <c r="P93" i="1"/>
  <c r="O93" i="1"/>
  <c r="N93" i="1"/>
  <c r="M93" i="1"/>
  <c r="P92" i="1"/>
  <c r="O92" i="1"/>
  <c r="N92" i="1"/>
  <c r="M92" i="1"/>
  <c r="P91" i="1"/>
  <c r="O91" i="1"/>
  <c r="O106" i="1" s="1"/>
  <c r="N91" i="1"/>
  <c r="M91" i="1"/>
  <c r="Z90" i="1"/>
  <c r="P89" i="1"/>
  <c r="O89" i="1"/>
  <c r="N89" i="1"/>
  <c r="M89" i="1"/>
  <c r="P88" i="1"/>
  <c r="O88" i="1"/>
  <c r="N88" i="1"/>
  <c r="M88" i="1"/>
  <c r="P87" i="1"/>
  <c r="O87" i="1"/>
  <c r="N87" i="1"/>
  <c r="M87" i="1"/>
  <c r="P86" i="1"/>
  <c r="O86" i="1"/>
  <c r="N86" i="1"/>
  <c r="M86" i="1"/>
  <c r="P85" i="1"/>
  <c r="O85" i="1"/>
  <c r="N85" i="1"/>
  <c r="M85" i="1"/>
  <c r="P84" i="1"/>
  <c r="O84" i="1"/>
  <c r="N84" i="1"/>
  <c r="M84" i="1"/>
  <c r="P83" i="1"/>
  <c r="O83" i="1"/>
  <c r="N83" i="1"/>
  <c r="M83" i="1"/>
  <c r="P82" i="1"/>
  <c r="O82" i="1"/>
  <c r="N82" i="1"/>
  <c r="M82" i="1"/>
  <c r="P81" i="1"/>
  <c r="O81" i="1"/>
  <c r="N81" i="1"/>
  <c r="M81" i="1"/>
  <c r="P80" i="1"/>
  <c r="O80" i="1"/>
  <c r="N80" i="1"/>
  <c r="M80" i="1"/>
  <c r="P79" i="1"/>
  <c r="O79" i="1"/>
  <c r="N79" i="1"/>
  <c r="M79" i="1"/>
  <c r="P78" i="1"/>
  <c r="O78" i="1"/>
  <c r="N78" i="1"/>
  <c r="M78" i="1"/>
  <c r="P77" i="1"/>
  <c r="O77" i="1"/>
  <c r="N77" i="1"/>
  <c r="N90" i="1" s="1"/>
  <c r="M77" i="1"/>
  <c r="Z74" i="1"/>
  <c r="P73" i="1"/>
  <c r="O73" i="1"/>
  <c r="N73" i="1"/>
  <c r="M73" i="1"/>
  <c r="P72" i="1"/>
  <c r="O72" i="1"/>
  <c r="N72" i="1"/>
  <c r="M72" i="1"/>
  <c r="P71" i="1"/>
  <c r="O71" i="1"/>
  <c r="N71" i="1"/>
  <c r="M71" i="1"/>
  <c r="P70" i="1"/>
  <c r="O70" i="1"/>
  <c r="N70" i="1"/>
  <c r="M70" i="1"/>
  <c r="P69" i="1"/>
  <c r="O69" i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O74" i="1" s="1"/>
  <c r="N53" i="1"/>
  <c r="M53" i="1"/>
  <c r="Z52" i="1"/>
  <c r="P51" i="1"/>
  <c r="O51" i="1"/>
  <c r="N51" i="1"/>
  <c r="M51" i="1"/>
  <c r="P50" i="1"/>
  <c r="P52" i="1" s="1"/>
  <c r="O50" i="1"/>
  <c r="O52" i="1" s="1"/>
  <c r="N50" i="1"/>
  <c r="M50" i="1"/>
  <c r="M52" i="1" s="1"/>
  <c r="Z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N49" i="1" s="1"/>
  <c r="M45" i="1"/>
  <c r="Z44" i="1"/>
  <c r="P43" i="1"/>
  <c r="O43" i="1"/>
  <c r="N43" i="1"/>
  <c r="M43" i="1"/>
  <c r="P42" i="1"/>
  <c r="O42" i="1"/>
  <c r="O44" i="1" s="1"/>
  <c r="N42" i="1"/>
  <c r="N44" i="1" s="1"/>
  <c r="M42" i="1"/>
  <c r="Z41" i="1"/>
  <c r="P40" i="1"/>
  <c r="O40" i="1"/>
  <c r="N40" i="1"/>
  <c r="M40" i="1"/>
  <c r="P39" i="1"/>
  <c r="O39" i="1"/>
  <c r="N39" i="1"/>
  <c r="M39" i="1"/>
  <c r="P38" i="1"/>
  <c r="O38" i="1"/>
  <c r="O41" i="1" s="1"/>
  <c r="N38" i="1"/>
  <c r="M38" i="1"/>
  <c r="Z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O37" i="1" s="1"/>
  <c r="N20" i="1"/>
  <c r="M20" i="1"/>
  <c r="Z19" i="1"/>
  <c r="P18" i="1"/>
  <c r="O18" i="1"/>
  <c r="N18" i="1"/>
  <c r="M18" i="1"/>
  <c r="P17" i="1"/>
  <c r="P19" i="1" s="1"/>
  <c r="O17" i="1"/>
  <c r="O19" i="1" s="1"/>
  <c r="N17" i="1"/>
  <c r="M17" i="1"/>
  <c r="M19" i="1" s="1"/>
  <c r="Z16" i="1"/>
  <c r="P15" i="1"/>
  <c r="O15" i="1"/>
  <c r="N15" i="1"/>
  <c r="M15" i="1"/>
  <c r="P14" i="1"/>
  <c r="P16" i="1" s="1"/>
  <c r="O14" i="1"/>
  <c r="O16" i="1" s="1"/>
  <c r="N14" i="1"/>
  <c r="M14" i="1"/>
  <c r="M16" i="1" s="1"/>
  <c r="Z13" i="1"/>
  <c r="P12" i="1"/>
  <c r="O12" i="1"/>
  <c r="N12" i="1"/>
  <c r="M12" i="1"/>
  <c r="P11" i="1"/>
  <c r="O11" i="1"/>
  <c r="N11" i="1"/>
  <c r="M11" i="1"/>
  <c r="AC10" i="1"/>
  <c r="P10" i="1"/>
  <c r="O10" i="1"/>
  <c r="N10" i="1"/>
  <c r="N13" i="1" s="1"/>
  <c r="M10" i="1"/>
  <c r="M661" i="1" l="1"/>
  <c r="M664" i="1"/>
  <c r="M667" i="1"/>
  <c r="P667" i="1"/>
  <c r="M670" i="1"/>
  <c r="P670" i="1"/>
  <c r="O677" i="1"/>
  <c r="O681" i="1"/>
  <c r="N684" i="1"/>
  <c r="N687" i="1"/>
  <c r="N690" i="1"/>
  <c r="N693" i="1"/>
  <c r="N696" i="1"/>
  <c r="N699" i="1"/>
  <c r="N703" i="1"/>
  <c r="M707" i="1"/>
  <c r="P707" i="1"/>
  <c r="O710" i="1"/>
  <c r="O714" i="1"/>
  <c r="N717" i="1"/>
  <c r="N720" i="1"/>
  <c r="N723" i="1"/>
  <c r="N726" i="1"/>
  <c r="N729" i="1"/>
  <c r="M737" i="1"/>
  <c r="P737" i="1"/>
  <c r="O741" i="1"/>
  <c r="N757" i="1"/>
  <c r="M760" i="1"/>
  <c r="P760" i="1"/>
  <c r="M764" i="1"/>
  <c r="P764" i="1"/>
  <c r="O767" i="1"/>
  <c r="O770" i="1"/>
  <c r="O774" i="1"/>
  <c r="N784" i="1"/>
  <c r="M791" i="1"/>
  <c r="P791" i="1"/>
  <c r="O810" i="1"/>
  <c r="O813" i="1"/>
  <c r="O816" i="1"/>
  <c r="O819" i="1"/>
  <c r="O822" i="1"/>
  <c r="O825" i="1"/>
  <c r="M836" i="1"/>
  <c r="P836" i="1"/>
  <c r="O876" i="1"/>
  <c r="O879" i="1"/>
  <c r="O882" i="1"/>
  <c r="M887" i="1"/>
  <c r="P887" i="1"/>
  <c r="M905" i="1"/>
  <c r="P905" i="1"/>
  <c r="N930" i="1"/>
  <c r="N934" i="1"/>
  <c r="N937" i="1"/>
  <c r="N940" i="1"/>
  <c r="N943" i="1"/>
  <c r="N946" i="1"/>
  <c r="N952" i="1"/>
  <c r="N955" i="1"/>
  <c r="N958" i="1"/>
  <c r="N961" i="1"/>
  <c r="M971" i="1"/>
  <c r="P971" i="1"/>
  <c r="O687" i="1"/>
  <c r="O690" i="1"/>
  <c r="O693" i="1"/>
  <c r="O696" i="1"/>
  <c r="O699" i="1"/>
  <c r="M710" i="1"/>
  <c r="P710" i="1"/>
  <c r="O717" i="1"/>
  <c r="O720" i="1"/>
  <c r="O723" i="1"/>
  <c r="O726" i="1"/>
  <c r="O729" i="1"/>
  <c r="N836" i="1"/>
  <c r="M37" i="1"/>
  <c r="N16" i="1"/>
  <c r="N19" i="1"/>
  <c r="N37" i="1"/>
  <c r="N41" i="1"/>
  <c r="M44" i="1"/>
  <c r="P44" i="1"/>
  <c r="M49" i="1"/>
  <c r="P49" i="1"/>
  <c r="N52" i="1"/>
  <c r="N74" i="1"/>
  <c r="M90" i="1"/>
  <c r="P90" i="1"/>
  <c r="N106" i="1"/>
  <c r="M123" i="1"/>
  <c r="P123" i="1"/>
  <c r="N137" i="1"/>
  <c r="O141" i="1"/>
  <c r="N145" i="1"/>
  <c r="M149" i="1"/>
  <c r="P149" i="1"/>
  <c r="O152" i="1"/>
  <c r="O155" i="1"/>
  <c r="O159" i="1"/>
  <c r="N162" i="1"/>
  <c r="O166" i="1"/>
  <c r="N171" i="1"/>
  <c r="O174" i="1"/>
  <c r="O177" i="1"/>
  <c r="O180" i="1"/>
  <c r="O183" i="1"/>
  <c r="O186" i="1"/>
  <c r="O190" i="1"/>
  <c r="N193" i="1"/>
  <c r="N196" i="1"/>
  <c r="N200" i="1"/>
  <c r="M206" i="1"/>
  <c r="P206" i="1"/>
  <c r="M209" i="1"/>
  <c r="P209" i="1"/>
  <c r="M212" i="1"/>
  <c r="P212" i="1"/>
  <c r="M229" i="1"/>
  <c r="P229" i="1"/>
  <c r="N237" i="1"/>
  <c r="O242" i="1"/>
  <c r="M245" i="1"/>
  <c r="P245" i="1"/>
  <c r="M274" i="1"/>
  <c r="P274" i="1"/>
  <c r="N278" i="1"/>
  <c r="M282" i="1"/>
  <c r="P282" i="1"/>
  <c r="O286" i="1"/>
  <c r="N291" i="1"/>
  <c r="O294" i="1"/>
  <c r="O297" i="1"/>
  <c r="O302" i="1"/>
  <c r="M305" i="1"/>
  <c r="P305" i="1"/>
  <c r="M311" i="1"/>
  <c r="P311" i="1"/>
  <c r="M314" i="1"/>
  <c r="P314" i="1"/>
  <c r="M317" i="1"/>
  <c r="P317" i="1"/>
  <c r="M320" i="1"/>
  <c r="P320" i="1"/>
  <c r="M323" i="1"/>
  <c r="P323" i="1"/>
  <c r="M327" i="1"/>
  <c r="P327" i="1"/>
  <c r="O330" i="1"/>
  <c r="O334" i="1"/>
  <c r="N338" i="1"/>
  <c r="M341" i="1"/>
  <c r="P341" i="1"/>
  <c r="M345" i="1"/>
  <c r="P345" i="1"/>
  <c r="O350" i="1"/>
  <c r="M354" i="1"/>
  <c r="P354" i="1"/>
  <c r="O358" i="1"/>
  <c r="N380" i="1"/>
  <c r="M383" i="1"/>
  <c r="P383" i="1"/>
  <c r="M386" i="1"/>
  <c r="P386" i="1"/>
  <c r="M390" i="1"/>
  <c r="P390" i="1"/>
  <c r="O393" i="1"/>
  <c r="O396" i="1"/>
  <c r="O399" i="1"/>
  <c r="O403" i="1"/>
  <c r="N406" i="1"/>
  <c r="N409" i="1"/>
  <c r="N412" i="1"/>
  <c r="N418" i="1"/>
  <c r="N421" i="1"/>
  <c r="N424" i="1"/>
  <c r="P37" i="1"/>
  <c r="M41" i="1"/>
  <c r="P41" i="1"/>
  <c r="O49" i="1"/>
  <c r="M74" i="1"/>
  <c r="P74" i="1"/>
  <c r="O90" i="1"/>
  <c r="M106" i="1"/>
  <c r="P106" i="1"/>
  <c r="O123" i="1"/>
  <c r="M137" i="1"/>
  <c r="P137" i="1"/>
  <c r="N141" i="1"/>
  <c r="M145" i="1"/>
  <c r="P145" i="1"/>
  <c r="O149" i="1"/>
  <c r="N159" i="1"/>
  <c r="N166" i="1"/>
  <c r="M171" i="1"/>
  <c r="P171" i="1"/>
  <c r="N190" i="1"/>
  <c r="M200" i="1"/>
  <c r="P200" i="1"/>
  <c r="O206" i="1"/>
  <c r="O229" i="1"/>
  <c r="M237" i="1"/>
  <c r="P237" i="1"/>
  <c r="N242" i="1"/>
  <c r="O245" i="1"/>
  <c r="O274" i="1"/>
  <c r="M278" i="1"/>
  <c r="P278" i="1"/>
  <c r="O282" i="1"/>
  <c r="N286" i="1"/>
  <c r="M291" i="1"/>
  <c r="P291" i="1"/>
  <c r="N294" i="1"/>
  <c r="N297" i="1"/>
  <c r="N302" i="1"/>
  <c r="O305" i="1"/>
  <c r="O311" i="1"/>
  <c r="O314" i="1"/>
  <c r="O317" i="1"/>
  <c r="O320" i="1"/>
  <c r="O323" i="1"/>
  <c r="O327" i="1"/>
  <c r="N330" i="1"/>
  <c r="N334" i="1"/>
  <c r="M338" i="1"/>
  <c r="P338" i="1"/>
  <c r="O341" i="1"/>
  <c r="O345" i="1"/>
  <c r="N350" i="1"/>
  <c r="O354" i="1"/>
  <c r="N358" i="1"/>
  <c r="M380" i="1"/>
  <c r="P380" i="1"/>
  <c r="O383" i="1"/>
  <c r="O386" i="1"/>
  <c r="O390" i="1"/>
  <c r="N393" i="1"/>
  <c r="N396" i="1"/>
  <c r="N399" i="1"/>
  <c r="N403" i="1"/>
  <c r="M406" i="1"/>
  <c r="P406" i="1"/>
  <c r="M409" i="1"/>
  <c r="P409" i="1"/>
  <c r="N427" i="1"/>
  <c r="N430" i="1"/>
  <c r="N433" i="1"/>
  <c r="N436" i="1"/>
  <c r="N440" i="1"/>
  <c r="M443" i="1"/>
  <c r="P443" i="1"/>
  <c r="M447" i="1"/>
  <c r="P447" i="1"/>
  <c r="O450" i="1"/>
  <c r="O454" i="1"/>
  <c r="N458" i="1"/>
  <c r="M461" i="1"/>
  <c r="P461" i="1"/>
  <c r="N473" i="1"/>
  <c r="M476" i="1"/>
  <c r="P476" i="1"/>
  <c r="M479" i="1"/>
  <c r="P479" i="1"/>
  <c r="M482" i="1"/>
  <c r="P482" i="1"/>
  <c r="M485" i="1"/>
  <c r="P485" i="1"/>
  <c r="M488" i="1"/>
  <c r="P488" i="1"/>
  <c r="M491" i="1"/>
  <c r="P491" i="1"/>
  <c r="M495" i="1"/>
  <c r="P495" i="1"/>
  <c r="O498" i="1"/>
  <c r="M508" i="1"/>
  <c r="P508" i="1"/>
  <c r="N512" i="1"/>
  <c r="M515" i="1"/>
  <c r="P515" i="1"/>
  <c r="M518" i="1"/>
  <c r="P518" i="1"/>
  <c r="M551" i="1"/>
  <c r="P551" i="1"/>
  <c r="M554" i="1"/>
  <c r="P554" i="1"/>
  <c r="M557" i="1"/>
  <c r="P557" i="1"/>
  <c r="M560" i="1"/>
  <c r="P560" i="1"/>
  <c r="M563" i="1"/>
  <c r="P563" i="1"/>
  <c r="M567" i="1"/>
  <c r="P567" i="1"/>
  <c r="O570" i="1"/>
  <c r="O573" i="1"/>
  <c r="O576" i="1"/>
  <c r="O599" i="1"/>
  <c r="M621" i="1"/>
  <c r="P621" i="1"/>
  <c r="O627" i="1"/>
  <c r="N631" i="1"/>
  <c r="M635" i="1"/>
  <c r="P635" i="1"/>
  <c r="O642" i="1"/>
  <c r="N646" i="1"/>
  <c r="M649" i="1"/>
  <c r="P649" i="1"/>
  <c r="M652" i="1"/>
  <c r="P652" i="1"/>
  <c r="M655" i="1"/>
  <c r="P655" i="1"/>
  <c r="M658" i="1"/>
  <c r="P658" i="1"/>
  <c r="P661" i="1"/>
  <c r="P664" i="1"/>
  <c r="P681" i="1"/>
  <c r="O703" i="1"/>
  <c r="N707" i="1"/>
  <c r="M714" i="1"/>
  <c r="P714" i="1"/>
  <c r="N737" i="1"/>
  <c r="M741" i="1"/>
  <c r="P741" i="1"/>
  <c r="O757" i="1"/>
  <c r="M412" i="1"/>
  <c r="P412" i="1"/>
  <c r="M415" i="1"/>
  <c r="M418" i="1"/>
  <c r="P418" i="1"/>
  <c r="M421" i="1"/>
  <c r="P421" i="1"/>
  <c r="M424" i="1"/>
  <c r="P424" i="1"/>
  <c r="M427" i="1"/>
  <c r="P427" i="1"/>
  <c r="M430" i="1"/>
  <c r="P430" i="1"/>
  <c r="M433" i="1"/>
  <c r="P433" i="1"/>
  <c r="M436" i="1"/>
  <c r="P436" i="1"/>
  <c r="M440" i="1"/>
  <c r="P440" i="1"/>
  <c r="O443" i="1"/>
  <c r="O447" i="1"/>
  <c r="N450" i="1"/>
  <c r="N454" i="1"/>
  <c r="M458" i="1"/>
  <c r="P458" i="1"/>
  <c r="O461" i="1"/>
  <c r="M473" i="1"/>
  <c r="P473" i="1"/>
  <c r="O476" i="1"/>
  <c r="O479" i="1"/>
  <c r="O482" i="1"/>
  <c r="O485" i="1"/>
  <c r="O488" i="1"/>
  <c r="O491" i="1"/>
  <c r="O495" i="1"/>
  <c r="N498" i="1"/>
  <c r="O508" i="1"/>
  <c r="M512" i="1"/>
  <c r="P512" i="1"/>
  <c r="O515" i="1"/>
  <c r="O518" i="1"/>
  <c r="O551" i="1"/>
  <c r="O554" i="1"/>
  <c r="O557" i="1"/>
  <c r="O560" i="1"/>
  <c r="O563" i="1"/>
  <c r="O567" i="1"/>
  <c r="N570" i="1"/>
  <c r="N573" i="1"/>
  <c r="N576" i="1"/>
  <c r="N599" i="1"/>
  <c r="O621" i="1"/>
  <c r="N627" i="1"/>
  <c r="M631" i="1"/>
  <c r="P631" i="1"/>
  <c r="O635" i="1"/>
  <c r="N642" i="1"/>
  <c r="M646" i="1"/>
  <c r="P646" i="1"/>
  <c r="O649" i="1"/>
  <c r="O652" i="1"/>
  <c r="O655" i="1"/>
  <c r="O658" i="1"/>
  <c r="O661" i="1"/>
  <c r="O664" i="1"/>
  <c r="O667" i="1"/>
  <c r="O670" i="1"/>
  <c r="N677" i="1"/>
  <c r="N681" i="1"/>
  <c r="M684" i="1"/>
  <c r="P684" i="1"/>
  <c r="M687" i="1"/>
  <c r="P687" i="1"/>
  <c r="M690" i="1"/>
  <c r="P690" i="1"/>
  <c r="M693" i="1"/>
  <c r="P693" i="1"/>
  <c r="M696" i="1"/>
  <c r="P696" i="1"/>
  <c r="M699" i="1"/>
  <c r="P699" i="1"/>
  <c r="M703" i="1"/>
  <c r="P703" i="1"/>
  <c r="O707" i="1"/>
  <c r="N710" i="1"/>
  <c r="N714" i="1"/>
  <c r="M717" i="1"/>
  <c r="P717" i="1"/>
  <c r="M720" i="1"/>
  <c r="P720" i="1"/>
  <c r="M723" i="1"/>
  <c r="P723" i="1"/>
  <c r="M726" i="1"/>
  <c r="P726" i="1"/>
  <c r="M729" i="1"/>
  <c r="P729" i="1"/>
  <c r="O737" i="1"/>
  <c r="N741" i="1"/>
  <c r="M757" i="1"/>
  <c r="P757" i="1"/>
  <c r="O760" i="1"/>
  <c r="O764" i="1"/>
  <c r="N767" i="1"/>
  <c r="N770" i="1"/>
  <c r="N774" i="1"/>
  <c r="M784" i="1"/>
  <c r="P784" i="1"/>
  <c r="O791" i="1"/>
  <c r="N810" i="1"/>
  <c r="N813" i="1"/>
  <c r="N816" i="1"/>
  <c r="N819" i="1"/>
  <c r="N822" i="1"/>
  <c r="N825" i="1"/>
  <c r="O836" i="1"/>
  <c r="N867" i="1"/>
  <c r="M873" i="1"/>
  <c r="P873" i="1"/>
  <c r="M876" i="1"/>
  <c r="P876" i="1"/>
  <c r="M879" i="1"/>
  <c r="P879" i="1"/>
  <c r="M882" i="1"/>
  <c r="P882" i="1"/>
  <c r="N887" i="1"/>
  <c r="N905" i="1"/>
  <c r="O930" i="1"/>
  <c r="O934" i="1"/>
  <c r="O937" i="1"/>
  <c r="W937" i="1" s="1"/>
  <c r="AA937" i="1" s="1"/>
  <c r="AB937" i="1" s="1"/>
  <c r="O940" i="1"/>
  <c r="O943" i="1"/>
  <c r="O946" i="1"/>
  <c r="W946" i="1" s="1"/>
  <c r="AA946" i="1" s="1"/>
  <c r="AB946" i="1" s="1"/>
  <c r="O952" i="1"/>
  <c r="O955" i="1"/>
  <c r="O958" i="1"/>
  <c r="W958" i="1" s="1"/>
  <c r="AA958" i="1" s="1"/>
  <c r="AB958" i="1" s="1"/>
  <c r="O961" i="1"/>
  <c r="N971" i="1"/>
  <c r="M974" i="1"/>
  <c r="P974" i="1"/>
  <c r="M977" i="1"/>
  <c r="P977" i="1"/>
  <c r="M980" i="1"/>
  <c r="P980" i="1"/>
  <c r="M983" i="1"/>
  <c r="P983" i="1"/>
  <c r="M986" i="1"/>
  <c r="P986" i="1"/>
  <c r="M990" i="1"/>
  <c r="P990" i="1"/>
  <c r="O993" i="1"/>
  <c r="W993" i="1" s="1"/>
  <c r="AA993" i="1" s="1"/>
  <c r="AB993" i="1" s="1"/>
  <c r="O996" i="1"/>
  <c r="O999" i="1" s="1"/>
  <c r="O1002" i="1"/>
  <c r="O1005" i="1"/>
  <c r="W1005" i="1" s="1"/>
  <c r="AA1005" i="1" s="1"/>
  <c r="AB1005" i="1" s="1"/>
  <c r="O1008" i="1"/>
  <c r="O1011" i="1"/>
  <c r="O1017" i="1"/>
  <c r="W1017" i="1" s="1"/>
  <c r="AA1017" i="1" s="1"/>
  <c r="AB1017" i="1" s="1"/>
  <c r="O1020" i="1"/>
  <c r="O1023" i="1"/>
  <c r="M1026" i="1"/>
  <c r="P1026" i="1"/>
  <c r="N1029" i="1"/>
  <c r="N1034" i="1"/>
  <c r="N1037" i="1"/>
  <c r="M1042" i="1"/>
  <c r="P1042" i="1"/>
  <c r="O1045" i="1"/>
  <c r="O1048" i="1"/>
  <c r="O1051" i="1"/>
  <c r="W1051" i="1" s="1"/>
  <c r="AA1051" i="1" s="1"/>
  <c r="AB1051" i="1" s="1"/>
  <c r="N1063" i="1"/>
  <c r="N1066" i="1"/>
  <c r="O1063" i="1"/>
  <c r="W1063" i="1" s="1"/>
  <c r="AA1063" i="1" s="1"/>
  <c r="AB1063" i="1" s="1"/>
  <c r="N764" i="1"/>
  <c r="M774" i="1"/>
  <c r="P774" i="1"/>
  <c r="M867" i="1"/>
  <c r="P867" i="1"/>
  <c r="O873" i="1"/>
  <c r="O990" i="1"/>
  <c r="R1029" i="1"/>
  <c r="N968" i="1"/>
  <c r="M13" i="1"/>
  <c r="W1066" i="1"/>
  <c r="AA1066" i="1" s="1"/>
  <c r="AB1066" i="1" s="1"/>
  <c r="W1042" i="1"/>
  <c r="AA1042" i="1" s="1"/>
  <c r="AB1042" i="1" s="1"/>
  <c r="W1038" i="1"/>
  <c r="AA1038" i="1" s="1"/>
  <c r="AB1038" i="1" s="1"/>
  <c r="W1037" i="1"/>
  <c r="AA1037" i="1" s="1"/>
  <c r="AB1037" i="1" s="1"/>
  <c r="W1023" i="1"/>
  <c r="AA1023" i="1" s="1"/>
  <c r="AB1023" i="1" s="1"/>
  <c r="W1079" i="1"/>
  <c r="W1077" i="1"/>
  <c r="W1075" i="1"/>
  <c r="W1071" i="1"/>
  <c r="W1070" i="1"/>
  <c r="W1069" i="1"/>
  <c r="W1068" i="1"/>
  <c r="W1045" i="1"/>
  <c r="W1011" i="1"/>
  <c r="W1008" i="1"/>
  <c r="W1002" i="1"/>
  <c r="W999" i="1"/>
  <c r="W996" i="1"/>
  <c r="W1060" i="1"/>
  <c r="W1059" i="1"/>
  <c r="W1058" i="1"/>
  <c r="W1057" i="1"/>
  <c r="W1054" i="1"/>
  <c r="W1048" i="1"/>
  <c r="W1026" i="1"/>
  <c r="W1020" i="1"/>
  <c r="W1014" i="1"/>
  <c r="W1013" i="1"/>
  <c r="W1034" i="1"/>
  <c r="AA1034" i="1" s="1"/>
  <c r="AB1034" i="1" s="1"/>
  <c r="W1031" i="1"/>
  <c r="AA1031" i="1" s="1"/>
  <c r="AB1031" i="1" s="1"/>
  <c r="W1029" i="1"/>
  <c r="AA1029" i="1" s="1"/>
  <c r="AB1029" i="1" s="1"/>
  <c r="W990" i="1"/>
  <c r="AA990" i="1" s="1"/>
  <c r="AB990" i="1" s="1"/>
  <c r="W986" i="1"/>
  <c r="AA986" i="1" s="1"/>
  <c r="AB986" i="1" s="1"/>
  <c r="W983" i="1"/>
  <c r="W980" i="1"/>
  <c r="AA980" i="1" s="1"/>
  <c r="AB980" i="1" s="1"/>
  <c r="W977" i="1"/>
  <c r="AA977" i="1" s="1"/>
  <c r="AB977" i="1" s="1"/>
  <c r="W974" i="1"/>
  <c r="W971" i="1"/>
  <c r="AA971" i="1" s="1"/>
  <c r="AB971" i="1" s="1"/>
  <c r="W968" i="1"/>
  <c r="W965" i="1"/>
  <c r="AA965" i="1" s="1"/>
  <c r="AB965" i="1" s="1"/>
  <c r="W962" i="1"/>
  <c r="W961" i="1"/>
  <c r="AA961" i="1" s="1"/>
  <c r="AB961" i="1" s="1"/>
  <c r="W955" i="1"/>
  <c r="AA955" i="1" s="1"/>
  <c r="AB955" i="1" s="1"/>
  <c r="W952" i="1"/>
  <c r="W943" i="1"/>
  <c r="AA943" i="1" s="1"/>
  <c r="AB943" i="1" s="1"/>
  <c r="W940" i="1"/>
  <c r="AA940" i="1" s="1"/>
  <c r="AB940" i="1" s="1"/>
  <c r="W934" i="1"/>
  <c r="AA934" i="1" s="1"/>
  <c r="AB934" i="1" s="1"/>
  <c r="W930" i="1"/>
  <c r="AA930" i="1" s="1"/>
  <c r="AB930" i="1" s="1"/>
  <c r="W925" i="1"/>
  <c r="AA925" i="1" s="1"/>
  <c r="AB925" i="1" s="1"/>
  <c r="W923" i="1"/>
  <c r="AA923" i="1" s="1"/>
  <c r="AB923" i="1" s="1"/>
  <c r="W921" i="1"/>
  <c r="AA921" i="1" s="1"/>
  <c r="AB921" i="1" s="1"/>
  <c r="W919" i="1"/>
  <c r="AA919" i="1" s="1"/>
  <c r="AB919" i="1" s="1"/>
  <c r="W917" i="1"/>
  <c r="AA917" i="1" s="1"/>
  <c r="AB917" i="1" s="1"/>
  <c r="W915" i="1"/>
  <c r="AA915" i="1" s="1"/>
  <c r="AB915" i="1" s="1"/>
  <c r="W913" i="1"/>
  <c r="AA913" i="1" s="1"/>
  <c r="AB913" i="1" s="1"/>
  <c r="W911" i="1"/>
  <c r="AA911" i="1" s="1"/>
  <c r="AB911" i="1" s="1"/>
  <c r="W909" i="1"/>
  <c r="AA909" i="1" s="1"/>
  <c r="AB909" i="1" s="1"/>
  <c r="W907" i="1"/>
  <c r="AA907" i="1" s="1"/>
  <c r="AB907" i="1" s="1"/>
  <c r="W905" i="1"/>
  <c r="AA905" i="1" s="1"/>
  <c r="AB905" i="1" s="1"/>
  <c r="W902" i="1"/>
  <c r="AA902" i="1" s="1"/>
  <c r="AB902" i="1" s="1"/>
  <c r="W900" i="1"/>
  <c r="AA900" i="1" s="1"/>
  <c r="AB900" i="1" s="1"/>
  <c r="W899" i="1"/>
  <c r="AA899" i="1" s="1"/>
  <c r="AB899" i="1" s="1"/>
  <c r="W897" i="1"/>
  <c r="AA897" i="1" s="1"/>
  <c r="AB897" i="1" s="1"/>
  <c r="W896" i="1"/>
  <c r="AA896" i="1" s="1"/>
  <c r="AB896" i="1" s="1"/>
  <c r="W895" i="1"/>
  <c r="AA895" i="1" s="1"/>
  <c r="AB895" i="1" s="1"/>
  <c r="W893" i="1"/>
  <c r="AA893" i="1" s="1"/>
  <c r="AB893" i="1" s="1"/>
  <c r="W891" i="1"/>
  <c r="AA891" i="1" s="1"/>
  <c r="AB891" i="1" s="1"/>
  <c r="W889" i="1"/>
  <c r="AA889" i="1" s="1"/>
  <c r="AB889" i="1" s="1"/>
  <c r="W888" i="1"/>
  <c r="AA888" i="1" s="1"/>
  <c r="AB888" i="1" s="1"/>
  <c r="W887" i="1"/>
  <c r="AA887" i="1" s="1"/>
  <c r="AB887" i="1" s="1"/>
  <c r="W884" i="1"/>
  <c r="AA884" i="1" s="1"/>
  <c r="AB884" i="1" s="1"/>
  <c r="W882" i="1"/>
  <c r="AA882" i="1" s="1"/>
  <c r="AB882" i="1" s="1"/>
  <c r="W879" i="1"/>
  <c r="AA879" i="1" s="1"/>
  <c r="AB879" i="1" s="1"/>
  <c r="W876" i="1"/>
  <c r="AA876" i="1" s="1"/>
  <c r="AB876" i="1" s="1"/>
  <c r="W873" i="1"/>
  <c r="AA873" i="1" s="1"/>
  <c r="AB873" i="1" s="1"/>
  <c r="W867" i="1"/>
  <c r="AA867" i="1" s="1"/>
  <c r="AB867" i="1" s="1"/>
  <c r="W863" i="1"/>
  <c r="AA863" i="1" s="1"/>
  <c r="AB863" i="1" s="1"/>
  <c r="W861" i="1"/>
  <c r="AA861" i="1" s="1"/>
  <c r="AB861" i="1" s="1"/>
  <c r="W859" i="1"/>
  <c r="AA859" i="1" s="1"/>
  <c r="AB859" i="1" s="1"/>
  <c r="W857" i="1"/>
  <c r="AA857" i="1" s="1"/>
  <c r="AB857" i="1" s="1"/>
  <c r="W856" i="1"/>
  <c r="AA856" i="1" s="1"/>
  <c r="AB856" i="1" s="1"/>
  <c r="W855" i="1"/>
  <c r="AA855" i="1" s="1"/>
  <c r="AB855" i="1" s="1"/>
  <c r="W854" i="1"/>
  <c r="W852" i="1"/>
  <c r="AA852" i="1" s="1"/>
  <c r="AB852" i="1" s="1"/>
  <c r="W850" i="1"/>
  <c r="W848" i="1"/>
  <c r="AA848" i="1" s="1"/>
  <c r="AB848" i="1" s="1"/>
  <c r="W846" i="1"/>
  <c r="W844" i="1"/>
  <c r="AA844" i="1" s="1"/>
  <c r="AB844" i="1" s="1"/>
  <c r="W842" i="1"/>
  <c r="W840" i="1"/>
  <c r="AA840" i="1" s="1"/>
  <c r="AB840" i="1" s="1"/>
  <c r="W838" i="1"/>
  <c r="W836" i="1"/>
  <c r="AA836" i="1" s="1"/>
  <c r="AB836" i="1" s="1"/>
  <c r="W833" i="1"/>
  <c r="W831" i="1"/>
  <c r="AA831" i="1" s="1"/>
  <c r="AB831" i="1" s="1"/>
  <c r="W829" i="1"/>
  <c r="W827" i="1"/>
  <c r="AA827" i="1" s="1"/>
  <c r="AB827" i="1" s="1"/>
  <c r="W825" i="1"/>
  <c r="W822" i="1"/>
  <c r="AA822" i="1" s="1"/>
  <c r="AB822" i="1" s="1"/>
  <c r="W819" i="1"/>
  <c r="W816" i="1"/>
  <c r="AA816" i="1" s="1"/>
  <c r="AB816" i="1" s="1"/>
  <c r="W813" i="1"/>
  <c r="W810" i="1"/>
  <c r="AA810" i="1" s="1"/>
  <c r="AB810" i="1" s="1"/>
  <c r="W807" i="1"/>
  <c r="W805" i="1"/>
  <c r="AA805" i="1" s="1"/>
  <c r="AB805" i="1" s="1"/>
  <c r="W803" i="1"/>
  <c r="W801" i="1"/>
  <c r="AA801" i="1" s="1"/>
  <c r="AB801" i="1" s="1"/>
  <c r="W799" i="1"/>
  <c r="W797" i="1"/>
  <c r="AA797" i="1" s="1"/>
  <c r="AB797" i="1" s="1"/>
  <c r="W795" i="1"/>
  <c r="W793" i="1"/>
  <c r="AA793" i="1" s="1"/>
  <c r="AB793" i="1" s="1"/>
  <c r="W770" i="1"/>
  <c r="AA770" i="1" s="1"/>
  <c r="AB770" i="1" s="1"/>
  <c r="W767" i="1"/>
  <c r="AA767" i="1" s="1"/>
  <c r="AB767" i="1" s="1"/>
  <c r="W764" i="1"/>
  <c r="AA764" i="1" s="1"/>
  <c r="AB764" i="1" s="1"/>
  <c r="W791" i="1"/>
  <c r="AA791" i="1" s="1"/>
  <c r="AB791" i="1" s="1"/>
  <c r="W788" i="1"/>
  <c r="W786" i="1"/>
  <c r="W784" i="1"/>
  <c r="W777" i="1"/>
  <c r="W757" i="1"/>
  <c r="AA757" i="1" s="1"/>
  <c r="AB757" i="1" s="1"/>
  <c r="W744" i="1"/>
  <c r="AA744" i="1" s="1"/>
  <c r="AB744" i="1" s="1"/>
  <c r="W726" i="1"/>
  <c r="AA726" i="1" s="1"/>
  <c r="AB726" i="1" s="1"/>
  <c r="W714" i="1"/>
  <c r="AA714" i="1" s="1"/>
  <c r="AB714" i="1" s="1"/>
  <c r="W551" i="1"/>
  <c r="AA551" i="1" s="1"/>
  <c r="AB551" i="1" s="1"/>
  <c r="W518" i="1"/>
  <c r="AA518" i="1" s="1"/>
  <c r="AB518" i="1" s="1"/>
  <c r="W515" i="1"/>
  <c r="AA515" i="1" s="1"/>
  <c r="AB515" i="1" s="1"/>
  <c r="W512" i="1"/>
  <c r="AA512" i="1" s="1"/>
  <c r="AB512" i="1" s="1"/>
  <c r="W508" i="1"/>
  <c r="AA508" i="1" s="1"/>
  <c r="AB508" i="1" s="1"/>
  <c r="W500" i="1"/>
  <c r="AA500" i="1" s="1"/>
  <c r="AB500" i="1" s="1"/>
  <c r="W498" i="1"/>
  <c r="AA498" i="1" s="1"/>
  <c r="AB498" i="1" s="1"/>
  <c r="W495" i="1"/>
  <c r="AA495" i="1" s="1"/>
  <c r="AB495" i="1" s="1"/>
  <c r="W482" i="1"/>
  <c r="AA482" i="1" s="1"/>
  <c r="AB482" i="1" s="1"/>
  <c r="W479" i="1"/>
  <c r="AA479" i="1" s="1"/>
  <c r="AB479" i="1" s="1"/>
  <c r="W476" i="1"/>
  <c r="AA476" i="1" s="1"/>
  <c r="AB476" i="1" s="1"/>
  <c r="W779" i="1"/>
  <c r="W753" i="1"/>
  <c r="AA753" i="1" s="1"/>
  <c r="AB753" i="1" s="1"/>
  <c r="W741" i="1"/>
  <c r="AA741" i="1" s="1"/>
  <c r="AB741" i="1" s="1"/>
  <c r="W729" i="1"/>
  <c r="AA729" i="1" s="1"/>
  <c r="AB729" i="1" s="1"/>
  <c r="W717" i="1"/>
  <c r="AA717" i="1" s="1"/>
  <c r="AB717" i="1" s="1"/>
  <c r="W703" i="1"/>
  <c r="W699" i="1"/>
  <c r="AA699" i="1" s="1"/>
  <c r="AB699" i="1" s="1"/>
  <c r="W696" i="1"/>
  <c r="W693" i="1"/>
  <c r="W690" i="1"/>
  <c r="W687" i="1"/>
  <c r="AA687" i="1" s="1"/>
  <c r="AB687" i="1" s="1"/>
  <c r="W684" i="1"/>
  <c r="W681" i="1"/>
  <c r="AA681" i="1" s="1"/>
  <c r="AB681" i="1" s="1"/>
  <c r="W677" i="1"/>
  <c r="AA677" i="1" s="1"/>
  <c r="AB677" i="1" s="1"/>
  <c r="W674" i="1"/>
  <c r="AA674" i="1" s="1"/>
  <c r="AB674" i="1" s="1"/>
  <c r="W672" i="1"/>
  <c r="W670" i="1"/>
  <c r="W667" i="1"/>
  <c r="W664" i="1"/>
  <c r="AA664" i="1" s="1"/>
  <c r="AB664" i="1" s="1"/>
  <c r="W661" i="1"/>
  <c r="AA661" i="1" s="1"/>
  <c r="AB661" i="1" s="1"/>
  <c r="W658" i="1"/>
  <c r="W655" i="1"/>
  <c r="W652" i="1"/>
  <c r="W649" i="1"/>
  <c r="W646" i="1"/>
  <c r="W642" i="1"/>
  <c r="AA642" i="1" s="1"/>
  <c r="AB642" i="1" s="1"/>
  <c r="W635" i="1"/>
  <c r="AA635" i="1" s="1"/>
  <c r="AB635" i="1" s="1"/>
  <c r="W631" i="1"/>
  <c r="W627" i="1"/>
  <c r="AA627" i="1" s="1"/>
  <c r="AB627" i="1" s="1"/>
  <c r="W621" i="1"/>
  <c r="W599" i="1"/>
  <c r="AA599" i="1" s="1"/>
  <c r="AB599" i="1" s="1"/>
  <c r="W576" i="1"/>
  <c r="W573" i="1"/>
  <c r="W570" i="1"/>
  <c r="W567" i="1"/>
  <c r="AA567" i="1" s="1"/>
  <c r="AB567" i="1" s="1"/>
  <c r="W563" i="1"/>
  <c r="AA563" i="1" s="1"/>
  <c r="AB563" i="1" s="1"/>
  <c r="W560" i="1"/>
  <c r="W557" i="1"/>
  <c r="AA557" i="1" s="1"/>
  <c r="AB557" i="1" s="1"/>
  <c r="W554" i="1"/>
  <c r="AA554" i="1" s="1"/>
  <c r="AB554" i="1" s="1"/>
  <c r="W781" i="1"/>
  <c r="W750" i="1"/>
  <c r="AA750" i="1" s="1"/>
  <c r="AB750" i="1" s="1"/>
  <c r="W737" i="1"/>
  <c r="AA737" i="1" s="1"/>
  <c r="AB737" i="1" s="1"/>
  <c r="W720" i="1"/>
  <c r="AA720" i="1" s="1"/>
  <c r="AB720" i="1" s="1"/>
  <c r="W707" i="1"/>
  <c r="AA707" i="1" s="1"/>
  <c r="AB707" i="1" s="1"/>
  <c r="W488" i="1"/>
  <c r="AA488" i="1" s="1"/>
  <c r="AB488" i="1" s="1"/>
  <c r="W774" i="1"/>
  <c r="W760" i="1"/>
  <c r="AA760" i="1" s="1"/>
  <c r="AB760" i="1" s="1"/>
  <c r="W747" i="1"/>
  <c r="AA747" i="1" s="1"/>
  <c r="AB747" i="1" s="1"/>
  <c r="W723" i="1"/>
  <c r="AA723" i="1" s="1"/>
  <c r="AB723" i="1" s="1"/>
  <c r="W710" i="1"/>
  <c r="AA710" i="1" s="1"/>
  <c r="AB710" i="1" s="1"/>
  <c r="W491" i="1"/>
  <c r="AA491" i="1" s="1"/>
  <c r="AB491" i="1" s="1"/>
  <c r="W458" i="1"/>
  <c r="AA458" i="1" s="1"/>
  <c r="AB458" i="1" s="1"/>
  <c r="W454" i="1"/>
  <c r="AA454" i="1" s="1"/>
  <c r="AB454" i="1" s="1"/>
  <c r="W450" i="1"/>
  <c r="AA450" i="1" s="1"/>
  <c r="AB450" i="1" s="1"/>
  <c r="W447" i="1"/>
  <c r="AA447" i="1" s="1"/>
  <c r="AB447" i="1" s="1"/>
  <c r="W443" i="1"/>
  <c r="AA443" i="1" s="1"/>
  <c r="AB443" i="1" s="1"/>
  <c r="W440" i="1"/>
  <c r="AA440" i="1" s="1"/>
  <c r="AB440" i="1" s="1"/>
  <c r="W469" i="1"/>
  <c r="AA469" i="1" s="1"/>
  <c r="AB469" i="1" s="1"/>
  <c r="W461" i="1"/>
  <c r="AA461" i="1" s="1"/>
  <c r="AB461" i="1" s="1"/>
  <c r="W436" i="1"/>
  <c r="AA436" i="1" s="1"/>
  <c r="AB436" i="1" s="1"/>
  <c r="W433" i="1"/>
  <c r="AA433" i="1" s="1"/>
  <c r="AB433" i="1" s="1"/>
  <c r="W430" i="1"/>
  <c r="AA430" i="1" s="1"/>
  <c r="AB430" i="1" s="1"/>
  <c r="W427" i="1"/>
  <c r="AA427" i="1" s="1"/>
  <c r="AB427" i="1" s="1"/>
  <c r="W424" i="1"/>
  <c r="AA424" i="1" s="1"/>
  <c r="AB424" i="1" s="1"/>
  <c r="W421" i="1"/>
  <c r="AA421" i="1" s="1"/>
  <c r="AB421" i="1" s="1"/>
  <c r="W418" i="1"/>
  <c r="AA418" i="1" s="1"/>
  <c r="AB418" i="1" s="1"/>
  <c r="W415" i="1"/>
  <c r="AA415" i="1" s="1"/>
  <c r="AB415" i="1" s="1"/>
  <c r="W412" i="1"/>
  <c r="AA412" i="1" s="1"/>
  <c r="AB412" i="1" s="1"/>
  <c r="W409" i="1"/>
  <c r="AA409" i="1" s="1"/>
  <c r="AB409" i="1" s="1"/>
  <c r="W406" i="1"/>
  <c r="AA406" i="1" s="1"/>
  <c r="AB406" i="1" s="1"/>
  <c r="W403" i="1"/>
  <c r="AA403" i="1" s="1"/>
  <c r="AB403" i="1" s="1"/>
  <c r="W399" i="1"/>
  <c r="AA399" i="1" s="1"/>
  <c r="AB399" i="1" s="1"/>
  <c r="W396" i="1"/>
  <c r="AA396" i="1" s="1"/>
  <c r="AB396" i="1" s="1"/>
  <c r="W393" i="1"/>
  <c r="AA393" i="1" s="1"/>
  <c r="AB393" i="1" s="1"/>
  <c r="W390" i="1"/>
  <c r="AA390" i="1" s="1"/>
  <c r="AB390" i="1" s="1"/>
  <c r="W386" i="1"/>
  <c r="AA386" i="1" s="1"/>
  <c r="AB386" i="1" s="1"/>
  <c r="W383" i="1"/>
  <c r="AA383" i="1" s="1"/>
  <c r="AB383" i="1" s="1"/>
  <c r="W380" i="1"/>
  <c r="AA380" i="1" s="1"/>
  <c r="AB380" i="1" s="1"/>
  <c r="W358" i="1"/>
  <c r="AA358" i="1" s="1"/>
  <c r="AB358" i="1" s="1"/>
  <c r="W354" i="1"/>
  <c r="AA354" i="1" s="1"/>
  <c r="AB354" i="1" s="1"/>
  <c r="W350" i="1"/>
  <c r="AA350" i="1" s="1"/>
  <c r="AB350" i="1" s="1"/>
  <c r="W345" i="1"/>
  <c r="AA345" i="1" s="1"/>
  <c r="AB345" i="1" s="1"/>
  <c r="W467" i="1"/>
  <c r="AA467" i="1" s="1"/>
  <c r="AB467" i="1" s="1"/>
  <c r="W465" i="1"/>
  <c r="AA465" i="1" s="1"/>
  <c r="AB465" i="1" s="1"/>
  <c r="W334" i="1"/>
  <c r="AA334" i="1" s="1"/>
  <c r="AB334" i="1" s="1"/>
  <c r="W330" i="1"/>
  <c r="AA330" i="1" s="1"/>
  <c r="AB330" i="1" s="1"/>
  <c r="W327" i="1"/>
  <c r="AA327" i="1" s="1"/>
  <c r="AB327" i="1" s="1"/>
  <c r="W323" i="1"/>
  <c r="W320" i="1"/>
  <c r="AA320" i="1" s="1"/>
  <c r="AB320" i="1" s="1"/>
  <c r="W317" i="1"/>
  <c r="W314" i="1"/>
  <c r="AA314" i="1" s="1"/>
  <c r="AB314" i="1" s="1"/>
  <c r="W311" i="1"/>
  <c r="AA311" i="1" s="1"/>
  <c r="AB311" i="1" s="1"/>
  <c r="W305" i="1"/>
  <c r="AA305" i="1" s="1"/>
  <c r="AB305" i="1" s="1"/>
  <c r="W302" i="1"/>
  <c r="AA302" i="1" s="1"/>
  <c r="AB302" i="1" s="1"/>
  <c r="W297" i="1"/>
  <c r="AA297" i="1" s="1"/>
  <c r="AB297" i="1" s="1"/>
  <c r="W294" i="1"/>
  <c r="AA294" i="1" s="1"/>
  <c r="AB294" i="1" s="1"/>
  <c r="W291" i="1"/>
  <c r="W286" i="1"/>
  <c r="AA286" i="1" s="1"/>
  <c r="AB286" i="1" s="1"/>
  <c r="W282" i="1"/>
  <c r="AA282" i="1" s="1"/>
  <c r="AB282" i="1" s="1"/>
  <c r="W278" i="1"/>
  <c r="AA278" i="1" s="1"/>
  <c r="AB278" i="1" s="1"/>
  <c r="W274" i="1"/>
  <c r="AA274" i="1" s="1"/>
  <c r="AB274" i="1" s="1"/>
  <c r="W245" i="1"/>
  <c r="W242" i="1"/>
  <c r="AA242" i="1" s="1"/>
  <c r="AB242" i="1" s="1"/>
  <c r="W237" i="1"/>
  <c r="AA237" i="1" s="1"/>
  <c r="AB237" i="1" s="1"/>
  <c r="W229" i="1"/>
  <c r="AA229" i="1" s="1"/>
  <c r="AB229" i="1" s="1"/>
  <c r="W212" i="1"/>
  <c r="W209" i="1"/>
  <c r="AA209" i="1" s="1"/>
  <c r="AB209" i="1" s="1"/>
  <c r="W206" i="1"/>
  <c r="AA206" i="1" s="1"/>
  <c r="AB206" i="1" s="1"/>
  <c r="W200" i="1"/>
  <c r="AA200" i="1" s="1"/>
  <c r="AB200" i="1" s="1"/>
  <c r="W196" i="1"/>
  <c r="AA196" i="1" s="1"/>
  <c r="AB196" i="1" s="1"/>
  <c r="W193" i="1"/>
  <c r="AA193" i="1" s="1"/>
  <c r="AB193" i="1" s="1"/>
  <c r="W190" i="1"/>
  <c r="AA190" i="1" s="1"/>
  <c r="AB190" i="1" s="1"/>
  <c r="W186" i="1"/>
  <c r="AA186" i="1" s="1"/>
  <c r="AB186" i="1" s="1"/>
  <c r="W183" i="1"/>
  <c r="AA183" i="1" s="1"/>
  <c r="AB183" i="1" s="1"/>
  <c r="W180" i="1"/>
  <c r="AA180" i="1" s="1"/>
  <c r="AB180" i="1" s="1"/>
  <c r="W177" i="1"/>
  <c r="W174" i="1"/>
  <c r="AA174" i="1" s="1"/>
  <c r="AB174" i="1" s="1"/>
  <c r="W171" i="1"/>
  <c r="AA171" i="1" s="1"/>
  <c r="AB171" i="1" s="1"/>
  <c r="W166" i="1"/>
  <c r="AA166" i="1" s="1"/>
  <c r="AB166" i="1" s="1"/>
  <c r="W485" i="1"/>
  <c r="W473" i="1"/>
  <c r="AA473" i="1" s="1"/>
  <c r="AB473" i="1" s="1"/>
  <c r="W463" i="1"/>
  <c r="AA463" i="1" s="1"/>
  <c r="AB463" i="1" s="1"/>
  <c r="W341" i="1"/>
  <c r="AA341" i="1" s="1"/>
  <c r="AB341" i="1" s="1"/>
  <c r="W338" i="1"/>
  <c r="AA338" i="1" s="1"/>
  <c r="AB338" i="1" s="1"/>
  <c r="W162" i="1"/>
  <c r="Y162" i="1" s="1"/>
  <c r="Z162" i="1" s="1"/>
  <c r="AA162" i="1" s="1"/>
  <c r="AB162" i="1" s="1"/>
  <c r="W159" i="1"/>
  <c r="AA159" i="1" s="1"/>
  <c r="AB159" i="1" s="1"/>
  <c r="W155" i="1"/>
  <c r="AA155" i="1" s="1"/>
  <c r="AB155" i="1" s="1"/>
  <c r="W152" i="1"/>
  <c r="AA152" i="1" s="1"/>
  <c r="AB152" i="1" s="1"/>
  <c r="W149" i="1"/>
  <c r="AA149" i="1" s="1"/>
  <c r="AB149" i="1" s="1"/>
  <c r="W145" i="1"/>
  <c r="AA145" i="1" s="1"/>
  <c r="AB145" i="1" s="1"/>
  <c r="W141" i="1"/>
  <c r="AA141" i="1" s="1"/>
  <c r="AB141" i="1" s="1"/>
  <c r="W137" i="1"/>
  <c r="AA137" i="1" s="1"/>
  <c r="AB137" i="1" s="1"/>
  <c r="W123" i="1"/>
  <c r="AA123" i="1" s="1"/>
  <c r="AB123" i="1" s="1"/>
  <c r="W106" i="1"/>
  <c r="AA106" i="1" s="1"/>
  <c r="AB106" i="1" s="1"/>
  <c r="W90" i="1"/>
  <c r="AA90" i="1" s="1"/>
  <c r="AB90" i="1" s="1"/>
  <c r="W74" i="1"/>
  <c r="AA74" i="1" s="1"/>
  <c r="AB74" i="1" s="1"/>
  <c r="W52" i="1"/>
  <c r="AA52" i="1" s="1"/>
  <c r="AB52" i="1" s="1"/>
  <c r="W49" i="1"/>
  <c r="AA49" i="1" s="1"/>
  <c r="AB49" i="1" s="1"/>
  <c r="W44" i="1"/>
  <c r="AA44" i="1" s="1"/>
  <c r="AB44" i="1" s="1"/>
  <c r="W41" i="1"/>
  <c r="AA41" i="1" s="1"/>
  <c r="AB41" i="1" s="1"/>
  <c r="W37" i="1"/>
  <c r="AA37" i="1" s="1"/>
  <c r="AB37" i="1" s="1"/>
  <c r="W19" i="1"/>
  <c r="AA19" i="1" s="1"/>
  <c r="AB19" i="1" s="1"/>
  <c r="W16" i="1"/>
  <c r="AA16" i="1" s="1"/>
  <c r="AB16" i="1" s="1"/>
  <c r="AA212" i="1"/>
  <c r="AB212" i="1" s="1"/>
  <c r="AA245" i="1"/>
  <c r="AB245" i="1" s="1"/>
  <c r="AA317" i="1"/>
  <c r="AB317" i="1" s="1"/>
  <c r="AA291" i="1"/>
  <c r="AB291" i="1" s="1"/>
  <c r="O13" i="1"/>
  <c r="W13" i="1" s="1"/>
  <c r="AA13" i="1" s="1"/>
  <c r="P13" i="1"/>
  <c r="P731" i="1" s="1"/>
  <c r="AA177" i="1"/>
  <c r="AB177" i="1" s="1"/>
  <c r="AA323" i="1"/>
  <c r="AB323" i="1" s="1"/>
  <c r="N731" i="1"/>
  <c r="AA560" i="1"/>
  <c r="AB560" i="1" s="1"/>
  <c r="AA573" i="1"/>
  <c r="AB573" i="1" s="1"/>
  <c r="AA646" i="1"/>
  <c r="AB646" i="1" s="1"/>
  <c r="AA658" i="1"/>
  <c r="AB658" i="1" s="1"/>
  <c r="AA670" i="1"/>
  <c r="AB670" i="1" s="1"/>
  <c r="AA693" i="1"/>
  <c r="AB693" i="1" s="1"/>
  <c r="Q491" i="1"/>
  <c r="Q495" i="1" s="1"/>
  <c r="AA485" i="1"/>
  <c r="AB485" i="1" s="1"/>
  <c r="AA576" i="1"/>
  <c r="AB576" i="1" s="1"/>
  <c r="AA631" i="1"/>
  <c r="AB631" i="1" s="1"/>
  <c r="AA649" i="1"/>
  <c r="AB649" i="1" s="1"/>
  <c r="AA672" i="1"/>
  <c r="AB672" i="1" s="1"/>
  <c r="AA684" i="1"/>
  <c r="AB684" i="1" s="1"/>
  <c r="AA696" i="1"/>
  <c r="AB696" i="1" s="1"/>
  <c r="AA652" i="1"/>
  <c r="AB652" i="1" s="1"/>
  <c r="AA570" i="1"/>
  <c r="AB570" i="1" s="1"/>
  <c r="AA621" i="1"/>
  <c r="AB621" i="1" s="1"/>
  <c r="AA655" i="1"/>
  <c r="AB655" i="1" s="1"/>
  <c r="AA667" i="1"/>
  <c r="AB667" i="1" s="1"/>
  <c r="AA690" i="1"/>
  <c r="AB690" i="1" s="1"/>
  <c r="AA703" i="1"/>
  <c r="AB703" i="1" s="1"/>
  <c r="AA777" i="1"/>
  <c r="AB777" i="1" s="1"/>
  <c r="AA807" i="1"/>
  <c r="AB807" i="1" s="1"/>
  <c r="AA829" i="1"/>
  <c r="AB829" i="1" s="1"/>
  <c r="AA846" i="1"/>
  <c r="AB846" i="1" s="1"/>
  <c r="AA774" i="1"/>
  <c r="AB774" i="1" s="1"/>
  <c r="AA786" i="1"/>
  <c r="AB786" i="1" s="1"/>
  <c r="AA795" i="1"/>
  <c r="AB795" i="1" s="1"/>
  <c r="AA813" i="1"/>
  <c r="AB813" i="1" s="1"/>
  <c r="AA833" i="1"/>
  <c r="AB833" i="1" s="1"/>
  <c r="AA850" i="1"/>
  <c r="AB850" i="1" s="1"/>
  <c r="AA781" i="1"/>
  <c r="AB781" i="1" s="1"/>
  <c r="AA799" i="1"/>
  <c r="AB799" i="1" s="1"/>
  <c r="AA819" i="1"/>
  <c r="AB819" i="1" s="1"/>
  <c r="AA838" i="1"/>
  <c r="AB838" i="1" s="1"/>
  <c r="AA854" i="1"/>
  <c r="AB854" i="1" s="1"/>
  <c r="AA779" i="1"/>
  <c r="AB779" i="1" s="1"/>
  <c r="AA784" i="1"/>
  <c r="AB784" i="1" s="1"/>
  <c r="AA788" i="1"/>
  <c r="AB788" i="1" s="1"/>
  <c r="AA803" i="1"/>
  <c r="AB803" i="1" s="1"/>
  <c r="AA825" i="1"/>
  <c r="AB825" i="1" s="1"/>
  <c r="AA842" i="1"/>
  <c r="AB842" i="1" s="1"/>
  <c r="AA968" i="1"/>
  <c r="AB968" i="1" s="1"/>
  <c r="AA974" i="1"/>
  <c r="AB974" i="1" s="1"/>
  <c r="AA952" i="1"/>
  <c r="AB952" i="1" s="1"/>
  <c r="AA962" i="1"/>
  <c r="AB962" i="1" s="1"/>
  <c r="M949" i="1"/>
  <c r="M1081" i="1" s="1"/>
  <c r="Z1081" i="1"/>
  <c r="AA999" i="1"/>
  <c r="AB999" i="1" s="1"/>
  <c r="AA1011" i="1"/>
  <c r="AB1011" i="1" s="1"/>
  <c r="AA1013" i="1"/>
  <c r="AB1013" i="1" s="1"/>
  <c r="AA1059" i="1"/>
  <c r="AB1059" i="1" s="1"/>
  <c r="AA1071" i="1"/>
  <c r="AB1071" i="1" s="1"/>
  <c r="N949" i="1"/>
  <c r="N1081" i="1" s="1"/>
  <c r="AA1002" i="1"/>
  <c r="AB1002" i="1" s="1"/>
  <c r="AA1014" i="1"/>
  <c r="AB1014" i="1" s="1"/>
  <c r="AA1026" i="1"/>
  <c r="AB1026" i="1" s="1"/>
  <c r="AA1054" i="1"/>
  <c r="AB1054" i="1" s="1"/>
  <c r="AA1060" i="1"/>
  <c r="AB1060" i="1" s="1"/>
  <c r="AA1068" i="1"/>
  <c r="AB1068" i="1" s="1"/>
  <c r="AA1075" i="1"/>
  <c r="AB1075" i="1" s="1"/>
  <c r="O949" i="1"/>
  <c r="W949" i="1" s="1"/>
  <c r="AA1057" i="1"/>
  <c r="AB1057" i="1" s="1"/>
  <c r="AA1069" i="1"/>
  <c r="AB1069" i="1" s="1"/>
  <c r="AA1077" i="1"/>
  <c r="AB1077" i="1" s="1"/>
  <c r="P949" i="1"/>
  <c r="P1081" i="1" s="1"/>
  <c r="AA996" i="1"/>
  <c r="AB996" i="1" s="1"/>
  <c r="AA1008" i="1"/>
  <c r="AB1008" i="1" s="1"/>
  <c r="AA1020" i="1"/>
  <c r="AB1020" i="1" s="1"/>
  <c r="AA1045" i="1"/>
  <c r="AB1045" i="1" s="1"/>
  <c r="AA1048" i="1"/>
  <c r="AB1048" i="1" s="1"/>
  <c r="AA1058" i="1"/>
  <c r="AB1058" i="1" s="1"/>
  <c r="AA1070" i="1"/>
  <c r="AB1070" i="1" s="1"/>
  <c r="AA1079" i="1"/>
  <c r="AB1079" i="1" s="1"/>
  <c r="AA983" i="1" l="1"/>
  <c r="AB983" i="1" s="1"/>
  <c r="M731" i="1"/>
  <c r="O731" i="1"/>
  <c r="AA949" i="1"/>
  <c r="AB949" i="1" s="1"/>
  <c r="Z731" i="1"/>
  <c r="AA731" i="1"/>
  <c r="AB13" i="1"/>
  <c r="O1081" i="1"/>
  <c r="AB731" i="1" l="1"/>
  <c r="AA1081" i="1"/>
</calcChain>
</file>

<file path=xl/comments1.xml><?xml version="1.0" encoding="utf-8"?>
<comments xmlns="http://schemas.openxmlformats.org/spreadsheetml/2006/main">
  <authors>
    <author>admi n</author>
    <author>admin</author>
    <author>Author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D462" authorId="1">
      <text>
        <r>
          <rPr>
            <sz val="9"/>
            <color indexed="81"/>
            <rFont val="Tahoma"/>
            <family val="2"/>
          </rPr>
          <t>LILO of Moradabad-Muradnagar by UP at HAPUR</t>
        </r>
      </text>
    </comment>
    <comment ref="D464" authorId="1">
      <text>
        <r>
          <rPr>
            <sz val="9"/>
            <color indexed="81"/>
            <rFont val="Tahoma"/>
            <family val="2"/>
          </rPr>
          <t xml:space="preserve">LILO of Moradabad-Muradnagar by UP at HAPUR
</t>
        </r>
      </text>
    </comment>
    <comment ref="D600" authorId="0">
      <text>
        <r>
          <rPr>
            <b/>
            <sz val="9"/>
            <color indexed="81"/>
            <rFont val="Tahoma"/>
            <family val="2"/>
          </rPr>
          <t>DOC-11-02-15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82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  <comment ref="D830" authorId="2">
      <text>
        <r>
          <rPr>
            <b/>
            <sz val="9"/>
            <color indexed="81"/>
            <rFont val="Tahoma"/>
            <family val="2"/>
          </rPr>
          <t>Charged-01.08.17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32" authorId="2">
      <text>
        <r>
          <rPr>
            <b/>
            <sz val="9"/>
            <color indexed="81"/>
            <rFont val="Tahoma"/>
            <family val="2"/>
          </rPr>
          <t>Charged-01.08.17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<sst xmlns="http://schemas.openxmlformats.org/spreadsheetml/2006/main" count="4743" uniqueCount="842">
  <si>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</si>
  <si>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</si>
  <si>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</si>
  <si>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</si>
  <si>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</si>
  <si>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</si>
  <si>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</si>
  <si>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</si>
  <si>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</si>
  <si>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</si>
  <si>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</si>
  <si>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</si>
  <si>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</si>
  <si>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</si>
  <si>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</si>
  <si>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</si>
  <si>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</si>
  <si>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</si>
  <si>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</si>
  <si>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</si>
  <si>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</si>
  <si>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</si>
  <si>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</si>
  <si>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</si>
  <si>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</si>
  <si>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</si>
  <si>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</si>
  <si>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</si>
  <si>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</si>
  <si>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</si>
  <si>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</si>
  <si>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</si>
  <si>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</si>
  <si>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</si>
  <si>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</si>
  <si>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</si>
  <si>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</si>
  <si>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</si>
  <si>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</si>
  <si>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</si>
  <si>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</si>
  <si>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</si>
  <si>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</si>
  <si>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</si>
  <si>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</si>
  <si>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</si>
  <si>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NR176504</t>
  </si>
  <si>
    <t>765KV AGRA-JHATIKALA</t>
  </si>
  <si>
    <t>NR1</t>
  </si>
  <si>
    <t>--</t>
  </si>
  <si>
    <t>SUB TOTAL</t>
  </si>
  <si>
    <t>NR176509</t>
  </si>
  <si>
    <t>765KV BHIWANI-PHAGI(JPR)-I</t>
  </si>
  <si>
    <t>NR176515</t>
  </si>
  <si>
    <t>765KV BHIWANI-PHAGI(JPR)-II</t>
  </si>
  <si>
    <t>NR176511</t>
  </si>
  <si>
    <t>765KV MEERUT-GR.NOIDA</t>
  </si>
  <si>
    <t>NR276502</t>
  </si>
  <si>
    <t>765KV JHATIKALA-BHIWANI</t>
  </si>
  <si>
    <t>NR276503</t>
  </si>
  <si>
    <t>765KV MEERUT-BHIWANI</t>
  </si>
  <si>
    <t>NR276501</t>
  </si>
  <si>
    <t>765KV MOGA-BHIWANI</t>
  </si>
  <si>
    <t>B</t>
  </si>
  <si>
    <t xml:space="preserve"> 400 KV TRANS LINES</t>
  </si>
  <si>
    <t>NR140116</t>
  </si>
  <si>
    <t>400KV AGRA-JAIPUR(S)-I</t>
  </si>
  <si>
    <t>NR140126</t>
  </si>
  <si>
    <t>400KV AGRA-JAIPUR(S)-II</t>
  </si>
  <si>
    <t>NR140144</t>
  </si>
  <si>
    <t>400KV AGRA-SIKAR-I</t>
  </si>
  <si>
    <t>NR140145</t>
  </si>
  <si>
    <t>400KV AGRA-SIKAR-II</t>
  </si>
  <si>
    <t>NR140174</t>
  </si>
  <si>
    <t>400KV BAGHPAT-DEHRADUN</t>
  </si>
  <si>
    <t>NR240006</t>
  </si>
  <si>
    <t>400KV BAHADURGRH-BAWANA</t>
  </si>
  <si>
    <t>NR240038</t>
  </si>
  <si>
    <t>400KV BAHADURGRH-SONIPAT-I</t>
  </si>
  <si>
    <t>NR240039</t>
  </si>
  <si>
    <t>400KV BAHADURGRH-SONIPAT-II</t>
  </si>
  <si>
    <t>NR140028</t>
  </si>
  <si>
    <t>400KV BASSI-BHIWADI-I</t>
  </si>
  <si>
    <t>NR140030</t>
  </si>
  <si>
    <t>400KV BASSI-HIRAPURA-I</t>
  </si>
  <si>
    <t>NR140031</t>
  </si>
  <si>
    <t>400KV BASSI-HIRAPURA-II</t>
  </si>
  <si>
    <t>NR140117</t>
  </si>
  <si>
    <t>400KV BASSI-JAIPUR(S)-I</t>
  </si>
  <si>
    <t>NR140127</t>
  </si>
  <si>
    <t>400KV BASSI-JAIPUR(S)-II</t>
  </si>
  <si>
    <t>NR140148</t>
  </si>
  <si>
    <t>400KV BASSI-KOTPUTLI</t>
  </si>
  <si>
    <t>NR140146</t>
  </si>
  <si>
    <t>400KV BASSI-PHAGI-I (Kalisindh)</t>
  </si>
  <si>
    <t>NR140147</t>
  </si>
  <si>
    <t>400KV BASSI-PHAGI-II (Kawai)</t>
  </si>
  <si>
    <t>NR140171</t>
  </si>
  <si>
    <t>400KV BASSI-SIKAR-I</t>
  </si>
  <si>
    <t>NR140172</t>
  </si>
  <si>
    <t>400KV BASSI-SIKAR-II</t>
  </si>
  <si>
    <t>N-W40004</t>
  </si>
  <si>
    <t>400KV BHINMAL-ZERDA</t>
  </si>
  <si>
    <t>NR140032</t>
  </si>
  <si>
    <t>400KV BHIWADI-GURGAON</t>
  </si>
  <si>
    <t>NR140033</t>
  </si>
  <si>
    <t>400KV BHIWADI-HISAR-I</t>
  </si>
  <si>
    <t>NR240087</t>
  </si>
  <si>
    <t>400KV BHIWADI-HISAR-II</t>
  </si>
  <si>
    <t>NR240088</t>
  </si>
  <si>
    <t>400KV BHIWADI-HISAR-III</t>
  </si>
  <si>
    <t>NR140149</t>
  </si>
  <si>
    <t>400KV BHIWADI-KOTPUTLI</t>
  </si>
  <si>
    <t>NR140106</t>
  </si>
  <si>
    <t>400KV BHIWADI-NIMRANA-I</t>
  </si>
  <si>
    <t>NR140107</t>
  </si>
  <si>
    <t>400KV BHIWADI-NIMRANA-II</t>
  </si>
  <si>
    <t>NR240061</t>
  </si>
  <si>
    <t>400KV BHIWANI-BAWANA</t>
  </si>
  <si>
    <t>NR240059</t>
  </si>
  <si>
    <t>400KV BHIWANI-BHIWANI(BBMB)</t>
  </si>
  <si>
    <t>NR240068</t>
  </si>
  <si>
    <t>400KV BHIWANI-JIND-I</t>
  </si>
  <si>
    <t>NR240069</t>
  </si>
  <si>
    <t>400KV BHIWANI-JIND-II</t>
  </si>
  <si>
    <t>NR240103</t>
  </si>
  <si>
    <t>400KV BHIWANI-KABULPR</t>
  </si>
  <si>
    <t>NR140035</t>
  </si>
  <si>
    <t>400KV BLBGRH-GURGAON</t>
  </si>
  <si>
    <t>NR140036</t>
  </si>
  <si>
    <t>400KV BLBGRH-MAHRANIBG</t>
  </si>
  <si>
    <t>NR140138</t>
  </si>
  <si>
    <t xml:space="preserve">400KV BLBGRH-NAVADA(HVPN) </t>
  </si>
  <si>
    <t>NR140039</t>
  </si>
  <si>
    <t xml:space="preserve">400KV DAD-GR.NOIDA      </t>
  </si>
  <si>
    <t>NR140040</t>
  </si>
  <si>
    <t>400KV DAD-MAHRANIBG</t>
  </si>
  <si>
    <t>NR140041</t>
  </si>
  <si>
    <t>400KV DAD-MANDOLA-I</t>
  </si>
  <si>
    <t>NR140042</t>
  </si>
  <si>
    <t>400KV DAD-MANDOLA-II</t>
  </si>
  <si>
    <t>NR140043</t>
  </si>
  <si>
    <t>400KV DAD-MURADNGR</t>
  </si>
  <si>
    <t>NR140044</t>
  </si>
  <si>
    <t>400KV DAD-PANIPAT-I</t>
  </si>
  <si>
    <t>NR140185</t>
  </si>
  <si>
    <t>400KV DEHRADUN-ABDULAPUR-I</t>
  </si>
  <si>
    <t>NR140186</t>
  </si>
  <si>
    <t>400KV DEHRADUN-ABDULAPUR-II</t>
  </si>
  <si>
    <t>NR140045</t>
  </si>
  <si>
    <t xml:space="preserve">400KV DAD-PANIPAT-II  </t>
  </si>
  <si>
    <t>NR240026</t>
  </si>
  <si>
    <t xml:space="preserve">400KV FATEHABAD-HISAR </t>
  </si>
  <si>
    <t>NR140128</t>
  </si>
  <si>
    <t>400KV GURGAON-MANESAR-I</t>
  </si>
  <si>
    <t>NR140129</t>
  </si>
  <si>
    <t>400KV GURGAON-MANESAR-II</t>
  </si>
  <si>
    <t>NR240060</t>
  </si>
  <si>
    <t>400KV HISAR-BHIWANI-I</t>
  </si>
  <si>
    <t>NR240093</t>
  </si>
  <si>
    <t>400KV HISAR-BHIWANI-II</t>
  </si>
  <si>
    <t>NR240094</t>
  </si>
  <si>
    <t>400KV HISAR-BHIWANI-III</t>
  </si>
  <si>
    <t>NR240015</t>
  </si>
  <si>
    <t>400KV HISAR-BHIWANI(BBMB)</t>
  </si>
  <si>
    <t>NR240016</t>
  </si>
  <si>
    <t>400KV HISAR-KAITHAL-I</t>
  </si>
  <si>
    <t>NR240044</t>
  </si>
  <si>
    <t>400KV HISAR-KAITHAL-II</t>
  </si>
  <si>
    <t>NR140132</t>
  </si>
  <si>
    <t>400KV JHATIKALA-BAMNOLI-I</t>
  </si>
  <si>
    <t>NR140133</t>
  </si>
  <si>
    <t>400KV JHATIKALA-BAMNOLI-II</t>
  </si>
  <si>
    <t>NR140134</t>
  </si>
  <si>
    <t>400KV JHATIKALA-MUNDKA-I</t>
  </si>
  <si>
    <t>NR140135</t>
  </si>
  <si>
    <t>400KV JHATIKALA-MUNDKA-II</t>
  </si>
  <si>
    <t>NR240102</t>
  </si>
  <si>
    <t>NR140048</t>
  </si>
  <si>
    <t>400KV KANKROLI-BHINMAL</t>
  </si>
  <si>
    <t>NR140169</t>
  </si>
  <si>
    <t>400KV KANKROLI-CHITTOR(RJ)-I</t>
  </si>
  <si>
    <t>NR140049</t>
  </si>
  <si>
    <t>400KV KANKROLI-JODHPUR</t>
  </si>
  <si>
    <t>NR140051</t>
  </si>
  <si>
    <t>400KV KANKROLI-RAPPC-II</t>
  </si>
  <si>
    <t>N-W40003</t>
  </si>
  <si>
    <t>400KV KANKROLI-ZERDA-I</t>
  </si>
  <si>
    <t>NR140102</t>
  </si>
  <si>
    <t>400KV KOTA-BEAWAR</t>
  </si>
  <si>
    <t>NR140060</t>
  </si>
  <si>
    <t>400KV KOTA-MERTA-I</t>
  </si>
  <si>
    <t>NR140062</t>
  </si>
  <si>
    <t>400KV KOTA-RAPPC</t>
  </si>
  <si>
    <t>NR140178</t>
  </si>
  <si>
    <t xml:space="preserve">400KV KOTA-RAPPD </t>
  </si>
  <si>
    <t>NR140063</t>
  </si>
  <si>
    <t>400KV KOTESHWR-KHEP-I</t>
  </si>
  <si>
    <t>NR140064</t>
  </si>
  <si>
    <t>400KV KOTESHWR-KHEP-II</t>
  </si>
  <si>
    <t>NR140065</t>
  </si>
  <si>
    <t>400KV KOTESHWR-TEHRI-I</t>
  </si>
  <si>
    <t>NR140098</t>
  </si>
  <si>
    <t>400KV KOTESHWR-TEHRI-II</t>
  </si>
  <si>
    <t>NR140165</t>
  </si>
  <si>
    <t>400KV MEERUT-BAGPAT-I</t>
  </si>
  <si>
    <t>NR140166</t>
  </si>
  <si>
    <t>400KV MEERUT-BAGPAT-II</t>
  </si>
  <si>
    <t>NR140142</t>
  </si>
  <si>
    <t>400KV MEERUT-BAREILLY-I</t>
  </si>
  <si>
    <t>NR140130</t>
  </si>
  <si>
    <t>400KV MEERUT-BAREILLY-II</t>
  </si>
  <si>
    <t>NR140077</t>
  </si>
  <si>
    <t>400KV MEERUT-KOTESHWR-I</t>
  </si>
  <si>
    <t>NR140099</t>
  </si>
  <si>
    <t>400KV MEERUT-KOTESHWR-II</t>
  </si>
  <si>
    <t>NR140078</t>
  </si>
  <si>
    <t xml:space="preserve">400KV MEERUT-MND-I </t>
  </si>
  <si>
    <t>NR140079</t>
  </si>
  <si>
    <t>400KV MEERUT-MND-II</t>
  </si>
  <si>
    <t>NR140143</t>
  </si>
  <si>
    <t>400KV MEERUT-MND-III</t>
  </si>
  <si>
    <t>NR140131</t>
  </si>
  <si>
    <t>400KV MEERUT-MND-IV</t>
  </si>
  <si>
    <t>NR140080</t>
  </si>
  <si>
    <t>400KV MEERUT-MUZFRNGR</t>
  </si>
  <si>
    <t>NR140103</t>
  </si>
  <si>
    <t>400KV MERTA-BEAWAR</t>
  </si>
  <si>
    <t>NR140139</t>
  </si>
  <si>
    <t xml:space="preserve">400KV NAVADA(HVPN)-GR.NOIDA </t>
  </si>
  <si>
    <t>NR140118</t>
  </si>
  <si>
    <t>400KV NIMRANA-MANESAR-I</t>
  </si>
  <si>
    <t>NR140119</t>
  </si>
  <si>
    <t>400KV NIMRANA-MANESAR-II</t>
  </si>
  <si>
    <t>NR140109</t>
  </si>
  <si>
    <t>400KV NIMRANA-SIKAR-II</t>
  </si>
  <si>
    <t>NR140170</t>
  </si>
  <si>
    <t>400KV RAPPC-CHITTOR(RJ)-I</t>
  </si>
  <si>
    <t>NR140175</t>
  </si>
  <si>
    <t>400KV ROORKEE -DEHRADUN</t>
  </si>
  <si>
    <t>NR140161</t>
  </si>
  <si>
    <t>400KV ROORKI-KASHIPUR-I</t>
  </si>
  <si>
    <t>NR140162</t>
  </si>
  <si>
    <t>400KV ROORKI-KASHIPUR-II</t>
  </si>
  <si>
    <t>NR140086</t>
  </si>
  <si>
    <t>400KV ROORKI-MUZFRNGR</t>
  </si>
  <si>
    <t>NR140087</t>
  </si>
  <si>
    <t>400KV ROORKI-RISHIKESH</t>
  </si>
  <si>
    <t>NR140167</t>
  </si>
  <si>
    <t>400KV ROORKI-SAHARANPUR-I</t>
  </si>
  <si>
    <t>NR140155</t>
  </si>
  <si>
    <t>400KV SIKAR-RATANGARH-I</t>
  </si>
  <si>
    <t>NR140156</t>
  </si>
  <si>
    <t>400KV SIKAR-RATANGARH-II</t>
  </si>
  <si>
    <t>NR140176</t>
  </si>
  <si>
    <t>400KV MORADABD-HAPUR(UP)</t>
  </si>
  <si>
    <t>NR140177</t>
  </si>
  <si>
    <t>400KV MURADNGR-HAPUR(UP)</t>
  </si>
  <si>
    <t>NR140183</t>
  </si>
  <si>
    <t xml:space="preserve">400KV NIMRANA-BABAI(RRVPNL) </t>
  </si>
  <si>
    <t>NR140184</t>
  </si>
  <si>
    <t>400KV SIKAR-BABAI(RRVPNL)</t>
  </si>
  <si>
    <t>220KV LINES</t>
  </si>
  <si>
    <t>NR122001</t>
  </si>
  <si>
    <t>220KV ANTA-BHIL-I</t>
  </si>
  <si>
    <t>NR122002</t>
  </si>
  <si>
    <t>220KV ANTA-BHIL-II</t>
  </si>
  <si>
    <t>NR122046</t>
  </si>
  <si>
    <t>220KV ANTA-LALSOT</t>
  </si>
  <si>
    <t>NR122004</t>
  </si>
  <si>
    <t>220KV ANTA-RAPPC</t>
  </si>
  <si>
    <t>NR122005</t>
  </si>
  <si>
    <t>220KV ANTA-S.MDHPR</t>
  </si>
  <si>
    <t>NR122008</t>
  </si>
  <si>
    <t xml:space="preserve">220KV BASSI-BAGRU </t>
  </si>
  <si>
    <t>NR122009</t>
  </si>
  <si>
    <t>220KV BASSI-DAUSA-I</t>
  </si>
  <si>
    <t>NR122010</t>
  </si>
  <si>
    <t>220KV BASSI-DAUSA-II</t>
  </si>
  <si>
    <t>NR122011</t>
  </si>
  <si>
    <t>220KV BASSI-IG NAGAR</t>
  </si>
  <si>
    <t>BILHY2201</t>
  </si>
  <si>
    <t>220KV FGPP-PALLA-I</t>
  </si>
  <si>
    <t>BILHY2202</t>
  </si>
  <si>
    <t>220KV FGPP-PALLA-II</t>
  </si>
  <si>
    <t>BILHY2203</t>
  </si>
  <si>
    <t>220KV FGPP-SPUR-I</t>
  </si>
  <si>
    <t>BILHY2204</t>
  </si>
  <si>
    <t>220KV FGPP-SPUR-II</t>
  </si>
  <si>
    <t>NR122014</t>
  </si>
  <si>
    <t>220KV HIRAPURA-IG NAGAR</t>
  </si>
  <si>
    <t>NR122015</t>
  </si>
  <si>
    <t>220KV HIRAPURA-SANGANER</t>
  </si>
  <si>
    <t>NR222004</t>
  </si>
  <si>
    <t xml:space="preserve">220KV HISAR-HISAR I/A-I </t>
  </si>
  <si>
    <t>NR222005</t>
  </si>
  <si>
    <t>220KV HISAR-HISAR I/A-II</t>
  </si>
  <si>
    <t>NR122047</t>
  </si>
  <si>
    <t>220KV LALSOT-DAUSA</t>
  </si>
  <si>
    <t>BILUP2204</t>
  </si>
  <si>
    <t>220KV MEERUT-MPURAM-I</t>
  </si>
  <si>
    <t>BILUP2205</t>
  </si>
  <si>
    <t>220KV MEERUT-MPURAM-II</t>
  </si>
  <si>
    <t>BILUP2206</t>
  </si>
  <si>
    <t>220KV MEERUT-NARA</t>
  </si>
  <si>
    <t>BILUP2207</t>
  </si>
  <si>
    <t>220KV MEERUT-SHTBDNGR</t>
  </si>
  <si>
    <t>BILUP2208</t>
  </si>
  <si>
    <t>220KV MEERUT-SIMBHOLI</t>
  </si>
  <si>
    <t>NR122027</t>
  </si>
  <si>
    <t>220KV RAPPB-CHITT-I</t>
  </si>
  <si>
    <t>NR122028</t>
  </si>
  <si>
    <t>220KV RAPPB-CHITT-II</t>
  </si>
  <si>
    <t>NR122029</t>
  </si>
  <si>
    <t>220KV RAPPB-RAPPC</t>
  </si>
  <si>
    <t>NR122030</t>
  </si>
  <si>
    <t>220KV RAPPB-UDAIPUR</t>
  </si>
  <si>
    <t>NR122031</t>
  </si>
  <si>
    <t>220KV S.MDHPR-DAUSA-I</t>
  </si>
  <si>
    <t>NR122042</t>
  </si>
  <si>
    <t>220KV SIKAR-RATANGARH-I</t>
  </si>
  <si>
    <t>NR122044</t>
  </si>
  <si>
    <t>220KV SIKAR-RATANGARH-II</t>
  </si>
  <si>
    <t>NR122043</t>
  </si>
  <si>
    <t>220KV SIKAR-SIKAR(RJ)-I</t>
  </si>
  <si>
    <t>NR122045</t>
  </si>
  <si>
    <t>220KV SIKAR-SIKAR(RJ)-II</t>
  </si>
  <si>
    <t>Lines</t>
  </si>
  <si>
    <t>TOTAL FOR T/LS</t>
  </si>
  <si>
    <t>765/400 KV ICT'S</t>
  </si>
  <si>
    <t>MVA</t>
  </si>
  <si>
    <t>Weitage Factor</t>
  </si>
  <si>
    <t>NR1ICT88</t>
  </si>
  <si>
    <t>765/400KV ICT-I  CHITTORGRH</t>
  </si>
  <si>
    <t>NR1ICT89</t>
  </si>
  <si>
    <t>765/400KV ICT-II CHITTORGRH</t>
  </si>
  <si>
    <t>NR1ICT709</t>
  </si>
  <si>
    <t>765/400kv ICT-I  JHATIKALA</t>
  </si>
  <si>
    <t>NR1ICT710</t>
  </si>
  <si>
    <t>765/400kv ICT-II JHATIKALA</t>
  </si>
  <si>
    <t>NR1ICT711</t>
  </si>
  <si>
    <t>765/400kv ICT-III JHATIKALA</t>
  </si>
  <si>
    <t>NR1ICT712</t>
  </si>
  <si>
    <t>765/400kv ICT-IV JHATIKALA</t>
  </si>
  <si>
    <t>NR1ICT713</t>
  </si>
  <si>
    <t>765/400kv ICT-I  MEERUT</t>
  </si>
  <si>
    <t>NR1ICT714</t>
  </si>
  <si>
    <t>765/400kv ICT-II MEERUT</t>
  </si>
  <si>
    <t>NR2ICT46</t>
  </si>
  <si>
    <t>765/400KV ICT-I BHIWANI</t>
  </si>
  <si>
    <t>NR2ICT48</t>
  </si>
  <si>
    <t>765/400KV ICT-II BHIWANI</t>
  </si>
  <si>
    <t>400/220 KV ICT'S</t>
  </si>
  <si>
    <t>NR1ICT03</t>
  </si>
  <si>
    <t>315MVA ICT-I  BASSI</t>
  </si>
  <si>
    <t>NR1ICT04</t>
  </si>
  <si>
    <t>315MVA ICT-II BASSI</t>
  </si>
  <si>
    <t>NR1ICT68</t>
  </si>
  <si>
    <t>500MVA ICT-III BASSI</t>
  </si>
  <si>
    <t>NR1ICT75</t>
  </si>
  <si>
    <t>500MVA ICT-I  BAGPAT</t>
  </si>
  <si>
    <t>NR1ICT78</t>
  </si>
  <si>
    <t>500MVA ICT-II BAGPAT</t>
  </si>
  <si>
    <t>NR2ICT08</t>
  </si>
  <si>
    <t>315MVA ICT-I  BAHADURGARH</t>
  </si>
  <si>
    <t>NR2ICT42</t>
  </si>
  <si>
    <t>500MVA ICT-II BAHADURGARH</t>
  </si>
  <si>
    <t>NR1ICT05</t>
  </si>
  <si>
    <t>315MVA ICT-III BAWANA</t>
  </si>
  <si>
    <t>NR1ICT06</t>
  </si>
  <si>
    <t>315MVA ICT-I BHINMAL</t>
  </si>
  <si>
    <t>NR1ICT07</t>
  </si>
  <si>
    <t>315MVA ICT-II BHINMAL</t>
  </si>
  <si>
    <t>NR1ICT08</t>
  </si>
  <si>
    <t>315MVA ICT-I  BHIWADI</t>
  </si>
  <si>
    <t>NR1ICT09</t>
  </si>
  <si>
    <t>315MVA ICT-II BHIWADI</t>
  </si>
  <si>
    <t>NR1ICT54</t>
  </si>
  <si>
    <t>315MVA ICT-III BHIWADI</t>
  </si>
  <si>
    <t>NR2ICT49</t>
  </si>
  <si>
    <t>315MVA ICT-I  BHIWANI</t>
  </si>
  <si>
    <t>NR2ICT50</t>
  </si>
  <si>
    <t>315MVA ICT-II BHIWANI</t>
  </si>
  <si>
    <t>NR1ICT71</t>
  </si>
  <si>
    <t>500MVA ICT-I  BLBGARH</t>
  </si>
  <si>
    <t>NR1ICT79</t>
  </si>
  <si>
    <t>500MVA ICT-II BLBGARH</t>
  </si>
  <si>
    <t>315MVA ICT-III BLBGARH</t>
  </si>
  <si>
    <t>NR1ICT83</t>
  </si>
  <si>
    <t>315MVA ICT-IV BLBGARH</t>
  </si>
  <si>
    <t>NR1ICT84</t>
  </si>
  <si>
    <t>NR1ICT81</t>
  </si>
  <si>
    <t>315MVA ICT-I  DEHRADUN</t>
  </si>
  <si>
    <t>NR1ICT82</t>
  </si>
  <si>
    <t>315MVA ICT-II DEHRADUN</t>
  </si>
  <si>
    <t>NR1ICT42</t>
  </si>
  <si>
    <t>315MVA ICT-I  GURGAON</t>
  </si>
  <si>
    <t>NR1ICT51</t>
  </si>
  <si>
    <t>315MVA ICT-II  GURGAON</t>
  </si>
  <si>
    <t>NR2ICT09</t>
  </si>
  <si>
    <t xml:space="preserve">315MVA ICT-I HISAR </t>
  </si>
  <si>
    <t>NR2ICT10</t>
  </si>
  <si>
    <t xml:space="preserve">315MVA ICT-II HISAR </t>
  </si>
  <si>
    <t>NR2ICT34</t>
  </si>
  <si>
    <t xml:space="preserve">315MVA ICT-III HISAR </t>
  </si>
  <si>
    <t>NR1ICT57</t>
  </si>
  <si>
    <t>500MVA ICT-I JAIPUR(S)</t>
  </si>
  <si>
    <t>NR1ICT62</t>
  </si>
  <si>
    <t>500MVA ICT-II JAIPUR(S)</t>
  </si>
  <si>
    <t>NR2ICT53</t>
  </si>
  <si>
    <t>NR2ICT54</t>
  </si>
  <si>
    <t>NR1ICT16</t>
  </si>
  <si>
    <t>315MVA ICT-I  KANKROLI</t>
  </si>
  <si>
    <t>NR1ICT17</t>
  </si>
  <si>
    <t>315MVA ICT-II KANKROLI</t>
  </si>
  <si>
    <t>NR1ICT18</t>
  </si>
  <si>
    <t>315MVA ICT-III KANKROLI</t>
  </si>
  <si>
    <t>NR1ICT21</t>
  </si>
  <si>
    <t>315MVA ICT-I  KOTA</t>
  </si>
  <si>
    <t>NR1ICT22</t>
  </si>
  <si>
    <t>315MVA ICT-II KOTA</t>
  </si>
  <si>
    <t>NR1ICT63</t>
  </si>
  <si>
    <t>315MVA ICT-I  KOTPUTLI</t>
  </si>
  <si>
    <t>NR1ICT64</t>
  </si>
  <si>
    <t>315MVA ICT-II  KOTPUTLI</t>
  </si>
  <si>
    <t>NR1ICT24</t>
  </si>
  <si>
    <t>315MVA ICT-I  MAHRANIBAG</t>
  </si>
  <si>
    <t>NR1ICT25</t>
  </si>
  <si>
    <t>315MVA ICT-II MAHRANIBAG</t>
  </si>
  <si>
    <t>NR1ICT45</t>
  </si>
  <si>
    <t>500MVA ICT-III MAHRANIBAG</t>
  </si>
  <si>
    <t>NR1ICT46</t>
  </si>
  <si>
    <t>500MVA ICT-IV MAHRANIBAG</t>
  </si>
  <si>
    <t>NR1ICT72</t>
  </si>
  <si>
    <t>NR1ICT80</t>
  </si>
  <si>
    <t>500MVA ICT-II MANDOLA</t>
  </si>
  <si>
    <t>NR1ICT73</t>
  </si>
  <si>
    <t>NR1ICT74</t>
  </si>
  <si>
    <t>NR1ICT58</t>
  </si>
  <si>
    <t>500MVA ICT-I MANESAR</t>
  </si>
  <si>
    <t>NR1ICT61</t>
  </si>
  <si>
    <t>500MVA ICT-II MANESAR</t>
  </si>
  <si>
    <t>NR1ICT32</t>
  </si>
  <si>
    <t>315MVA ICT-I  MEERUT</t>
  </si>
  <si>
    <t>NR1ICT33</t>
  </si>
  <si>
    <t>315MVA ICT-II MEERUT</t>
  </si>
  <si>
    <t>NR1ICT34</t>
  </si>
  <si>
    <t>315MVA ICT-III MEERUT</t>
  </si>
  <si>
    <t>NR1ICT69</t>
  </si>
  <si>
    <t>500MVA ICT-IV MEERUT</t>
  </si>
  <si>
    <t>NR1ICT35</t>
  </si>
  <si>
    <t>315MVA ICT-I  MUZFRNGR</t>
  </si>
  <si>
    <t>NR1ICT55</t>
  </si>
  <si>
    <t>500MVA ICT-I NIMRANA</t>
  </si>
  <si>
    <t>NR1ICT50</t>
  </si>
  <si>
    <t>315MVA ICT-II NIMRANA</t>
  </si>
  <si>
    <t>NR1ICT36</t>
  </si>
  <si>
    <t>315MVA ICT-I  ROORKI</t>
  </si>
  <si>
    <t>NR1ICT37</t>
  </si>
  <si>
    <t>315MVA ICT-II ROORKI</t>
  </si>
  <si>
    <t>NR1ICT56</t>
  </si>
  <si>
    <t>315MVA ICT-I SIKAR</t>
  </si>
  <si>
    <t>NR1ICT52</t>
  </si>
  <si>
    <t>315MVA ICT-II  SIKAR</t>
  </si>
  <si>
    <t>NR1ICT76</t>
  </si>
  <si>
    <t>315MVA ICT-I  SAHARANPUR</t>
  </si>
  <si>
    <t>NR1ICT77</t>
  </si>
  <si>
    <t>315MVA ICT-II SAHARANPUR</t>
  </si>
  <si>
    <t>NR2ICT36</t>
  </si>
  <si>
    <t>315MVA ICT-I  SONIPAT</t>
  </si>
  <si>
    <t>NR2ICT35</t>
  </si>
  <si>
    <t>315MVA ICT-II SONIPAT</t>
  </si>
  <si>
    <t>NR1SVC-01</t>
  </si>
  <si>
    <t xml:space="preserve"> +400/-300MVAR SVC KANKROLI</t>
  </si>
  <si>
    <t>%</t>
  </si>
  <si>
    <t>TOTAL FOR SVC</t>
  </si>
  <si>
    <t>M</t>
  </si>
  <si>
    <t xml:space="preserve"> Bus &amp; Switch Line Reactor</t>
  </si>
  <si>
    <t>MVAR</t>
  </si>
  <si>
    <t>OHxMVARxMF</t>
  </si>
  <si>
    <t>THMxMVARxMF</t>
  </si>
  <si>
    <t>NR1BRT67</t>
  </si>
  <si>
    <t>240MVAR B/Reactor AJMER-765</t>
  </si>
  <si>
    <t>NR1BRT57</t>
  </si>
  <si>
    <t>125MVAR B/Reactor-I BAGPAT</t>
  </si>
  <si>
    <t>NR1BRT04</t>
  </si>
  <si>
    <t>50MVAR B/Reactor-I BASSI</t>
  </si>
  <si>
    <t>NR1BRT53</t>
  </si>
  <si>
    <t>50MVAR B/Reactor-II BASSI</t>
  </si>
  <si>
    <t>NR1BRT54</t>
  </si>
  <si>
    <t>50MVAR B/Reactor-III BASSI</t>
  </si>
  <si>
    <t>NR1BRT60</t>
  </si>
  <si>
    <t>125MVAR B/Reactor-IV BASSI</t>
  </si>
  <si>
    <t>NR1BRT05</t>
  </si>
  <si>
    <t>80MVAR B/Reactor BHINMAL</t>
  </si>
  <si>
    <t>NR1BRT15</t>
  </si>
  <si>
    <t>80MVAR B/Reactor BHIWADI</t>
  </si>
  <si>
    <t>NR2BRT27</t>
  </si>
  <si>
    <t>240MVAR B/Reactor-I BHIWANI</t>
  </si>
  <si>
    <t>NR2BRT28</t>
  </si>
  <si>
    <t>240MVAR B/Reactor-II BHIWANI</t>
  </si>
  <si>
    <t>NR1BRT07</t>
  </si>
  <si>
    <t>80MVAR B/Reactor BLBGARH</t>
  </si>
  <si>
    <t>NR1BRT68</t>
  </si>
  <si>
    <t xml:space="preserve">125MVAR B/Reactor CHITTORGRH </t>
  </si>
  <si>
    <t>NR1BRT69</t>
  </si>
  <si>
    <t>240MVAR B/Reactor CHITTORGRH-765</t>
  </si>
  <si>
    <t>NR1BRT63</t>
  </si>
  <si>
    <t>80MVAR B/Reactor-I DEHRADUN</t>
  </si>
  <si>
    <t>NR2BRT03</t>
  </si>
  <si>
    <t>NR2BRT22</t>
  </si>
  <si>
    <t>NR1BRT37</t>
  </si>
  <si>
    <t>125MVAR B/Reactor-I JAIPUR(S)</t>
  </si>
  <si>
    <t>NR1BRT31</t>
  </si>
  <si>
    <t>240MVAR B/Reactor-I JHATIKALA-765</t>
  </si>
  <si>
    <t>NR1BRT52</t>
  </si>
  <si>
    <t>240MVAR B/Reactor-II JHATIKALA-765</t>
  </si>
  <si>
    <t>NR2BRT35</t>
  </si>
  <si>
    <t>125MVAR Bus/eactor  JIND</t>
  </si>
  <si>
    <t>NR1BRT08</t>
  </si>
  <si>
    <t>50MVAR B/Reactor KANKROLI</t>
  </si>
  <si>
    <t>NR1BRT34</t>
  </si>
  <si>
    <t>125MVAR B/Reactor-II KANKROLI</t>
  </si>
  <si>
    <t>NR1BRT09</t>
  </si>
  <si>
    <t>NR1BRT55</t>
  </si>
  <si>
    <t>80MVAR B/Reactor-I KOTPUTLI</t>
  </si>
  <si>
    <t>NR1BRT64</t>
  </si>
  <si>
    <t>125MVAR B/Reactor  Koteshwr HEP</t>
  </si>
  <si>
    <t>NR1BRT11</t>
  </si>
  <si>
    <t>50MVAR B/Reactor MANDOLA</t>
  </si>
  <si>
    <t>NR1BRT30</t>
  </si>
  <si>
    <t>125MVAR B/Reactor MANESAR</t>
  </si>
  <si>
    <t>NR1BRT41</t>
  </si>
  <si>
    <t>240MVAR B/Reactor-I MEERUT-765</t>
  </si>
  <si>
    <t>NR1BRT12</t>
  </si>
  <si>
    <t>50MVAR B/Reactor MURADNGR</t>
  </si>
  <si>
    <t>NR1BRT24</t>
  </si>
  <si>
    <t>80MVAR B/Reactor NIMRANA</t>
  </si>
  <si>
    <t>NR1BRT51</t>
  </si>
  <si>
    <t>240MVAR B/Reactor-I PHAGI(JPR)-765</t>
  </si>
  <si>
    <t>NR1BRT48</t>
  </si>
  <si>
    <t>125MVAR B/Reactor-I RATANGARH(RJ)</t>
  </si>
  <si>
    <t>NR1BRT40</t>
  </si>
  <si>
    <t>125MVAR B/Reactor ROORKI</t>
  </si>
  <si>
    <t>NR1BRT29</t>
  </si>
  <si>
    <t>80MVAR B/Reactor SIKAR</t>
  </si>
  <si>
    <t>NR2BRT13</t>
  </si>
  <si>
    <t>125MVAR B/Reactor-I SONIPAT</t>
  </si>
  <si>
    <t>NR1BRT58</t>
  </si>
  <si>
    <t>50MVAR B/Reactor-I SAHARANPUR</t>
  </si>
  <si>
    <t>NR1BRT59</t>
  </si>
  <si>
    <t>50MVAR B/Reactor-II SAHARANPUR</t>
  </si>
  <si>
    <t>NR2BRT29</t>
  </si>
  <si>
    <t>BHIWANI 240MVAR S/R MEERUT line</t>
  </si>
  <si>
    <t>NR1SRT06</t>
  </si>
  <si>
    <t>BHINML 50MVAR S/R KANKROLI</t>
  </si>
  <si>
    <t>NR1SRT19</t>
  </si>
  <si>
    <t>JHATIKALA 240MVAR S/R AGRA Line</t>
  </si>
  <si>
    <t>NR1SRT09</t>
  </si>
  <si>
    <t>MEERUT 50MVAR S/R Kotesh-I  LINE</t>
  </si>
  <si>
    <t>NR1SRT10</t>
  </si>
  <si>
    <t>MEERUT 50MVAR S/R Kotesh Ckt-II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</si>
  <si>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</si>
  <si>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</si>
  <si>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</si>
  <si>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</si>
  <si>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</si>
  <si>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</si>
  <si>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>NR1SRT27</t>
  </si>
  <si>
    <t>PHAGI(JPR)240MVAR S/R BHIWANI-I</t>
  </si>
  <si>
    <t>NR1SRT28</t>
  </si>
  <si>
    <t>PHAGI(JPR) 240MVAR S/R BHIWANI-II Line</t>
  </si>
  <si>
    <t xml:space="preserve"> TOTAL FOR BUS REACTORS </t>
  </si>
  <si>
    <t>NR140181</t>
  </si>
  <si>
    <t>400KV CHITTOR-CHITTOR(RVPNL)-I</t>
  </si>
  <si>
    <t>400KV CHITTOR-CHITTOR(RVPNL)-II</t>
  </si>
  <si>
    <t>NR140182</t>
  </si>
  <si>
    <t>NR176516</t>
  </si>
  <si>
    <t>765KV AJMER-CHITTOR-I</t>
  </si>
  <si>
    <t>765KV AJMER-CHITTOR-II</t>
  </si>
  <si>
    <t>NR176517</t>
  </si>
  <si>
    <t xml:space="preserve">125MVAR B/Reactor AJMER </t>
  </si>
  <si>
    <t>NR1BRT66</t>
  </si>
  <si>
    <t>240MVAR S/R AJMER-I Line at CHITTOR</t>
  </si>
  <si>
    <t>NR1SRT31</t>
  </si>
  <si>
    <t>240MVAR S/R AJMER-II Line at CHITTOR</t>
  </si>
  <si>
    <t>NR1SRT32</t>
  </si>
  <si>
    <t>NR1ICT86</t>
  </si>
  <si>
    <t>765/400KV ICT-I  AJMER</t>
  </si>
  <si>
    <t>NR1ICT87</t>
  </si>
  <si>
    <t>765/400KV ICT-II AJMER</t>
  </si>
  <si>
    <t>NR1ICT85</t>
  </si>
  <si>
    <t>500MVA ICT-III GURGAON</t>
  </si>
  <si>
    <t>NR1ICT90</t>
  </si>
  <si>
    <t>NR1ICT91</t>
  </si>
  <si>
    <t>500MVA ICT-III SIKAR</t>
  </si>
  <si>
    <t>LART</t>
  </si>
  <si>
    <t>OSPT</t>
  </si>
  <si>
    <t>OMSU</t>
  </si>
  <si>
    <t>LEFT</t>
  </si>
  <si>
    <t>LVRD</t>
  </si>
  <si>
    <t>OSFT</t>
  </si>
  <si>
    <t>OSFD</t>
  </si>
  <si>
    <t>OSPD</t>
  </si>
  <si>
    <t>LCSD</t>
  </si>
  <si>
    <t>S/D for polymer insulator replacement work.</t>
  </si>
  <si>
    <t>LPRD</t>
  </si>
  <si>
    <t xml:space="preserve">Hand tripped for power regulation. </t>
  </si>
  <si>
    <t>NR140179</t>
  </si>
  <si>
    <t>400KV AJMER-AJMER(RRVPNL)-I</t>
  </si>
  <si>
    <t>400KV AJMER-AJMER(RRVPNL)-II</t>
  </si>
  <si>
    <t>NR140180</t>
  </si>
  <si>
    <t>SVRD</t>
  </si>
  <si>
    <t>400KV BAHADURGRH-KABULPR</t>
  </si>
  <si>
    <t>NR140187</t>
  </si>
  <si>
    <t>400KV BAMNOLI-TUGHLKBD-I</t>
  </si>
  <si>
    <t>400KV BAMNOLI-TUGHLKBD-II</t>
  </si>
  <si>
    <t>NR140188</t>
  </si>
  <si>
    <t>400KV BLBGRH-TUGHLKBD-I</t>
  </si>
  <si>
    <t>NR140189</t>
  </si>
  <si>
    <t>400KV BLBGRH-TUGHLKBD-II</t>
  </si>
  <si>
    <t>NR140190</t>
  </si>
  <si>
    <t>SCSD</t>
  </si>
  <si>
    <t>S/D for AMP work</t>
  </si>
  <si>
    <t>Code</t>
  </si>
  <si>
    <t>A/R on B-N fault. FLR, Jhtkr-102.63KM/6.4KA</t>
  </si>
  <si>
    <t>S/D for Diamond formation of earth wire at line crossing for maintaining electrical clearance work ..</t>
  </si>
  <si>
    <t>A/R on B-N fault FLR-Jhatkra-162 km,Agra-84.01 IF-7.72KA.</t>
  </si>
  <si>
    <t>Hand tripped for voltage regulation.Bhiwani=806kv.</t>
  </si>
  <si>
    <t>Hand tripped for voltage regulation.Bhiwani=801kv.</t>
  </si>
  <si>
    <t>Hand tripped for voltage regulation.Bhwn-806 KV</t>
  </si>
  <si>
    <t>Hand tripped for voltage regulation.Bwn-801KV</t>
  </si>
  <si>
    <t>Hand tripped for voltage regulation.Bwn-805KV</t>
  </si>
  <si>
    <t>Hand tripped for voltage regulation.Bwn-804KV</t>
  </si>
  <si>
    <t>Hand tripped for voltage regulation. Bhiwani-802 KV</t>
  </si>
  <si>
    <t>Hand tripped for voltage regulation. Bhiwani-801 KV</t>
  </si>
  <si>
    <t>Hand tripped for voltage regulation.Bwni-805KV</t>
  </si>
  <si>
    <t>Hand tripped for voltage regulation. Bhiwani-806KV</t>
  </si>
  <si>
    <t>Hand tripped for voltage regulation.Bhiwani-801 KV</t>
  </si>
  <si>
    <t>Hand tripped for voltage regulation. Mrt-808 KV</t>
  </si>
  <si>
    <t>S/D for installation of polymer insulator string in place of disc insulator by NR-2.</t>
  </si>
  <si>
    <t>Tripped on R-N fault .FLR-Bhiwani-84.07km, IF-7.5KA,Moga-177.66km.</t>
  </si>
  <si>
    <t>S/D for polymer insulator replacement and tower strenghthening work by NR-II.</t>
  </si>
  <si>
    <t>A/R on Y-N fault. FLR, Bhiwani-18.56KM/14.16KA</t>
  </si>
  <si>
    <t>Hand tripped for voltage regulation. Agra-431 KV</t>
  </si>
  <si>
    <t>Hand tripped for voltage regulation. Agra-432 KV</t>
  </si>
  <si>
    <t>Hand tripped for voltage regulation.Agra-431 KV</t>
  </si>
  <si>
    <t>Hand tripped for voltage regulation. Agra-429 KV</t>
  </si>
  <si>
    <t>S/D for insulator cleaning work.</t>
  </si>
  <si>
    <t>Hand tripped for voltage regulation. Agra-432 KV. Out since 31/10/2018  7:25:00 PM</t>
  </si>
  <si>
    <t>Hand tripped for voltage regulation. Agra-428 KV</t>
  </si>
  <si>
    <t>S/D for insulator cleaning work</t>
  </si>
  <si>
    <t>Hand tripped for voltage regulation. Agra-430 KV</t>
  </si>
  <si>
    <t>Hand tripped for voltage regulation. Agra-431 KV. Out since 31/10/2018  1:23:00 PM</t>
  </si>
  <si>
    <t>Hand tripped for voltage regulation. Agra-435 KV</t>
  </si>
  <si>
    <t>Forced S/D by Agra to attend R ph isolator hotspot.</t>
  </si>
  <si>
    <t>Tripped on R-N fault. FLR-Agra-295.00 km /1.955 kA</t>
  </si>
  <si>
    <t>S/D for installation of polymer insulator string.</t>
  </si>
  <si>
    <t>Kept open on VOL/Regulation. Agra=431kv.</t>
  </si>
  <si>
    <t>Line A/R on B-N fault, FLR-B/Garh-26.3Km, If-7.0KA.</t>
  </si>
  <si>
    <t>S/D by DTL for jumper tightening &amp; attending hot spot and further continued by them for replacement of tower at loc-173. Out since 12/10/2018  8:15:00.</t>
  </si>
  <si>
    <t>GOVC</t>
  </si>
  <si>
    <t>Tripped on Over Voltage protection. Tripped only from Bamnoli end.Bamnoli 435KV.</t>
  </si>
  <si>
    <t>Tripped on Over Voltage protection. Tripped only from Bamnoli end .Bamnoli 435KV. Over voltage protection relay pronem at Bamnoli.</t>
  </si>
  <si>
    <t>Forced S/D by DTL to attend faulty CVT at Bamnauli.</t>
  </si>
  <si>
    <t>Line tripped on R-Y fault, due to VT fuse failure at Bamnoli(DTL) end.</t>
  </si>
  <si>
    <t>S/D for polymer insulator replacement work in S/Y.</t>
  </si>
  <si>
    <t>Forced S/D for attending isolator problem at Kotputli.</t>
  </si>
  <si>
    <t>Hand tripped for voltage regulation. Sikar-422 KV</t>
  </si>
  <si>
    <t>Hand tripped for voltage regulation. Sikar-426kv. Out since 31/10/2018  7:35:00 PM</t>
  </si>
  <si>
    <t>Hand tripped for voltage regulation.Bassi-426kv.</t>
  </si>
  <si>
    <t>Hand tripped for voltage regulation.Sikar-428kv.</t>
  </si>
  <si>
    <t>Hand tripped for voltage regulation.Sikar-428KV</t>
  </si>
  <si>
    <t>Hand tripped for voltage regulation. BWD=427kv. Out since 31/10/2018  9:24:00 PM</t>
  </si>
  <si>
    <t>Hand tripped for voltage regulation. BWD=427kv.</t>
  </si>
  <si>
    <t>Hand tripped for voltage regulation. BWD=428kv.</t>
  </si>
  <si>
    <t>Hand tripped for voltage regulation.Bwd-424KV</t>
  </si>
  <si>
    <t>S/D for polymer insulator replacement in S/Y.</t>
  </si>
  <si>
    <t>Hand tripped for voltage regulation. HSR-426 KV</t>
  </si>
  <si>
    <t>Hand tripped for voltage regulation. Bwd-428 KV</t>
  </si>
  <si>
    <t>Hand tripped for voltage regulation.Bwd-427KV</t>
  </si>
  <si>
    <t>Hand tripped for voltage regulation.Bwd-426KV</t>
  </si>
  <si>
    <t>Hand tripped for voltage regulation. Nmrn-430 KV. Out since 31/10/2018  7:13:00 PM</t>
  </si>
  <si>
    <t>Hand tripped for voltage regulation. Nmrn-430 KV</t>
  </si>
  <si>
    <t>Hand tripped for voltage regulation. Nmrn-428 KV</t>
  </si>
  <si>
    <t>Hand tripped for voltage regulation.Nmrn-428 KV</t>
  </si>
  <si>
    <t>Hand tripped for voltage regulation.Nmrn-429 KV</t>
  </si>
  <si>
    <t>Hand tripped for voltage regulation.Nmrn-431 KV</t>
  </si>
  <si>
    <t>Hand tripped for voltage regulation.Bwd-428KV</t>
  </si>
  <si>
    <t>Hand tripped for voltage regulation.Bwd-429KV</t>
  </si>
  <si>
    <t>Hand tripped for voltage regulation. Nmrn=429kv.</t>
  </si>
  <si>
    <t>Hand tripped for voltage regulation.Bwd-427 KV</t>
  </si>
  <si>
    <t>S/D by BBMB for AMP work</t>
  </si>
  <si>
    <t>Hand tripped for voltage regulation. Jind-427 KV</t>
  </si>
  <si>
    <t>Hand tripped for voltage regulation. Bhiwani=429kv.</t>
  </si>
  <si>
    <t>Line hand tripped due to some chattering noise ovserved in PLCC pannel at Bhiwani end.</t>
  </si>
  <si>
    <t xml:space="preserve">Tripped on over voltage protection operated at BLBGARH &amp; DT received at Gurgaon. BLB&gt;434KV. </t>
  </si>
  <si>
    <t>Line kept open for voltage regulation due to high grid voltage.</t>
  </si>
  <si>
    <t>Emergency S/D for replacement of Y-ph CVT at Ballabhgrh.</t>
  </si>
  <si>
    <t>S/D by BLB for Line diversion work.  S/D upto 3/12/18.</t>
  </si>
  <si>
    <t>Tripped on Over Voltage protection from Blbgrh end only. Blb&gt;432KV</t>
  </si>
  <si>
    <t>Kept open for voltage regulation. Blb-429KV</t>
  </si>
  <si>
    <t>Tripped on Over Voltage protection operated at  Blbgrh end . Blb&gt;434KV</t>
  </si>
  <si>
    <t>Emergency s/d for replacement of  damaged CVT at Ballabhgarh end.</t>
  </si>
  <si>
    <t>S/D by HVPNL to attend R ph Line isolator hotspot at their end.</t>
  </si>
  <si>
    <t>SEFU</t>
  </si>
  <si>
    <t>Trip due to 400kv Yph CT blast at Noida. S/D taken by UPPCL.</t>
  </si>
  <si>
    <t xml:space="preserve">S/D by UPPCL for replacement of 400kv Yph CT at G.Noida.  </t>
  </si>
  <si>
    <t xml:space="preserve">S/D continued by UPPCL for diversion work for DFCC </t>
  </si>
  <si>
    <t>S/D for installation and commissioning of series reactor at MND. Out since 23/10/2018  9:40:00.</t>
  </si>
  <si>
    <t>S/D extended by NTPC for work in their switch yard, after return of PTW by PGCIL.</t>
  </si>
  <si>
    <t>S/D by UPPCL for AMP work.</t>
  </si>
  <si>
    <t>S/D by NTPC for pipe dismentling &amp; replacement of CT.</t>
  </si>
  <si>
    <t>Trip due to wrong operation during restoration of 400kv Bus-I at DDR/NTPC.</t>
  </si>
  <si>
    <t>Emergency S/D by BBMB to attend critical hot point of isolator clamp.</t>
  </si>
  <si>
    <t>A/R on R-N fault ,FLR-Dadri-86.65km,IF-2.42KA.</t>
  </si>
  <si>
    <t xml:space="preserve">S/D for polymer insulator replacement work. </t>
  </si>
  <si>
    <t>Tripped from DDR-NTPC end only due to local problem during tripping of DDR-G,noida line.</t>
  </si>
  <si>
    <t>Hand tripped for voltage regulation.Fthbd-422 KV. Out since 31/10/2018  8:11:00 PM</t>
  </si>
  <si>
    <t>Hand tripped for voltage regulation.FTBD=426kv.</t>
  </si>
  <si>
    <t>Hand tripped for voltage regulation.Hisar-423 KV</t>
  </si>
  <si>
    <t>Hand tripped for voltage regulation.Fthbd-425KV</t>
  </si>
  <si>
    <t>Hand tripped for voltage regulation.Fthbd-430KV</t>
  </si>
  <si>
    <t>Hand tripped for voltage regulation.Fthbd-426KV</t>
  </si>
  <si>
    <t>Hand tripped for voltage regulation.Fthbd-424KV</t>
  </si>
  <si>
    <t>Hand tripped for voltage regulation. FTB-428 KV</t>
  </si>
  <si>
    <t>Line A/R on B-B fault. FLR- Kaithal-58.76 , If- 5.81 KA.</t>
  </si>
  <si>
    <t>S/D for polymer insulator replacement.</t>
  </si>
  <si>
    <t>S/D by WR for taking out the L/R for installation of new NIFP system at Zerda</t>
  </si>
  <si>
    <t>Line hand tripped for Power regulation on RLDC instruction.</t>
  </si>
  <si>
    <t>OFST</t>
  </si>
  <si>
    <t xml:space="preserve">Hand tripped during S/D of 400KV KOTESHWR-KHEP-II line due to SCADA problem. </t>
  </si>
  <si>
    <t>S/D by KHEP for AMP work.</t>
  </si>
  <si>
    <t>Forced S/D by THDC to avoid Bus fault due to flashover of strung bus insulator at KHEP s/yard.</t>
  </si>
  <si>
    <t>S/D for attend broken R-Phase jumper at Loc.No. 30.</t>
  </si>
  <si>
    <t>Hand tripped for voltage regulation. MND-427 KV</t>
  </si>
  <si>
    <t>Hand tripped for voltage regulation. MRT=427kv.</t>
  </si>
  <si>
    <t>Emergency S/D by UPPCL for attending oil leakage in Y-ph CT at Mzfrngr end.</t>
  </si>
  <si>
    <t>S/D by RRVPNL for genaral maintenace work.</t>
  </si>
  <si>
    <t>S/D by UPPCL for diversion of towers due to DFCC work.</t>
  </si>
  <si>
    <t>S/D continued by NHAI for diversion of towers due to DFCC work.</t>
  </si>
  <si>
    <t>S/D for insulator cleaning work by PGCIL</t>
  </si>
  <si>
    <t>Forced S/D by RRVPNL to attend isolator hotspot at Babai S/yard.</t>
  </si>
  <si>
    <t>Hand tripped for voltage regulation. Nmrn-430 KV. Out since 31/10/2018  9:10:00 PM</t>
  </si>
  <si>
    <t>Hand tripped for voltage regulation. Sikar-419 KV</t>
  </si>
  <si>
    <t>Hand tripped for voltage regulation. Sikar-424 KV</t>
  </si>
  <si>
    <t>Hand tripped for voltage regulation.Nmrn-427 KV</t>
  </si>
  <si>
    <t>Hand tripped for voltage regulation.Nmrn-430 KV</t>
  </si>
  <si>
    <t>Hand tripped for voltage regulation.Nmrn-428KV</t>
  </si>
  <si>
    <t>Hand tripped for voltage regulation.Nmrn-429KV</t>
  </si>
  <si>
    <t>Hand tripped for voltage regulation.Nmrn-427KV</t>
  </si>
  <si>
    <t>Hand tripped for voltage regulation. Sikar-426 KV</t>
  </si>
  <si>
    <t>Line tripped on R-N fault  in UPPCL portion, FLR-RRK-68.6Km, If-5.9KA.</t>
  </si>
  <si>
    <t>Hand tripped for voltage regulation. Rtngrh-425 KV. Out since 31/10/2018  7:41:00 PM</t>
  </si>
  <si>
    <t>Hand tripped for voltage regulation. Rtngrh-425 KV</t>
  </si>
  <si>
    <t>Hand tripped for voltage regulation. Sikar-425 KV</t>
  </si>
  <si>
    <t>Hand tripped for voltage regulation. Sikar-416 KV</t>
  </si>
  <si>
    <t>Hand tripped for voltage regulation.Sikar-425 KV</t>
  </si>
  <si>
    <t>Hand tripped for voltage regulation. Sikar-431 KV</t>
  </si>
  <si>
    <t>A/R on R-N fault. FLR, Anta-44.5KM/3.18KA, Bhil-173.4KM/1.5KA</t>
  </si>
  <si>
    <t>Emergency S/D by Kota for replacement of  flash over R-Phase jumper at Loc.no.140</t>
  </si>
  <si>
    <t>S/D by RRVPNL for AMP work.</t>
  </si>
  <si>
    <t>S/D by RRVPNL for installation of Busbar scheme.</t>
  </si>
  <si>
    <t>A/R on R-N fault.FLR-RAPPC-42.85km,IF-3.12KA</t>
  </si>
  <si>
    <t>Emergency S/D by PGCIL for replacement of faulty R phase polymer insulator.</t>
  </si>
  <si>
    <t xml:space="preserve">Line A/R on Y-N fault, FLR-RAPPC- 64.5Km, Anta-19.81Km, </t>
  </si>
  <si>
    <t>S/d for replacement of  damage insulator at Loc.No-184.</t>
  </si>
  <si>
    <t>Line A/R at R-N fault. FLR- RAPPC- 64.2 km/2.34 kA, Anta-21 km.</t>
  </si>
  <si>
    <t xml:space="preserve">S/D for replacement of flash over insulator string. </t>
  </si>
  <si>
    <t>A/R at Hissar(PG) but tripped from Hissar(IA) HVPN end due to non A/reclose on B-N fault. Hissar(PG)-4.8KM,IF-11.4 KA.</t>
  </si>
  <si>
    <t>S/D for replacement of B-phase flash over insulator at Loc.no-30</t>
  </si>
  <si>
    <t>Emergency S/D by UPPCL to attend Hot-spot at Nara end.</t>
  </si>
  <si>
    <t>SBBU</t>
  </si>
  <si>
    <t>Tripped on Busbar protn opted at Simbholi/UPPCL.</t>
  </si>
  <si>
    <t>Forced S/D for replacement of snapped conductor at loc-07.</t>
  </si>
  <si>
    <t>S/D by RRVPNL for AMP.</t>
  </si>
  <si>
    <t>Forced S/D for replacement of B ph CVT at Chittaurgrh.</t>
  </si>
  <si>
    <t>S/D by RAPPB with main Bus-II for maintenance work.</t>
  </si>
  <si>
    <t>A/R at RAPB &amp; trip from udaipur/RRVPNL end due to A/R relay problem at RRVPNL due to B-N fault. RAPB=53.81km.</t>
  </si>
  <si>
    <t>S/D by RRVPNL for AMP work at their end.</t>
  </si>
  <si>
    <t>Forced S/D by Powergrid to attend CT &amp; isolator connector hotspot</t>
  </si>
  <si>
    <t>S/D for attending hot spot in CT &amp; isolator terminal connector at POWERGRID end</t>
  </si>
  <si>
    <t>%'(HVDC)</t>
  </si>
  <si>
    <t>S/D for polymer insulator replacement in s/yard.</t>
  </si>
  <si>
    <t>S/D for tap changing from 12 to 15 for voltage regulation as per NRLDC instruction</t>
  </si>
  <si>
    <t>S/D taken for general maintenance and AMP work.</t>
  </si>
  <si>
    <t>S/D taken for AMP work and polymer replacement work.</t>
  </si>
  <si>
    <t>Emergency S/D taken for refilling of SF6.</t>
  </si>
  <si>
    <t>S/D continued after Y-ph OLTC chamber failed &amp; Y-ph Bushing damaged. Out since 02-09-2018  16:22:00</t>
  </si>
  <si>
    <t>ICT tripped on 220kv bus bar-2 prot. Oprated due to dead line fault by jumpher snaping at loc no 20 of 220KV BHIWADI-KHUSHKHERA-II line.</t>
  </si>
  <si>
    <t>Forced S/D to attend oil leakage in R ph CVT in 220kv side.</t>
  </si>
  <si>
    <t>S/D for tap changing from  09 to 11 for voltage regulation as per NRLDC instruction</t>
  </si>
  <si>
    <t>S/D for tap changing from  09 to 11 as per NRLDC instruction</t>
  </si>
  <si>
    <t>S/D taken for AMP work.</t>
  </si>
  <si>
    <t>NR1ICT93</t>
  </si>
  <si>
    <t>500MVA ICT-II TUGHLKBD</t>
  </si>
  <si>
    <t>Forced S/D to attend abnormal sound in CT wireing.</t>
  </si>
  <si>
    <t>315MVA ICT-I  JIND</t>
  </si>
  <si>
    <t>315MVA ICT-II JIND</t>
  </si>
  <si>
    <t>SPRD</t>
  </si>
  <si>
    <t>Hand tripped for power  regulation .</t>
  </si>
  <si>
    <t>Transformer hand tripped for Power regulation on RLDC instruction.</t>
  </si>
  <si>
    <t>315MVA ICT-I  MANDOLA</t>
  </si>
  <si>
    <t>315MVA ICT-III MANDOLA</t>
  </si>
  <si>
    <t>315MVA ICT-IV MANDOLA</t>
  </si>
  <si>
    <t>S/D by DTL for replacement of demage Male-female contact assembly of 220KV line isolator of ICT-4 in their s/yard..</t>
  </si>
  <si>
    <t>Forced S/D to attend isolator hotspot  at Nimrana</t>
  </si>
  <si>
    <t>S/D for the commissioning of transformer impedance relay</t>
  </si>
  <si>
    <t>NR1ICT92</t>
  </si>
  <si>
    <t>500MVA ICT-I TUGHLKBD</t>
  </si>
  <si>
    <t>NR1ICT94</t>
  </si>
  <si>
    <t>500MVA ICT-IV TUGHLKBD</t>
  </si>
  <si>
    <t>TOTAL FOR ICTs</t>
  </si>
  <si>
    <t>Hand tripped for voltage regulation. Ajmer- 742 kV</t>
  </si>
  <si>
    <t>Hand tripped for voltage regulation.(Test charge of L/Reactor of Banaskhatha-1 &amp; 2 line )</t>
  </si>
  <si>
    <t>Hand tripped for voltage regulation on standing instruction&lt;395kv.</t>
  </si>
  <si>
    <t>50MVAR B/Reactor HISAR</t>
  </si>
  <si>
    <t>125MVAR B/Reactor HISAR</t>
  </si>
  <si>
    <t>S/D for insulator replacement work.</t>
  </si>
  <si>
    <t>NR1BRT62</t>
  </si>
  <si>
    <t>125MVAR B/Reactor-II JAIPUR(S)</t>
  </si>
  <si>
    <t xml:space="preserve">Emergency S/D for attending severe oil leakage from Bushing.  </t>
  </si>
  <si>
    <t xml:space="preserve">Tripped due to insulator string blast of bay isolator at KHEP (The bay belongs to KHEP). Reactor is ready for service. </t>
  </si>
  <si>
    <t>80MVAR B/Reactor-I KOTA</t>
  </si>
  <si>
    <t>50MVAR B/Reactor-II KOTA</t>
  </si>
  <si>
    <t>NR1BRT47</t>
  </si>
  <si>
    <t>NR1BRT65</t>
  </si>
  <si>
    <t>125MVAR B/Reactor-II MANESAR</t>
  </si>
  <si>
    <t>Emergency S/D for attending problem in CSD relay</t>
  </si>
  <si>
    <t>NR1BRT61</t>
  </si>
  <si>
    <t>125MVAR B/Reactor-II SONIPAT</t>
  </si>
  <si>
    <t>NR1SRT33</t>
  </si>
  <si>
    <t xml:space="preserve">330MVAR S/R ALIGARH Line at JHATIKALA </t>
  </si>
  <si>
    <t>Hand tripped due flash over in L/R of  B phase pole CB at Jhatikra end</t>
  </si>
  <si>
    <t>Hand tripped for voltage regulation&lt;745kv.</t>
  </si>
  <si>
    <t>Hand tripped for voltage regulation. Chittorgarh- 741 kV</t>
  </si>
  <si>
    <t xml:space="preserve"> </t>
  </si>
  <si>
    <t>S.No.</t>
  </si>
  <si>
    <t>Annexure - A</t>
  </si>
  <si>
    <t>Standard of Performance data for the month of NOVEMBER - 2018</t>
  </si>
  <si>
    <r>
      <t>S/D for replacement of 03 no of isolator with new isolator.</t>
    </r>
    <r>
      <rPr>
        <b/>
        <sz val="7"/>
        <color theme="1"/>
        <rFont val="Times New Roman"/>
        <family val="1"/>
      </rPr>
      <t>S/D by 04/12/18</t>
    </r>
  </si>
  <si>
    <r>
      <t xml:space="preserve">Name of Transmission Licensee : </t>
    </r>
    <r>
      <rPr>
        <b/>
        <u/>
        <sz val="16"/>
        <color theme="1"/>
        <rFont val="Times New Roman"/>
        <family val="1"/>
      </rPr>
      <t>POWER GRID CORPORATION OF INDIA LTD., NORTHERN REGION - 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</si>
</sst>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0_)"/>
    <numFmt numFmtId="166" formatCode="0.00;[Red]0.00"/>
    <numFmt numFmtId="167" formatCode="0_)"/>
    <numFmt numFmtId="168" formatCode="dd/mm/yy&quot;   &quot;hh:mm"/>
    <numFmt numFmtId="169" formatCode="[hh]:mm"/>
    <numFmt numFmtId="170" formatCode="dd/mm&quot;   &quot;hh:mm"/>
    <numFmt numFmtId="171" formatCode="0.0"/>
    <numFmt numFmtId="172" formatCode="0;[Red]0"/>
    <numFmt numFmtId="173" formatCode="hhmm"/>
  </numFmts>
  <fonts count="3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.5"/>
      <color theme="1"/>
      <name val="Arial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7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 applyFill="0" applyProtection="0"/>
    <xf numFmtId="165" fontId="6" fillId="0" borderId="0"/>
    <xf numFmtId="164" fontId="4" fillId="0" borderId="0"/>
    <xf numFmtId="9" fontId="5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20" fontId="5" fillId="0" borderId="0"/>
    <xf numFmtId="0" fontId="5" fillId="0" borderId="0"/>
    <xf numFmtId="165" fontId="6" fillId="0" borderId="0"/>
    <xf numFmtId="0" fontId="9" fillId="0" borderId="0"/>
    <xf numFmtId="165" fontId="6" fillId="0" borderId="0"/>
    <xf numFmtId="173" fontId="6" fillId="0" borderId="0"/>
    <xf numFmtId="165" fontId="6" fillId="0" borderId="0"/>
    <xf numFmtId="0" fontId="9" fillId="0" borderId="0"/>
    <xf numFmtId="0" fontId="9" fillId="0" borderId="0"/>
    <xf numFmtId="20" fontId="5" fillId="0" borderId="0"/>
    <xf numFmtId="0" fontId="3" fillId="0" borderId="0"/>
    <xf numFmtId="9" fontId="6" fillId="0" borderId="0" applyFill="0" applyBorder="0" applyAlignment="0" applyProtection="0"/>
    <xf numFmtId="9" fontId="5" fillId="0" borderId="0" applyFill="0" applyBorder="0" applyAlignment="0" applyProtection="0"/>
    <xf numFmtId="0" fontId="2" fillId="0" borderId="0"/>
    <xf numFmtId="165" fontId="6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6" fillId="0" borderId="0" applyFill="0" applyBorder="0" applyAlignment="0" applyProtection="0"/>
    <xf numFmtId="164" fontId="4" fillId="0" borderId="0"/>
    <xf numFmtId="165" fontId="6" fillId="0" borderId="0"/>
    <xf numFmtId="165" fontId="6" fillId="0" borderId="0"/>
    <xf numFmtId="20" fontId="5" fillId="0" borderId="0"/>
  </cellStyleXfs>
  <cellXfs count="308">
    <xf numFmtId="0" fontId="0" fillId="0" borderId="0" xfId="0" applyFill="1" applyProtection="1"/>
    <xf numFmtId="168" fontId="15" fillId="0" borderId="1" xfId="3" applyNumberFormat="1" applyFont="1" applyFill="1" applyBorder="1" applyAlignment="1" applyProtection="1">
      <alignment horizontal="center" vertical="center" wrapText="1"/>
    </xf>
    <xf numFmtId="170" fontId="15" fillId="0" borderId="1" xfId="28" applyNumberFormat="1" applyFont="1" applyFill="1" applyBorder="1" applyAlignment="1" applyProtection="1">
      <alignment horizontal="center" vertical="center"/>
    </xf>
    <xf numFmtId="168" fontId="15" fillId="0" borderId="1" xfId="28" applyNumberFormat="1" applyFont="1" applyFill="1" applyBorder="1" applyAlignment="1" applyProtection="1">
      <alignment horizontal="center" vertical="center"/>
    </xf>
    <xf numFmtId="1" fontId="15" fillId="0" borderId="1" xfId="2" applyNumberFormat="1" applyFont="1" applyFill="1" applyBorder="1" applyAlignment="1" applyProtection="1">
      <alignment horizontal="center" vertical="center" wrapText="1"/>
    </xf>
    <xf numFmtId="1" fontId="15" fillId="0" borderId="1" xfId="2" applyNumberFormat="1" applyFont="1" applyFill="1" applyBorder="1" applyAlignment="1" applyProtection="1">
      <alignment horizontal="center" vertical="center"/>
    </xf>
    <xf numFmtId="1" fontId="17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68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" fontId="15" fillId="0" borderId="1" xfId="32" applyNumberFormat="1" applyFont="1" applyFill="1" applyBorder="1" applyAlignment="1">
      <alignment horizontal="center" vertical="center" wrapText="1"/>
    </xf>
    <xf numFmtId="20" fontId="17" fillId="0" borderId="1" xfId="32" applyFont="1" applyFill="1" applyBorder="1" applyAlignment="1">
      <alignment horizontal="left" vertical="center" wrapText="1"/>
    </xf>
    <xf numFmtId="165" fontId="17" fillId="0" borderId="1" xfId="25" applyNumberFormat="1" applyFont="1" applyFill="1" applyBorder="1" applyAlignment="1">
      <alignment horizontal="left" vertical="center" wrapText="1"/>
    </xf>
    <xf numFmtId="164" fontId="15" fillId="0" borderId="1" xfId="2" applyNumberFormat="1" applyFont="1" applyFill="1" applyBorder="1" applyAlignment="1" applyProtection="1">
      <alignment horizontal="center" vertical="center"/>
    </xf>
    <xf numFmtId="169" fontId="16" fillId="0" borderId="1" xfId="2" applyNumberFormat="1" applyFont="1" applyFill="1" applyBorder="1" applyAlignment="1">
      <alignment horizontal="left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2" fontId="16" fillId="0" borderId="1" xfId="2" applyNumberFormat="1" applyFont="1" applyFill="1" applyBorder="1" applyAlignment="1">
      <alignment horizontal="left" vertical="center" wrapText="1"/>
    </xf>
    <xf numFmtId="168" fontId="15" fillId="0" borderId="1" xfId="3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14" applyNumberFormat="1" applyFont="1" applyFill="1" applyBorder="1" applyAlignment="1">
      <alignment horizontal="justify" vertical="center" wrapText="1"/>
    </xf>
    <xf numFmtId="168" fontId="15" fillId="0" borderId="1" xfId="3" quotePrefix="1" applyNumberFormat="1" applyFont="1" applyFill="1" applyBorder="1" applyAlignment="1" applyProtection="1">
      <alignment horizontal="center" vertical="center"/>
    </xf>
    <xf numFmtId="165" fontId="16" fillId="0" borderId="1" xfId="14" quotePrefix="1" applyFont="1" applyFill="1" applyBorder="1" applyAlignment="1">
      <alignment horizontal="left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164" fontId="16" fillId="0" borderId="1" xfId="2" applyNumberFormat="1" applyFont="1" applyFill="1" applyBorder="1" applyAlignment="1" applyProtection="1">
      <alignment horizontal="left" vertical="center" wrapText="1"/>
    </xf>
    <xf numFmtId="165" fontId="11" fillId="2" borderId="1" xfId="24" applyNumberFormat="1" applyFont="1" applyFill="1" applyBorder="1" applyAlignment="1">
      <alignment horizontal="center" vertical="center"/>
    </xf>
    <xf numFmtId="164" fontId="15" fillId="0" borderId="1" xfId="2" applyNumberFormat="1" applyFont="1" applyFill="1" applyBorder="1" applyAlignment="1" applyProtection="1">
      <alignment horizontal="center" vertical="center" wrapText="1"/>
    </xf>
    <xf numFmtId="164" fontId="17" fillId="0" borderId="1" xfId="2" applyNumberFormat="1" applyFont="1" applyFill="1" applyBorder="1" applyAlignment="1" applyProtection="1">
      <alignment horizontal="left" vertical="center" wrapText="1"/>
    </xf>
    <xf numFmtId="1" fontId="15" fillId="0" borderId="1" xfId="2" applyNumberFormat="1" applyFont="1" applyFill="1" applyBorder="1" applyAlignment="1">
      <alignment horizontal="center" vertical="center" wrapText="1"/>
    </xf>
    <xf numFmtId="165" fontId="16" fillId="0" borderId="1" xfId="12" quotePrefix="1" applyNumberFormat="1" applyFont="1" applyFill="1" applyBorder="1" applyAlignment="1">
      <alignment horizontal="left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165" fontId="16" fillId="0" borderId="1" xfId="14" applyFont="1" applyFill="1" applyBorder="1" applyAlignment="1">
      <alignment horizontal="left" vertical="center" wrapText="1"/>
    </xf>
    <xf numFmtId="0" fontId="10" fillId="0" borderId="1" xfId="25" applyNumberFormat="1" applyFont="1" applyFill="1" applyBorder="1" applyAlignment="1">
      <alignment horizontal="center" vertical="center"/>
    </xf>
    <xf numFmtId="0" fontId="15" fillId="0" borderId="1" xfId="0" quotePrefix="1" applyNumberFormat="1" applyFont="1" applyFill="1" applyBorder="1" applyAlignment="1">
      <alignment horizontal="center" vertical="center" wrapText="1"/>
    </xf>
    <xf numFmtId="165" fontId="10" fillId="0" borderId="1" xfId="12" quotePrefix="1" applyNumberFormat="1" applyFont="1" applyFill="1" applyBorder="1" applyAlignment="1">
      <alignment horizontal="left" vertical="center" wrapText="1"/>
    </xf>
    <xf numFmtId="165" fontId="10" fillId="0" borderId="1" xfId="25" applyNumberFormat="1" applyFont="1" applyFill="1" applyBorder="1" applyAlignment="1">
      <alignment vertical="center"/>
    </xf>
    <xf numFmtId="1" fontId="11" fillId="0" borderId="1" xfId="25" applyNumberFormat="1" applyFont="1" applyFill="1" applyBorder="1" applyAlignment="1">
      <alignment horizontal="center" vertical="center"/>
    </xf>
    <xf numFmtId="165" fontId="11" fillId="0" borderId="1" xfId="25" applyNumberFormat="1" applyFont="1" applyFill="1" applyBorder="1" applyAlignment="1">
      <alignment horizontal="center" vertical="center" wrapText="1"/>
    </xf>
    <xf numFmtId="165" fontId="11" fillId="0" borderId="1" xfId="25" applyNumberFormat="1" applyFont="1" applyFill="1" applyBorder="1" applyAlignment="1">
      <alignment vertical="center"/>
    </xf>
    <xf numFmtId="165" fontId="10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 wrapText="1"/>
    </xf>
    <xf numFmtId="20" fontId="16" fillId="0" borderId="1" xfId="32" applyFont="1" applyFill="1" applyBorder="1" applyAlignment="1">
      <alignment horizontal="center" vertical="center" wrapText="1"/>
    </xf>
    <xf numFmtId="169" fontId="16" fillId="0" borderId="1" xfId="0" applyNumberFormat="1" applyFont="1" applyFill="1" applyBorder="1" applyAlignment="1">
      <alignment horizontal="left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left" vertical="center" wrapText="1"/>
    </xf>
    <xf numFmtId="2" fontId="17" fillId="0" borderId="1" xfId="32" applyNumberFormat="1" applyFont="1" applyFill="1" applyBorder="1" applyAlignment="1">
      <alignment horizontal="left" vertical="center" wrapText="1"/>
    </xf>
    <xf numFmtId="165" fontId="15" fillId="0" borderId="1" xfId="25" applyNumberFormat="1" applyFont="1" applyFill="1" applyBorder="1" applyAlignment="1">
      <alignment horizontal="center" vertical="center" wrapText="1"/>
    </xf>
    <xf numFmtId="169" fontId="16" fillId="0" borderId="1" xfId="2" applyNumberFormat="1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 applyProtection="1">
      <alignment horizontal="center" vertical="center"/>
    </xf>
    <xf numFmtId="164" fontId="12" fillId="0" borderId="1" xfId="2" applyNumberFormat="1" applyFont="1" applyFill="1" applyBorder="1" applyAlignment="1">
      <alignment horizontal="center" vertical="center"/>
    </xf>
    <xf numFmtId="164" fontId="16" fillId="0" borderId="1" xfId="2" applyNumberFormat="1" applyFont="1" applyFill="1" applyBorder="1" applyAlignment="1">
      <alignment horizontal="left" vertical="center" wrapText="1"/>
    </xf>
    <xf numFmtId="164" fontId="12" fillId="0" borderId="1" xfId="2" applyNumberFormat="1" applyFont="1" applyFill="1" applyBorder="1" applyAlignment="1">
      <alignment vertical="center" wrapText="1"/>
    </xf>
    <xf numFmtId="164" fontId="12" fillId="0" borderId="1" xfId="2" applyNumberFormat="1" applyFont="1" applyFill="1" applyBorder="1" applyAlignment="1">
      <alignment vertical="center"/>
    </xf>
    <xf numFmtId="164" fontId="19" fillId="0" borderId="1" xfId="2" applyNumberFormat="1" applyFont="1" applyFill="1" applyBorder="1" applyAlignment="1" applyProtection="1">
      <alignment horizontal="center" vertical="center"/>
    </xf>
    <xf numFmtId="164" fontId="19" fillId="0" borderId="1" xfId="2" applyNumberFormat="1" applyFont="1" applyFill="1" applyBorder="1" applyAlignment="1" applyProtection="1">
      <alignment vertical="center"/>
    </xf>
    <xf numFmtId="164" fontId="12" fillId="0" borderId="1" xfId="2" applyNumberFormat="1" applyFont="1" applyFill="1" applyBorder="1" applyAlignment="1" applyProtection="1">
      <alignment vertical="center"/>
    </xf>
    <xf numFmtId="164" fontId="13" fillId="0" borderId="1" xfId="2" applyNumberFormat="1" applyFont="1" applyFill="1" applyBorder="1" applyAlignment="1">
      <alignment horizontal="center" vertical="center"/>
    </xf>
    <xf numFmtId="164" fontId="22" fillId="0" borderId="1" xfId="2" applyNumberFormat="1" applyFont="1" applyFill="1" applyBorder="1" applyAlignment="1" applyProtection="1">
      <alignment vertical="center"/>
    </xf>
    <xf numFmtId="164" fontId="22" fillId="0" borderId="1" xfId="2" applyNumberFormat="1" applyFont="1" applyFill="1" applyBorder="1" applyAlignment="1" applyProtection="1">
      <alignment horizontal="center" vertical="center"/>
    </xf>
    <xf numFmtId="164" fontId="12" fillId="0" borderId="1" xfId="2" applyNumberFormat="1" applyFont="1" applyFill="1" applyBorder="1" applyAlignment="1" applyProtection="1">
      <alignment horizontal="center" vertical="center"/>
    </xf>
    <xf numFmtId="164" fontId="19" fillId="0" borderId="1" xfId="2" applyNumberFormat="1" applyFont="1" applyFill="1" applyBorder="1" applyAlignment="1">
      <alignment horizontal="center" vertical="center"/>
    </xf>
    <xf numFmtId="165" fontId="11" fillId="0" borderId="1" xfId="25" applyNumberFormat="1" applyFont="1" applyFill="1" applyBorder="1" applyAlignment="1">
      <alignment horizontal="center" vertical="center"/>
    </xf>
    <xf numFmtId="1" fontId="21" fillId="0" borderId="1" xfId="2" applyNumberFormat="1" applyFont="1" applyFill="1" applyBorder="1" applyAlignment="1" applyProtection="1">
      <alignment horizontal="center" vertical="center"/>
    </xf>
    <xf numFmtId="1" fontId="21" fillId="0" borderId="1" xfId="2" applyNumberFormat="1" applyFont="1" applyFill="1" applyBorder="1" applyAlignment="1" applyProtection="1">
      <alignment horizontal="center" vertical="center" wrapText="1"/>
    </xf>
    <xf numFmtId="1" fontId="24" fillId="0" borderId="1" xfId="2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/>
    </xf>
    <xf numFmtId="164" fontId="21" fillId="0" borderId="1" xfId="2" applyNumberFormat="1" applyFont="1" applyFill="1" applyBorder="1" applyAlignment="1">
      <alignment horizontal="center" vertical="center"/>
    </xf>
    <xf numFmtId="164" fontId="25" fillId="0" borderId="1" xfId="2" applyNumberFormat="1" applyFont="1" applyFill="1" applyBorder="1" applyAlignment="1" applyProtection="1">
      <alignment horizontal="center" vertical="center"/>
    </xf>
    <xf numFmtId="0" fontId="15" fillId="0" borderId="1" xfId="26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 applyProtection="1">
      <alignment horizontal="left" vertical="center" wrapText="1"/>
    </xf>
    <xf numFmtId="164" fontId="15" fillId="0" borderId="1" xfId="2" applyNumberFormat="1" applyFont="1" applyFill="1" applyBorder="1" applyAlignment="1" applyProtection="1">
      <alignment vertical="center"/>
    </xf>
    <xf numFmtId="164" fontId="21" fillId="0" borderId="1" xfId="2" applyNumberFormat="1" applyFont="1" applyFill="1" applyBorder="1" applyAlignment="1" applyProtection="1">
      <alignment horizontal="center" vertical="center"/>
    </xf>
    <xf numFmtId="164" fontId="21" fillId="0" borderId="1" xfId="2" applyNumberFormat="1" applyFont="1" applyFill="1" applyBorder="1" applyAlignment="1" applyProtection="1">
      <alignment vertical="center" wrapText="1"/>
    </xf>
    <xf numFmtId="164" fontId="24" fillId="0" borderId="1" xfId="2" applyNumberFormat="1" applyFont="1" applyFill="1" applyBorder="1" applyAlignment="1" applyProtection="1">
      <alignment horizontal="center" vertical="center" wrapText="1"/>
    </xf>
    <xf numFmtId="22" fontId="11" fillId="0" borderId="1" xfId="0" applyNumberFormat="1" applyFont="1" applyFill="1" applyBorder="1" applyAlignment="1">
      <alignment vertical="center"/>
    </xf>
    <xf numFmtId="164" fontId="21" fillId="0" borderId="1" xfId="2" applyNumberFormat="1" applyFont="1" applyFill="1" applyBorder="1" applyAlignment="1">
      <alignment vertical="center"/>
    </xf>
    <xf numFmtId="0" fontId="15" fillId="0" borderId="1" xfId="2" applyNumberFormat="1" applyFont="1" applyFill="1" applyBorder="1" applyAlignment="1">
      <alignment horizontal="left" vertical="center" wrapText="1"/>
    </xf>
    <xf numFmtId="169" fontId="15" fillId="0" borderId="1" xfId="28" applyNumberFormat="1" applyFont="1" applyFill="1" applyBorder="1" applyAlignment="1" applyProtection="1">
      <alignment horizontal="center" vertical="center"/>
    </xf>
    <xf numFmtId="169" fontId="1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horizontal="center" vertical="center"/>
    </xf>
    <xf numFmtId="0" fontId="25" fillId="0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horizontal="center" vertical="center" wrapText="1"/>
    </xf>
    <xf numFmtId="2" fontId="24" fillId="0" borderId="1" xfId="2" applyNumberFormat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horizontal="right" vertical="center"/>
    </xf>
    <xf numFmtId="164" fontId="10" fillId="0" borderId="1" xfId="2" applyNumberFormat="1" applyFont="1" applyFill="1" applyBorder="1" applyAlignment="1">
      <alignment horizontal="center" vertical="center"/>
    </xf>
    <xf numFmtId="164" fontId="25" fillId="0" borderId="1" xfId="2" applyNumberFormat="1" applyFont="1" applyFill="1" applyBorder="1" applyAlignment="1">
      <alignment vertical="center"/>
    </xf>
    <xf numFmtId="168" fontId="26" fillId="0" borderId="1" xfId="3" applyNumberFormat="1" applyFont="1" applyFill="1" applyBorder="1" applyAlignment="1" applyProtection="1">
      <alignment horizontal="center" vertical="center" wrapText="1"/>
    </xf>
    <xf numFmtId="165" fontId="15" fillId="0" borderId="1" xfId="25" applyNumberFormat="1" applyFont="1" applyFill="1" applyBorder="1" applyAlignment="1">
      <alignment horizontal="justify" vertical="center" wrapText="1"/>
    </xf>
    <xf numFmtId="165" fontId="15" fillId="0" borderId="1" xfId="25" applyNumberFormat="1" applyFont="1" applyFill="1" applyBorder="1" applyAlignment="1">
      <alignment horizontal="center" vertical="center"/>
    </xf>
    <xf numFmtId="0" fontId="12" fillId="0" borderId="1" xfId="29" applyNumberFormat="1" applyFont="1" applyFill="1" applyBorder="1" applyAlignment="1">
      <alignment horizontal="center" vertical="center" wrapText="1"/>
    </xf>
    <xf numFmtId="164" fontId="10" fillId="0" borderId="1" xfId="29" applyNumberFormat="1" applyFont="1" applyFill="1" applyBorder="1" applyAlignment="1">
      <alignment horizontal="right" vertical="center" wrapText="1"/>
    </xf>
    <xf numFmtId="2" fontId="15" fillId="0" borderId="1" xfId="2" applyNumberFormat="1" applyFont="1" applyFill="1" applyBorder="1" applyAlignment="1">
      <alignment horizontal="center" vertical="center" wrapText="1"/>
    </xf>
    <xf numFmtId="165" fontId="27" fillId="0" borderId="1" xfId="30" applyNumberFormat="1" applyFont="1" applyFill="1" applyBorder="1" applyAlignment="1">
      <alignment horizontal="center" vertical="center"/>
    </xf>
    <xf numFmtId="165" fontId="15" fillId="0" borderId="1" xfId="25" applyNumberFormat="1" applyFont="1" applyFill="1" applyBorder="1" applyAlignment="1">
      <alignment vertical="center" wrapText="1"/>
    </xf>
    <xf numFmtId="2" fontId="14" fillId="0" borderId="1" xfId="29" applyNumberFormat="1" applyFont="1" applyFill="1" applyBorder="1" applyAlignment="1">
      <alignment horizontal="right" vertical="center" wrapText="1"/>
    </xf>
    <xf numFmtId="2" fontId="14" fillId="0" borderId="1" xfId="29" applyNumberFormat="1" applyFont="1" applyFill="1" applyBorder="1" applyAlignment="1">
      <alignment horizontal="center" vertical="center"/>
    </xf>
    <xf numFmtId="2" fontId="15" fillId="0" borderId="1" xfId="29" applyNumberFormat="1" applyFont="1" applyFill="1" applyBorder="1" applyAlignment="1">
      <alignment horizontal="center" vertical="center" wrapText="1"/>
    </xf>
    <xf numFmtId="2" fontId="21" fillId="0" borderId="1" xfId="2" applyNumberFormat="1" applyFont="1" applyFill="1" applyBorder="1" applyAlignment="1">
      <alignment horizontal="center" vertical="center"/>
    </xf>
    <xf numFmtId="2" fontId="21" fillId="0" borderId="1" xfId="2" applyNumberFormat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vertical="center"/>
    </xf>
    <xf numFmtId="2" fontId="15" fillId="0" borderId="1" xfId="2" applyNumberFormat="1" applyFont="1" applyFill="1" applyBorder="1" applyAlignment="1">
      <alignment vertical="center" wrapText="1"/>
    </xf>
    <xf numFmtId="22" fontId="10" fillId="0" borderId="1" xfId="0" applyNumberFormat="1" applyFont="1" applyFill="1" applyBorder="1" applyAlignment="1">
      <alignment vertical="center"/>
    </xf>
    <xf numFmtId="0" fontId="15" fillId="0" borderId="1" xfId="2" quotePrefix="1" applyNumberFormat="1" applyFont="1" applyFill="1" applyBorder="1" applyAlignment="1">
      <alignment horizontal="left" vertical="center" wrapText="1"/>
    </xf>
    <xf numFmtId="0" fontId="21" fillId="0" borderId="1" xfId="2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165" fontId="28" fillId="0" borderId="1" xfId="12" quotePrefix="1" applyNumberFormat="1" applyFont="1" applyFill="1" applyBorder="1" applyAlignment="1">
      <alignment horizontal="left" vertical="center" wrapText="1"/>
    </xf>
    <xf numFmtId="165" fontId="24" fillId="0" borderId="1" xfId="25" applyNumberFormat="1" applyFont="1" applyFill="1" applyBorder="1" applyAlignment="1">
      <alignment vertical="center" wrapText="1"/>
    </xf>
    <xf numFmtId="1" fontId="28" fillId="0" borderId="1" xfId="25" applyNumberFormat="1" applyFont="1" applyFill="1" applyBorder="1" applyAlignment="1">
      <alignment horizontal="center" vertical="center"/>
    </xf>
    <xf numFmtId="165" fontId="28" fillId="0" borderId="1" xfId="25" applyNumberFormat="1" applyFont="1" applyFill="1" applyBorder="1" applyAlignment="1">
      <alignment horizontal="center" vertical="center"/>
    </xf>
    <xf numFmtId="165" fontId="28" fillId="0" borderId="1" xfId="25" applyNumberFormat="1" applyFont="1" applyFill="1" applyBorder="1" applyAlignment="1">
      <alignment horizontal="center" vertical="center" wrapText="1"/>
    </xf>
    <xf numFmtId="2" fontId="29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/>
    </xf>
    <xf numFmtId="165" fontId="27" fillId="0" borderId="1" xfId="25" applyNumberFormat="1" applyFont="1" applyFill="1" applyBorder="1" applyAlignment="1">
      <alignment horizontal="center" vertical="center"/>
    </xf>
    <xf numFmtId="164" fontId="19" fillId="0" borderId="1" xfId="29" applyNumberFormat="1" applyFont="1" applyFill="1" applyBorder="1" applyAlignment="1">
      <alignment horizontal="right" vertical="center" wrapText="1"/>
    </xf>
    <xf numFmtId="0" fontId="15" fillId="0" borderId="1" xfId="26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2" fontId="25" fillId="0" borderId="1" xfId="2" applyNumberFormat="1" applyFont="1" applyFill="1" applyBorder="1" applyAlignment="1">
      <alignment vertical="center" wrapText="1"/>
    </xf>
    <xf numFmtId="0" fontId="19" fillId="0" borderId="1" xfId="29" applyNumberFormat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horizontal="center" vertical="center"/>
    </xf>
    <xf numFmtId="165" fontId="15" fillId="0" borderId="1" xfId="22" applyFont="1" applyFill="1" applyBorder="1" applyAlignment="1">
      <alignment horizontal="center" vertical="center" wrapText="1"/>
    </xf>
    <xf numFmtId="0" fontId="15" fillId="0" borderId="1" xfId="29" applyNumberFormat="1" applyFont="1" applyFill="1" applyBorder="1" applyAlignment="1">
      <alignment horizontal="left" vertical="center" wrapText="1"/>
    </xf>
    <xf numFmtId="164" fontId="15" fillId="0" borderId="1" xfId="29" applyNumberFormat="1" applyFont="1" applyFill="1" applyBorder="1" applyAlignment="1">
      <alignment horizontal="center" vertical="center" wrapText="1"/>
    </xf>
    <xf numFmtId="1" fontId="10" fillId="0" borderId="1" xfId="2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65" fontId="15" fillId="0" borderId="1" xfId="27" applyNumberFormat="1" applyFont="1" applyFill="1" applyBorder="1" applyAlignment="1">
      <alignment horizontal="center" vertical="center" wrapText="1"/>
    </xf>
    <xf numFmtId="165" fontId="15" fillId="0" borderId="1" xfId="25" applyNumberFormat="1" applyFont="1" applyFill="1" applyBorder="1" applyAlignment="1">
      <alignment horizontal="left" vertical="center" wrapText="1"/>
    </xf>
    <xf numFmtId="164" fontId="15" fillId="0" borderId="1" xfId="2" applyNumberFormat="1" applyFont="1" applyFill="1" applyBorder="1" applyAlignment="1">
      <alignment horizontal="justify" vertical="center"/>
    </xf>
    <xf numFmtId="2" fontId="29" fillId="0" borderId="1" xfId="2" applyNumberFormat="1" applyFont="1" applyFill="1" applyBorder="1" applyAlignment="1">
      <alignment vertical="center"/>
    </xf>
    <xf numFmtId="164" fontId="30" fillId="0" borderId="1" xfId="2" applyNumberFormat="1" applyFont="1" applyFill="1" applyBorder="1" applyAlignment="1">
      <alignment vertical="center"/>
    </xf>
    <xf numFmtId="164" fontId="10" fillId="0" borderId="1" xfId="2" applyNumberFormat="1" applyFont="1" applyFill="1" applyBorder="1" applyAlignment="1">
      <alignment horizontal="right" vertical="center" wrapText="1"/>
    </xf>
    <xf numFmtId="2" fontId="14" fillId="0" borderId="1" xfId="2" applyNumberFormat="1" applyFont="1" applyFill="1" applyBorder="1" applyAlignment="1">
      <alignment horizontal="right" vertical="center" wrapText="1"/>
    </xf>
    <xf numFmtId="20" fontId="27" fillId="0" borderId="1" xfId="32" applyFont="1" applyFill="1" applyBorder="1" applyAlignment="1">
      <alignment horizontal="center" vertical="center"/>
    </xf>
    <xf numFmtId="164" fontId="30" fillId="0" borderId="1" xfId="2" applyNumberFormat="1" applyFont="1" applyFill="1" applyBorder="1" applyAlignment="1" applyProtection="1">
      <alignment horizontal="left" vertical="center"/>
    </xf>
    <xf numFmtId="164" fontId="25" fillId="0" borderId="1" xfId="2" applyNumberFormat="1" applyFont="1" applyFill="1" applyBorder="1" applyAlignment="1" applyProtection="1">
      <alignment vertical="center"/>
    </xf>
    <xf numFmtId="169" fontId="15" fillId="0" borderId="1" xfId="2" applyNumberFormat="1" applyFont="1" applyFill="1" applyBorder="1" applyAlignment="1">
      <alignment horizontal="center" vertical="center"/>
    </xf>
    <xf numFmtId="164" fontId="15" fillId="0" borderId="1" xfId="2" applyNumberFormat="1" applyFont="1" applyFill="1" applyBorder="1" applyAlignment="1">
      <alignment horizontal="justify" vertical="center" wrapText="1"/>
    </xf>
    <xf numFmtId="169" fontId="10" fillId="0" borderId="1" xfId="0" applyNumberFormat="1" applyFont="1" applyFill="1" applyBorder="1" applyAlignment="1">
      <alignment horizontal="center" vertical="center"/>
    </xf>
    <xf numFmtId="1" fontId="28" fillId="0" borderId="1" xfId="32" applyNumberFormat="1" applyFont="1" applyFill="1" applyBorder="1" applyAlignment="1">
      <alignment horizontal="center" vertical="center"/>
    </xf>
    <xf numFmtId="20" fontId="15" fillId="0" borderId="1" xfId="32" applyFont="1" applyFill="1" applyBorder="1" applyAlignment="1">
      <alignment horizontal="center" vertical="center" wrapText="1"/>
    </xf>
    <xf numFmtId="20" fontId="15" fillId="0" borderId="1" xfId="32" applyFont="1" applyFill="1" applyBorder="1" applyAlignment="1">
      <alignment horizontal="justify" vertical="center" wrapText="1"/>
    </xf>
    <xf numFmtId="20" fontId="15" fillId="0" borderId="1" xfId="32" applyFont="1" applyFill="1" applyBorder="1" applyAlignment="1">
      <alignment horizontal="center" vertical="center"/>
    </xf>
    <xf numFmtId="20" fontId="28" fillId="0" borderId="1" xfId="32" applyFont="1" applyFill="1" applyBorder="1" applyAlignment="1">
      <alignment horizontal="center" vertical="center"/>
    </xf>
    <xf numFmtId="20" fontId="28" fillId="0" borderId="1" xfId="32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left" vertical="center" wrapText="1"/>
    </xf>
    <xf numFmtId="164" fontId="15" fillId="0" borderId="1" xfId="2" quotePrefix="1" applyNumberFormat="1" applyFont="1" applyFill="1" applyBorder="1" applyAlignment="1">
      <alignment horizontal="left" vertical="center"/>
    </xf>
    <xf numFmtId="164" fontId="31" fillId="0" borderId="1" xfId="2" applyNumberFormat="1" applyFont="1" applyFill="1" applyBorder="1" applyAlignment="1" applyProtection="1">
      <alignment horizontal="center" vertical="center"/>
    </xf>
    <xf numFmtId="164" fontId="32" fillId="0" borderId="1" xfId="2" applyNumberFormat="1" applyFont="1" applyFill="1" applyBorder="1" applyAlignment="1" applyProtection="1">
      <alignment horizontal="center" vertical="center"/>
    </xf>
    <xf numFmtId="1" fontId="11" fillId="0" borderId="1" xfId="32" applyNumberFormat="1" applyFont="1" applyFill="1" applyBorder="1" applyAlignment="1">
      <alignment horizontal="center" vertical="center"/>
    </xf>
    <xf numFmtId="20" fontId="10" fillId="0" borderId="1" xfId="32" applyFont="1" applyFill="1" applyBorder="1" applyAlignment="1">
      <alignment horizontal="center" vertical="center"/>
    </xf>
    <xf numFmtId="20" fontId="11" fillId="0" borderId="1" xfId="32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164" fontId="33" fillId="0" borderId="1" xfId="2" applyNumberFormat="1" applyFont="1" applyFill="1" applyBorder="1" applyAlignment="1" applyProtection="1">
      <alignment horizontal="center" vertical="center"/>
    </xf>
    <xf numFmtId="1" fontId="10" fillId="0" borderId="1" xfId="2" applyNumberFormat="1" applyFont="1" applyFill="1" applyBorder="1" applyAlignment="1">
      <alignment horizontal="center" vertical="center"/>
    </xf>
    <xf numFmtId="164" fontId="15" fillId="0" borderId="1" xfId="2" applyNumberFormat="1" applyFont="1" applyFill="1" applyBorder="1" applyAlignment="1" applyProtection="1">
      <alignment vertical="center" wrapText="1"/>
    </xf>
    <xf numFmtId="169" fontId="25" fillId="0" borderId="1" xfId="2" applyNumberFormat="1" applyFont="1" applyFill="1" applyBorder="1" applyAlignment="1">
      <alignment horizontal="center" vertical="center"/>
    </xf>
    <xf numFmtId="169" fontId="25" fillId="0" borderId="1" xfId="2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 vertical="center" wrapText="1"/>
    </xf>
    <xf numFmtId="171" fontId="25" fillId="0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left" vertical="center"/>
    </xf>
    <xf numFmtId="164" fontId="15" fillId="0" borderId="1" xfId="2" applyNumberFormat="1" applyFont="1" applyFill="1" applyBorder="1" applyAlignment="1">
      <alignment vertical="center" wrapText="1"/>
    </xf>
    <xf numFmtId="164" fontId="15" fillId="0" borderId="1" xfId="2" applyNumberFormat="1" applyFont="1" applyFill="1" applyBorder="1" applyAlignment="1">
      <alignment vertical="center"/>
    </xf>
    <xf numFmtId="9" fontId="15" fillId="0" borderId="1" xfId="3" applyFont="1" applyFill="1" applyBorder="1" applyAlignment="1" applyProtection="1">
      <alignment vertical="center"/>
    </xf>
    <xf numFmtId="9" fontId="25" fillId="0" borderId="1" xfId="3" applyFont="1" applyFill="1" applyBorder="1" applyAlignment="1" applyProtection="1">
      <alignment horizontal="center" vertical="center"/>
    </xf>
    <xf numFmtId="164" fontId="25" fillId="0" borderId="1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25" fillId="0" borderId="1" xfId="2" applyNumberFormat="1" applyFont="1" applyFill="1" applyBorder="1" applyAlignment="1">
      <alignment horizontal="center" vertical="center"/>
    </xf>
    <xf numFmtId="0" fontId="10" fillId="0" borderId="1" xfId="26" applyFont="1" applyFill="1" applyBorder="1" applyAlignment="1">
      <alignment horizontal="center" vertical="center" wrapText="1"/>
    </xf>
    <xf numFmtId="164" fontId="10" fillId="0" borderId="1" xfId="26" applyNumberFormat="1" applyFont="1" applyFill="1" applyBorder="1" applyAlignment="1">
      <alignment horizontal="center" vertical="center" wrapText="1"/>
    </xf>
    <xf numFmtId="1" fontId="12" fillId="0" borderId="1" xfId="29" applyNumberFormat="1" applyFont="1" applyFill="1" applyBorder="1" applyAlignment="1">
      <alignment horizontal="center" vertical="center"/>
    </xf>
    <xf numFmtId="1" fontId="15" fillId="0" borderId="1" xfId="26" applyNumberFormat="1" applyFont="1" applyFill="1" applyBorder="1" applyAlignment="1">
      <alignment horizontal="center" vertical="center" wrapText="1"/>
    </xf>
    <xf numFmtId="1" fontId="10" fillId="0" borderId="1" xfId="26" applyNumberFormat="1" applyFont="1" applyFill="1" applyBorder="1" applyAlignment="1">
      <alignment horizontal="center" vertical="center" wrapText="1"/>
    </xf>
    <xf numFmtId="164" fontId="15" fillId="0" borderId="1" xfId="29" applyFont="1" applyFill="1" applyBorder="1" applyAlignment="1">
      <alignment horizontal="justify" vertical="center" wrapText="1"/>
    </xf>
    <xf numFmtId="1" fontId="15" fillId="0" borderId="1" xfId="2" applyNumberFormat="1" applyFont="1" applyFill="1" applyBorder="1" applyAlignment="1">
      <alignment horizontal="center" vertical="center"/>
    </xf>
    <xf numFmtId="1" fontId="22" fillId="0" borderId="1" xfId="29" applyNumberFormat="1" applyFont="1" applyFill="1" applyBorder="1" applyAlignment="1">
      <alignment horizontal="center" vertical="center"/>
    </xf>
    <xf numFmtId="164" fontId="15" fillId="0" borderId="1" xfId="29" applyFont="1" applyFill="1" applyBorder="1" applyAlignment="1">
      <alignment horizontal="left" vertical="center" wrapText="1"/>
    </xf>
    <xf numFmtId="1" fontId="12" fillId="0" borderId="1" xfId="2" applyNumberFormat="1" applyFont="1" applyFill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center" vertical="center"/>
    </xf>
    <xf numFmtId="165" fontId="15" fillId="0" borderId="1" xfId="3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164" fontId="15" fillId="0" borderId="1" xfId="29" applyFont="1" applyFill="1" applyBorder="1" applyAlignment="1" applyProtection="1">
      <alignment horizontal="center" vertical="center" wrapText="1"/>
    </xf>
    <xf numFmtId="16" fontId="26" fillId="0" borderId="1" xfId="14" applyNumberFormat="1" applyFont="1" applyFill="1" applyBorder="1" applyAlignment="1">
      <alignment horizontal="center" vertical="center"/>
    </xf>
    <xf numFmtId="0" fontId="10" fillId="0" borderId="1" xfId="26" quotePrefix="1" applyFont="1" applyFill="1" applyBorder="1" applyAlignment="1">
      <alignment horizontal="center" vertical="center" wrapText="1"/>
    </xf>
    <xf numFmtId="169" fontId="10" fillId="0" borderId="1" xfId="26" applyNumberFormat="1" applyFont="1" applyFill="1" applyBorder="1" applyAlignment="1">
      <alignment horizontal="center" vertical="center" wrapText="1"/>
    </xf>
    <xf numFmtId="169" fontId="10" fillId="0" borderId="1" xfId="2" applyNumberFormat="1" applyFont="1" applyFill="1" applyBorder="1" applyAlignment="1">
      <alignment horizontal="center" vertical="center" wrapText="1"/>
    </xf>
    <xf numFmtId="169" fontId="10" fillId="0" borderId="1" xfId="2" applyNumberFormat="1" applyFont="1" applyFill="1" applyBorder="1" applyAlignment="1">
      <alignment horizontal="center" vertical="center"/>
    </xf>
    <xf numFmtId="2" fontId="14" fillId="0" borderId="1" xfId="29" applyNumberFormat="1" applyFont="1" applyFill="1" applyBorder="1" applyAlignment="1">
      <alignment horizontal="center" vertical="center" wrapText="1"/>
    </xf>
    <xf numFmtId="164" fontId="10" fillId="0" borderId="1" xfId="29" applyNumberFormat="1" applyFont="1" applyFill="1" applyBorder="1" applyAlignment="1">
      <alignment horizontal="center" vertical="center" wrapText="1"/>
    </xf>
    <xf numFmtId="164" fontId="15" fillId="0" borderId="1" xfId="29" applyNumberFormat="1" applyFont="1" applyFill="1" applyBorder="1" applyAlignment="1">
      <alignment horizontal="left" vertical="center" wrapText="1"/>
    </xf>
    <xf numFmtId="164" fontId="15" fillId="0" borderId="1" xfId="29" quotePrefix="1" applyFont="1" applyFill="1" applyBorder="1" applyAlignment="1">
      <alignment horizontal="left" vertical="center" wrapText="1"/>
    </xf>
    <xf numFmtId="164" fontId="14" fillId="0" borderId="1" xfId="2" applyNumberFormat="1" applyFont="1" applyFill="1" applyBorder="1" applyAlignment="1">
      <alignment horizontal="center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 applyProtection="1">
      <alignment horizontal="left" vertical="center" wrapText="1"/>
    </xf>
    <xf numFmtId="164" fontId="14" fillId="0" borderId="1" xfId="2" applyNumberFormat="1" applyFont="1" applyFill="1" applyBorder="1" applyAlignment="1" applyProtection="1">
      <alignment vertical="center"/>
    </xf>
    <xf numFmtId="0" fontId="12" fillId="0" borderId="1" xfId="2" applyNumberFormat="1" applyFont="1" applyFill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left" vertical="center" wrapText="1"/>
    </xf>
    <xf numFmtId="1" fontId="12" fillId="0" borderId="1" xfId="2" applyNumberFormat="1" applyFont="1" applyFill="1" applyBorder="1" applyAlignment="1">
      <alignment vertical="center"/>
    </xf>
    <xf numFmtId="165" fontId="11" fillId="2" borderId="1" xfId="25" applyNumberFormat="1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horizontal="center" vertical="center" wrapText="1"/>
    </xf>
    <xf numFmtId="167" fontId="11" fillId="2" borderId="1" xfId="24" applyNumberFormat="1" applyFont="1" applyFill="1" applyBorder="1" applyAlignment="1">
      <alignment horizontal="center" vertical="center"/>
    </xf>
    <xf numFmtId="165" fontId="11" fillId="2" borderId="1" xfId="24" applyNumberFormat="1" applyFont="1" applyFill="1" applyBorder="1" applyAlignment="1">
      <alignment horizontal="justify" vertical="center"/>
    </xf>
    <xf numFmtId="165" fontId="11" fillId="2" borderId="1" xfId="25" applyNumberFormat="1" applyFont="1" applyFill="1" applyBorder="1" applyAlignment="1">
      <alignment horizontal="center" vertical="center"/>
    </xf>
    <xf numFmtId="164" fontId="23" fillId="2" borderId="1" xfId="2" applyNumberFormat="1" applyFont="1" applyFill="1" applyBorder="1" applyAlignment="1" applyProtection="1">
      <alignment horizontal="center" vertical="center"/>
    </xf>
    <xf numFmtId="164" fontId="11" fillId="2" borderId="1" xfId="26" applyNumberFormat="1" applyFont="1" applyFill="1" applyBorder="1" applyAlignment="1">
      <alignment horizontal="center" vertical="center" wrapText="1"/>
    </xf>
    <xf numFmtId="1" fontId="15" fillId="0" borderId="1" xfId="2" applyNumberFormat="1" applyFont="1" applyFill="1" applyBorder="1" applyAlignment="1">
      <alignment horizontal="center" vertical="center" wrapText="1"/>
    </xf>
    <xf numFmtId="0" fontId="15" fillId="0" borderId="1" xfId="25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/>
    </xf>
    <xf numFmtId="0" fontId="15" fillId="0" borderId="1" xfId="2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64" fontId="15" fillId="0" borderId="1" xfId="2" applyNumberFormat="1" applyFont="1" applyFill="1" applyBorder="1" applyAlignment="1">
      <alignment horizontal="left" vertical="center" wrapText="1"/>
    </xf>
    <xf numFmtId="164" fontId="20" fillId="0" borderId="1" xfId="2" applyNumberFormat="1" applyFont="1" applyFill="1" applyBorder="1" applyAlignment="1" applyProtection="1">
      <alignment horizontal="center" vertical="center"/>
    </xf>
    <xf numFmtId="164" fontId="15" fillId="0" borderId="1" xfId="29" quotePrefix="1" applyNumberFormat="1" applyFont="1" applyFill="1" applyBorder="1" applyAlignment="1">
      <alignment horizontal="left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164" fontId="15" fillId="0" borderId="1" xfId="29" applyFont="1" applyFill="1" applyBorder="1" applyAlignment="1">
      <alignment horizontal="left" vertical="center" wrapText="1"/>
    </xf>
    <xf numFmtId="0" fontId="27" fillId="0" borderId="1" xfId="25" applyNumberFormat="1" applyFont="1" applyFill="1" applyBorder="1" applyAlignment="1">
      <alignment horizontal="center" vertical="center"/>
    </xf>
    <xf numFmtId="165" fontId="15" fillId="0" borderId="1" xfId="9" applyNumberFormat="1" applyFont="1" applyFill="1" applyBorder="1" applyAlignment="1">
      <alignment horizontal="center" vertical="center" wrapText="1"/>
    </xf>
    <xf numFmtId="164" fontId="15" fillId="0" borderId="1" xfId="2" quotePrefix="1" applyNumberFormat="1" applyFont="1" applyFill="1" applyBorder="1" applyAlignment="1">
      <alignment horizontal="left" vertical="center" wrapText="1"/>
    </xf>
    <xf numFmtId="165" fontId="15" fillId="0" borderId="1" xfId="27" applyNumberFormat="1" applyFont="1" applyFill="1" applyBorder="1" applyAlignment="1">
      <alignment horizontal="center" vertical="center" wrapText="1"/>
    </xf>
    <xf numFmtId="0" fontId="15" fillId="0" borderId="1" xfId="9" applyNumberFormat="1" applyFont="1" applyFill="1" applyBorder="1" applyAlignment="1">
      <alignment horizontal="left" vertical="center" wrapText="1"/>
    </xf>
    <xf numFmtId="164" fontId="15" fillId="0" borderId="1" xfId="29" applyFont="1" applyFill="1" applyBorder="1" applyAlignment="1">
      <alignment vertical="center" wrapText="1"/>
    </xf>
    <xf numFmtId="1" fontId="25" fillId="0" borderId="1" xfId="2" applyNumberFormat="1" applyFont="1" applyFill="1" applyBorder="1" applyAlignment="1">
      <alignment horizontal="center" vertical="center"/>
    </xf>
    <xf numFmtId="1" fontId="15" fillId="0" borderId="1" xfId="2" applyNumberFormat="1" applyFont="1" applyFill="1" applyBorder="1" applyAlignment="1">
      <alignment horizontal="center" vertical="center"/>
    </xf>
    <xf numFmtId="0" fontId="10" fillId="0" borderId="1" xfId="25" applyNumberFormat="1" applyFont="1" applyFill="1" applyBorder="1" applyAlignment="1">
      <alignment horizontal="center" vertical="center"/>
    </xf>
    <xf numFmtId="165" fontId="15" fillId="0" borderId="1" xfId="25" applyNumberFormat="1" applyFont="1" applyFill="1" applyBorder="1" applyAlignment="1">
      <alignment horizontal="left" vertical="center" wrapText="1"/>
    </xf>
    <xf numFmtId="165" fontId="15" fillId="0" borderId="1" xfId="25" applyNumberFormat="1" applyFont="1" applyFill="1" applyBorder="1" applyAlignment="1">
      <alignment horizontal="center" vertical="center"/>
    </xf>
    <xf numFmtId="165" fontId="15" fillId="0" borderId="1" xfId="14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left" vertical="center" wrapText="1"/>
    </xf>
    <xf numFmtId="1" fontId="25" fillId="0" borderId="1" xfId="2" applyNumberFormat="1" applyFont="1" applyFill="1" applyBorder="1" applyAlignment="1">
      <alignment horizontal="center" vertical="center" wrapText="1"/>
    </xf>
    <xf numFmtId="0" fontId="28" fillId="0" borderId="1" xfId="25" applyNumberFormat="1" applyFont="1" applyFill="1" applyBorder="1" applyAlignment="1">
      <alignment horizontal="center" vertical="center"/>
    </xf>
    <xf numFmtId="0" fontId="15" fillId="0" borderId="1" xfId="2" quotePrefix="1" applyNumberFormat="1" applyFont="1" applyFill="1" applyBorder="1" applyAlignment="1">
      <alignment horizontal="left" vertical="center" wrapText="1"/>
    </xf>
    <xf numFmtId="166" fontId="11" fillId="2" borderId="1" xfId="0" quotePrefix="1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5" fontId="11" fillId="2" borderId="1" xfId="24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172" fontId="11" fillId="2" borderId="1" xfId="0" quotePrefix="1" applyNumberFormat="1" applyFont="1" applyFill="1" applyBorder="1" applyAlignment="1">
      <alignment horizontal="center" vertical="center" wrapText="1"/>
    </xf>
    <xf numFmtId="165" fontId="11" fillId="2" borderId="1" xfId="25" applyNumberFormat="1" applyFont="1" applyFill="1" applyBorder="1" applyAlignment="1">
      <alignment horizontal="center" vertical="center" wrapText="1"/>
    </xf>
    <xf numFmtId="164" fontId="23" fillId="2" borderId="1" xfId="2" applyNumberFormat="1" applyFont="1" applyFill="1" applyBorder="1" applyAlignment="1" applyProtection="1">
      <alignment horizontal="center" vertical="center" wrapText="1"/>
    </xf>
    <xf numFmtId="164" fontId="23" fillId="2" borderId="1" xfId="2" applyNumberFormat="1" applyFont="1" applyFill="1" applyBorder="1" applyAlignment="1" applyProtection="1">
      <alignment horizontal="center" vertical="center"/>
    </xf>
    <xf numFmtId="164" fontId="11" fillId="2" borderId="1" xfId="26" quotePrefix="1" applyNumberFormat="1" applyFont="1" applyFill="1" applyBorder="1" applyAlignment="1">
      <alignment horizontal="center" vertical="center" wrapText="1"/>
    </xf>
    <xf numFmtId="165" fontId="11" fillId="2" borderId="1" xfId="24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164" fontId="21" fillId="0" borderId="1" xfId="2" quotePrefix="1" applyNumberFormat="1" applyFont="1" applyFill="1" applyBorder="1" applyAlignment="1" applyProtection="1">
      <alignment horizontal="left" vertical="center"/>
    </xf>
    <xf numFmtId="172" fontId="11" fillId="2" borderId="1" xfId="1" quotePrefix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5" fontId="11" fillId="2" borderId="1" xfId="24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quotePrefix="1" applyNumberFormat="1" applyFont="1" applyFill="1" applyBorder="1" applyAlignment="1">
      <alignment horizontal="center" vertical="center" wrapText="1"/>
    </xf>
    <xf numFmtId="167" fontId="11" fillId="2" borderId="1" xfId="24" applyNumberFormat="1" applyFont="1" applyFill="1" applyBorder="1" applyAlignment="1">
      <alignment horizontal="center" vertical="center" wrapText="1"/>
    </xf>
    <xf numFmtId="167" fontId="15" fillId="0" borderId="1" xfId="25" applyNumberFormat="1" applyFont="1" applyFill="1" applyBorder="1" applyAlignment="1">
      <alignment horizontal="center" vertical="center" wrapText="1"/>
    </xf>
    <xf numFmtId="1" fontId="11" fillId="0" borderId="1" xfId="25" applyNumberFormat="1" applyFont="1" applyFill="1" applyBorder="1" applyAlignment="1">
      <alignment horizontal="center" vertical="center"/>
    </xf>
    <xf numFmtId="165" fontId="15" fillId="0" borderId="1" xfId="31" applyNumberFormat="1" applyFont="1" applyFill="1" applyBorder="1" applyAlignment="1">
      <alignment horizontal="center" vertical="center" wrapText="1"/>
    </xf>
    <xf numFmtId="165" fontId="15" fillId="0" borderId="1" xfId="22" applyFont="1" applyFill="1" applyBorder="1" applyAlignment="1">
      <alignment horizontal="center" vertical="center" wrapText="1"/>
    </xf>
    <xf numFmtId="165" fontId="15" fillId="0" borderId="1" xfId="30" applyNumberFormat="1" applyFont="1" applyFill="1" applyBorder="1" applyAlignment="1">
      <alignment horizontal="left" vertical="center" wrapText="1"/>
    </xf>
    <xf numFmtId="1" fontId="15" fillId="0" borderId="1" xfId="25" applyNumberFormat="1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28" fillId="3" borderId="1" xfId="32" applyNumberFormat="1" applyFont="1" applyFill="1" applyBorder="1" applyAlignment="1">
      <alignment horizontal="center" vertical="center"/>
    </xf>
    <xf numFmtId="1" fontId="15" fillId="3" borderId="1" xfId="32" applyNumberFormat="1" applyFont="1" applyFill="1" applyBorder="1" applyAlignment="1">
      <alignment horizontal="center" vertical="center" wrapText="1"/>
    </xf>
    <xf numFmtId="20" fontId="15" fillId="3" borderId="1" xfId="32" applyFont="1" applyFill="1" applyBorder="1" applyAlignment="1">
      <alignment horizontal="center" vertical="center" wrapText="1"/>
    </xf>
    <xf numFmtId="20" fontId="15" fillId="3" borderId="1" xfId="32" applyFont="1" applyFill="1" applyBorder="1" applyAlignment="1">
      <alignment horizontal="justify" vertical="center" wrapText="1"/>
    </xf>
    <xf numFmtId="20" fontId="15" fillId="3" borderId="1" xfId="32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 wrapText="1"/>
    </xf>
    <xf numFmtId="0" fontId="15" fillId="3" borderId="1" xfId="0" quotePrefix="1" applyNumberFormat="1" applyFont="1" applyFill="1" applyBorder="1" applyAlignment="1">
      <alignment horizontal="center" vertical="center" wrapText="1"/>
    </xf>
    <xf numFmtId="170" fontId="15" fillId="3" borderId="1" xfId="28" applyNumberFormat="1" applyFont="1" applyFill="1" applyBorder="1" applyAlignment="1" applyProtection="1">
      <alignment horizontal="center" vertical="center"/>
    </xf>
    <xf numFmtId="0" fontId="15" fillId="3" borderId="1" xfId="2" applyNumberFormat="1" applyFont="1" applyFill="1" applyBorder="1" applyAlignment="1">
      <alignment horizontal="left" vertical="center" wrapText="1"/>
    </xf>
    <xf numFmtId="169" fontId="15" fillId="3" borderId="1" xfId="28" applyNumberFormat="1" applyFont="1" applyFill="1" applyBorder="1" applyAlignment="1" applyProtection="1">
      <alignment horizontal="center" vertical="center"/>
    </xf>
    <xf numFmtId="20" fontId="10" fillId="3" borderId="1" xfId="32" applyFont="1" applyFill="1" applyBorder="1" applyAlignment="1">
      <alignment horizontal="center" vertical="center"/>
    </xf>
    <xf numFmtId="20" fontId="17" fillId="3" borderId="1" xfId="32" applyFont="1" applyFill="1" applyBorder="1" applyAlignment="1">
      <alignment horizontal="left" vertical="center" wrapText="1"/>
    </xf>
    <xf numFmtId="20" fontId="11" fillId="3" borderId="1" xfId="32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 vertical="center"/>
    </xf>
    <xf numFmtId="0" fontId="25" fillId="3" borderId="1" xfId="2" applyNumberFormat="1" applyFont="1" applyFill="1" applyBorder="1" applyAlignment="1">
      <alignment horizontal="center" vertical="center" wrapText="1"/>
    </xf>
    <xf numFmtId="164" fontId="10" fillId="3" borderId="1" xfId="2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 vertical="center" wrapText="1"/>
    </xf>
    <xf numFmtId="2" fontId="24" fillId="3" borderId="1" xfId="2" applyNumberFormat="1" applyFont="1" applyFill="1" applyBorder="1" applyAlignment="1">
      <alignment horizontal="center" vertical="center" wrapText="1"/>
    </xf>
    <xf numFmtId="165" fontId="10" fillId="3" borderId="1" xfId="25" applyNumberFormat="1" applyFont="1" applyFill="1" applyBorder="1" applyAlignment="1">
      <alignment vertical="center"/>
    </xf>
    <xf numFmtId="165" fontId="11" fillId="3" borderId="1" xfId="25" applyNumberFormat="1" applyFont="1" applyFill="1" applyBorder="1" applyAlignment="1">
      <alignment vertical="center"/>
    </xf>
    <xf numFmtId="1" fontId="12" fillId="3" borderId="1" xfId="2" applyNumberFormat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 wrapText="1"/>
    </xf>
    <xf numFmtId="0" fontId="15" fillId="3" borderId="1" xfId="26" applyFont="1" applyFill="1" applyBorder="1" applyAlignment="1">
      <alignment horizontal="center" vertical="center" wrapText="1"/>
    </xf>
    <xf numFmtId="164" fontId="15" fillId="3" borderId="1" xfId="2" applyNumberFormat="1" applyFont="1" applyFill="1" applyBorder="1" applyAlignment="1">
      <alignment horizontal="left" vertical="center" wrapText="1"/>
    </xf>
    <xf numFmtId="0" fontId="15" fillId="3" borderId="1" xfId="2" applyNumberFormat="1" applyFont="1" applyFill="1" applyBorder="1" applyAlignment="1">
      <alignment horizontal="center" vertical="center" wrapText="1"/>
    </xf>
    <xf numFmtId="168" fontId="15" fillId="3" borderId="1" xfId="3" applyNumberFormat="1" applyFont="1" applyFill="1" applyBorder="1" applyAlignment="1" applyProtection="1">
      <alignment horizontal="center" vertical="center" wrapText="1"/>
    </xf>
    <xf numFmtId="164" fontId="15" fillId="3" borderId="1" xfId="2" applyNumberFormat="1" applyFont="1" applyFill="1" applyBorder="1" applyAlignment="1">
      <alignment horizontal="justify" vertical="center"/>
    </xf>
    <xf numFmtId="169" fontId="15" fillId="3" borderId="1" xfId="2" applyNumberFormat="1" applyFont="1" applyFill="1" applyBorder="1" applyAlignment="1">
      <alignment horizontal="center" vertical="center"/>
    </xf>
    <xf numFmtId="168" fontId="26" fillId="3" borderId="1" xfId="3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169" fontId="10" fillId="3" borderId="1" xfId="2" applyNumberFormat="1" applyFont="1" applyFill="1" applyBorder="1" applyAlignment="1">
      <alignment horizontal="center" vertical="center" wrapText="1"/>
    </xf>
    <xf numFmtId="164" fontId="25" fillId="3" borderId="1" xfId="2" applyNumberFormat="1" applyFont="1" applyFill="1" applyBorder="1" applyAlignment="1">
      <alignment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168" fontId="15" fillId="3" borderId="1" xfId="28" applyNumberFormat="1" applyFont="1" applyFill="1" applyBorder="1" applyAlignment="1" applyProtection="1">
      <alignment horizontal="center" vertical="center"/>
    </xf>
    <xf numFmtId="16" fontId="2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justify" vertical="center" wrapText="1"/>
    </xf>
    <xf numFmtId="1" fontId="12" fillId="3" borderId="1" xfId="2" applyNumberFormat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 wrapText="1"/>
    </xf>
    <xf numFmtId="0" fontId="15" fillId="3" borderId="1" xfId="26" applyFont="1" applyFill="1" applyBorder="1" applyAlignment="1">
      <alignment horizontal="center" vertical="center" wrapText="1"/>
    </xf>
  </cellXfs>
  <cellStyles count="33">
    <cellStyle name="Normal" xfId="0" builtinId="0"/>
    <cellStyle name="Normal 10" xfId="5"/>
    <cellStyle name="Normal 10 2" xfId="6"/>
    <cellStyle name="Normal 11" xfId="7"/>
    <cellStyle name="Normal 2" xfId="4"/>
    <cellStyle name="Normal 2 2" xfId="8"/>
    <cellStyle name="Normal 2 2 2" xfId="9"/>
    <cellStyle name="Normal 2 3" xfId="10"/>
    <cellStyle name="Normal 26" xfId="11"/>
    <cellStyle name="Normal 3" xfId="12"/>
    <cellStyle name="Normal 3 2" xfId="13"/>
    <cellStyle name="Normal 3 3" xfId="14"/>
    <cellStyle name="Normal 4" xfId="1"/>
    <cellStyle name="Normal 4 2" xfId="22"/>
    <cellStyle name="Normal 42" xfId="15"/>
    <cellStyle name="Normal 43" xfId="16"/>
    <cellStyle name="Normal 5" xfId="17"/>
    <cellStyle name="Normal 6" xfId="18"/>
    <cellStyle name="Normal 7" xfId="21"/>
    <cellStyle name="Normal 8" xfId="23"/>
    <cellStyle name="Normal_NR CUMU avail Apr'08-Mar'09 SCS" xfId="26"/>
    <cellStyle name="Normal_NR1 AVAILABTY 2007-08 MAR" xfId="32"/>
    <cellStyle name="Normal_NR1 AVAILBTY'07-08 APRIL" xfId="2"/>
    <cellStyle name="Normal_NR1 AVAILBTY'07-08 APRIL 2" xfId="29"/>
    <cellStyle name="Normal_TRIP0704_NR-1 outage Data JULY'2011-1 2" xfId="24"/>
    <cellStyle name="Normal_TRIP0803_NR-1 outage Data JULY'2011-1 2" xfId="25"/>
    <cellStyle name="Normal_TRIP0803_NR-1 outage Data JULY'2011-1 2 2" xfId="30"/>
    <cellStyle name="Normal_TRIP1112" xfId="27"/>
    <cellStyle name="Normal_TRIP1112 2" xfId="31"/>
    <cellStyle name="Percent 2 2" xfId="19"/>
    <cellStyle name="Percent 3" xfId="3"/>
    <cellStyle name="Percent 3 2" xfId="20"/>
    <cellStyle name="Percent_TRIP1107" xfId="2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00"/>
      <rgbColor rgb="00FFFFCC"/>
      <rgbColor rgb="0036363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" name="TextBox 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" name="TextBox 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" name="TextBox 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" name="TextBox 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" name="TextBox 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" name="TextBox 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" name="TextBox 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" name="TextBox 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" name="TextBox 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" name="TextBox 1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" name="TextBox 1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" name="TextBox 1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" name="TextBox 1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" name="TextBox 1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" name="TextBox 1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" name="TextBox 1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" name="TextBox 1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" name="TextBox 1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" name="TextBox 1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" name="TextBox 2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" name="TextBox 2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" name="TextBox 2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" name="TextBox 2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" name="TextBox 2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" name="TextBox 2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" name="TextBox 2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" name="TextBox 2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9" name="TextBox 2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0" name="TextBox 2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1" name="TextBox 3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2" name="TextBox 3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3" name="TextBox 3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4" name="TextBox 3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5" name="TextBox 3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6" name="TextBox 3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7" name="TextBox 3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8" name="TextBox 3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39" name="TextBox 3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0" name="TextBox 3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1" name="TextBox 4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2" name="TextBox 4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3" name="TextBox 4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4" name="TextBox 4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5" name="TextBox 4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6" name="TextBox 4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7" name="TextBox 4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8" name="TextBox 4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49" name="TextBox 4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0" name="TextBox 4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1" name="TextBox 5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2" name="TextBox 5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3" name="TextBox 5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4" name="TextBox 5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5" name="TextBox 5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6" name="TextBox 5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7" name="TextBox 5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8" name="TextBox 5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59" name="TextBox 5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0" name="TextBox 5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1" name="TextBox 6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2" name="TextBox 6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3" name="TextBox 6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4" name="TextBox 6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5" name="TextBox 6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6" name="TextBox 6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7" name="TextBox 6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8" name="TextBox 6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69" name="TextBox 6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0" name="TextBox 6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1" name="TextBox 7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2" name="TextBox 7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3" name="TextBox 7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" name="TextBox 7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" name="TextBox 7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" name="TextBox 7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" name="TextBox 7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8" name="TextBox 7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9" name="TextBox 7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0" name="TextBox 7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1" name="TextBox 8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2" name="TextBox 8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3" name="TextBox 8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4" name="TextBox 8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5" name="TextBox 8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6" name="TextBox 8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7" name="TextBox 8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8" name="TextBox 8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89" name="TextBox 8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0" name="TextBox 8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1" name="TextBox 9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2" name="TextBox 9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3" name="TextBox 9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4" name="TextBox 9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5" name="TextBox 9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6" name="TextBox 9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7" name="TextBox 9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8" name="TextBox 9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99" name="TextBox 9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0" name="TextBox 9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1" name="TextBox 10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2" name="TextBox 10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3" name="TextBox 10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4" name="TextBox 10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5" name="TextBox 10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6" name="TextBox 10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7" name="TextBox 10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8" name="TextBox 10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09" name="TextBox 10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0" name="TextBox 10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1" name="TextBox 11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2" name="TextBox 11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3" name="TextBox 11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4" name="TextBox 11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5" name="TextBox 11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6" name="TextBox 11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7" name="TextBox 11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8" name="TextBox 11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19" name="TextBox 11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0" name="TextBox 11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1" name="TextBox 12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2" name="TextBox 12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3" name="TextBox 12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4" name="TextBox 12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5" name="TextBox 12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6" name="TextBox 12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7" name="TextBox 12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8" name="TextBox 12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29" name="TextBox 12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0" name="TextBox 12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1" name="TextBox 13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2" name="TextBox 13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3" name="TextBox 13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4" name="TextBox 13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5" name="TextBox 13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6" name="TextBox 13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7" name="TextBox 13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8" name="TextBox 13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39" name="TextBox 13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0" name="TextBox 13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1" name="TextBox 14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2" name="TextBox 14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3" name="TextBox 14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4" name="TextBox 14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5" name="TextBox 14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6" name="TextBox 14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7" name="TextBox 14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8" name="TextBox 14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49" name="TextBox 14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0" name="TextBox 14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1" name="TextBox 15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2" name="TextBox 15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3" name="TextBox 15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4" name="TextBox 15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5" name="TextBox 15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6" name="TextBox 15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7" name="TextBox 15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8" name="TextBox 15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59" name="TextBox 15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0" name="TextBox 15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1" name="TextBox 16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2" name="TextBox 16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3" name="TextBox 16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4" name="TextBox 16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5" name="TextBox 16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6" name="TextBox 16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7" name="TextBox 16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8" name="TextBox 16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69" name="TextBox 16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0" name="TextBox 16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1" name="TextBox 17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2" name="TextBox 17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3" name="TextBox 17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4" name="TextBox 17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5" name="TextBox 17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6" name="TextBox 17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7" name="TextBox 17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8" name="TextBox 17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79" name="TextBox 17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0" name="TextBox 17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1" name="TextBox 18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2" name="TextBox 18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3" name="TextBox 18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4" name="TextBox 18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5" name="TextBox 18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6" name="TextBox 18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7" name="TextBox 18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8" name="TextBox 18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89" name="TextBox 18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0" name="TextBox 18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1" name="TextBox 19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2" name="TextBox 19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3" name="TextBox 19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4" name="TextBox 19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5" name="TextBox 19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6" name="TextBox 19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7" name="TextBox 19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8" name="TextBox 19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199" name="TextBox 19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0" name="TextBox 19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1" name="TextBox 20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2" name="TextBox 20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3" name="TextBox 20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4" name="TextBox 20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5" name="TextBox 20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6" name="TextBox 20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7" name="TextBox 20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8" name="TextBox 20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09" name="TextBox 20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0" name="TextBox 20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1" name="TextBox 21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2" name="TextBox 21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3" name="TextBox 21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4" name="TextBox 21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5" name="TextBox 21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6" name="TextBox 21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7" name="TextBox 21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8" name="TextBox 21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19" name="TextBox 21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0" name="TextBox 21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1" name="TextBox 22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2" name="TextBox 22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3" name="TextBox 22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4" name="TextBox 22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5" name="TextBox 22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6" name="TextBox 22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7" name="TextBox 22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8" name="TextBox 22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29" name="TextBox 22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0" name="TextBox 22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1" name="TextBox 23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2" name="TextBox 23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3" name="TextBox 23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4" name="TextBox 23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5" name="TextBox 23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6" name="TextBox 23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7" name="TextBox 23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8" name="TextBox 23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39" name="TextBox 23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0" name="TextBox 23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1" name="TextBox 24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2" name="TextBox 24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3" name="TextBox 24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4" name="TextBox 24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5" name="TextBox 24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6" name="TextBox 24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7" name="TextBox 24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8" name="TextBox 24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49" name="TextBox 24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0" name="TextBox 24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1" name="TextBox 25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2" name="TextBox 25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3" name="TextBox 25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4" name="TextBox 25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5" name="TextBox 25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6" name="TextBox 25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7" name="TextBox 25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8" name="TextBox 25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59" name="TextBox 25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0" name="TextBox 25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1" name="TextBox 26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2" name="TextBox 26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3" name="TextBox 26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4" name="TextBox 26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5" name="TextBox 26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6" name="TextBox 26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7" name="TextBox 26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8" name="TextBox 26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69" name="TextBox 26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0" name="TextBox 26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1" name="TextBox 27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2" name="TextBox 27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3" name="TextBox 27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4" name="TextBox 27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5" name="TextBox 27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6" name="TextBox 27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7" name="TextBox 27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8" name="TextBox 27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79" name="TextBox 27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0" name="TextBox 279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1" name="TextBox 280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2" name="TextBox 281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3" name="TextBox 282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4" name="TextBox 283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5" name="TextBox 284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6" name="TextBox 285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7" name="TextBox 286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8" name="TextBox 287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289" name="TextBox 288"/>
        <xdr:cNvSpPr txBox="1"/>
      </xdr:nvSpPr>
      <xdr:spPr>
        <a:xfrm>
          <a:off x="8008937" y="12220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0" name="TextBox 28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1" name="TextBox 29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2" name="TextBox 29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3" name="TextBox 29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4" name="TextBox 29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5" name="TextBox 29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6" name="TextBox 29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7" name="TextBox 29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8" name="TextBox 29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299" name="TextBox 29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0" name="TextBox 29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1" name="TextBox 30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2" name="TextBox 30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3" name="TextBox 30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4" name="TextBox 30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5" name="TextBox 30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6" name="TextBox 30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7" name="TextBox 30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8" name="TextBox 30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09" name="TextBox 30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0" name="TextBox 30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1" name="TextBox 31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2" name="TextBox 31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3" name="TextBox 31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4" name="TextBox 31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5" name="TextBox 31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6" name="TextBox 31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7" name="TextBox 31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8" name="TextBox 31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19" name="TextBox 31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0" name="TextBox 31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1" name="TextBox 32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2" name="TextBox 32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3" name="TextBox 32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4" name="TextBox 32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5" name="TextBox 32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6" name="TextBox 32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7" name="TextBox 32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8" name="TextBox 32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29" name="TextBox 32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0" name="TextBox 32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1" name="TextBox 33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2" name="TextBox 33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3" name="TextBox 33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4" name="TextBox 33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5" name="TextBox 33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6" name="TextBox 33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7" name="TextBox 33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8" name="TextBox 33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39" name="TextBox 33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0" name="TextBox 33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1" name="TextBox 34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2" name="TextBox 34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3" name="TextBox 34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4" name="TextBox 34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5" name="TextBox 34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6" name="TextBox 34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7" name="TextBox 34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8" name="TextBox 34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49" name="TextBox 34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0" name="TextBox 34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1" name="TextBox 35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2" name="TextBox 35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3" name="TextBox 35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4" name="TextBox 35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5" name="TextBox 35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6" name="TextBox 35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7" name="TextBox 35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8" name="TextBox 35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59" name="TextBox 35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0" name="TextBox 35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1" name="TextBox 36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2" name="TextBox 36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3" name="TextBox 36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4" name="TextBox 36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5" name="TextBox 36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6" name="TextBox 36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7" name="TextBox 36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8" name="TextBox 36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69" name="TextBox 36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0" name="TextBox 36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1" name="TextBox 37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2" name="TextBox 37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3" name="TextBox 37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4" name="TextBox 37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5" name="TextBox 37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6" name="TextBox 37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7" name="TextBox 37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8" name="TextBox 37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79" name="TextBox 37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0" name="TextBox 37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1" name="TextBox 38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2" name="TextBox 38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3" name="TextBox 38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4" name="TextBox 38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5" name="TextBox 38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6" name="TextBox 38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7" name="TextBox 38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8" name="TextBox 38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89" name="TextBox 38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0" name="TextBox 38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1" name="TextBox 39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2" name="TextBox 39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3" name="TextBox 39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4" name="TextBox 39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5" name="TextBox 39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6" name="TextBox 39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7" name="TextBox 39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8" name="TextBox 39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399" name="TextBox 39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0" name="TextBox 39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1" name="TextBox 40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2" name="TextBox 40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3" name="TextBox 40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" name="TextBox 40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" name="TextBox 40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" name="TextBox 40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" name="TextBox 40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" name="TextBox 40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" name="TextBox 40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" name="TextBox 40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" name="TextBox 41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" name="TextBox 41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" name="TextBox 41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" name="TextBox 41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" name="TextBox 41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" name="TextBox 41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" name="TextBox 41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" name="TextBox 41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" name="TextBox 41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" name="TextBox 41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" name="TextBox 42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" name="TextBox 42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" name="TextBox 42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" name="TextBox 42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" name="TextBox 42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" name="TextBox 42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" name="TextBox 42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" name="TextBox 42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" name="TextBox 42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" name="TextBox 42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" name="TextBox 43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2" name="TextBox 43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3" name="TextBox 43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4" name="TextBox 43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5" name="TextBox 43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6" name="TextBox 43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7" name="TextBox 43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8" name="TextBox 43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9" name="TextBox 43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0" name="TextBox 43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1" name="TextBox 44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2" name="TextBox 44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3" name="TextBox 44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4" name="TextBox 44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5" name="TextBox 44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6" name="TextBox 44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7" name="TextBox 44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8" name="TextBox 44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49" name="TextBox 44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0" name="TextBox 44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1" name="TextBox 45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2" name="TextBox 45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3" name="TextBox 45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4" name="TextBox 45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5" name="TextBox 45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6" name="TextBox 45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7" name="TextBox 45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8" name="TextBox 45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59" name="TextBox 45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0" name="TextBox 45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1" name="TextBox 46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2" name="TextBox 46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3" name="TextBox 46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4" name="TextBox 46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5" name="TextBox 46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6" name="TextBox 46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7" name="TextBox 46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8" name="TextBox 46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69" name="TextBox 46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0" name="TextBox 46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1" name="TextBox 47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2" name="TextBox 47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3" name="TextBox 47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4" name="TextBox 47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5" name="TextBox 47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6" name="TextBox 47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7" name="TextBox 47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8" name="TextBox 47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79" name="TextBox 47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0" name="TextBox 47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1" name="TextBox 48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2" name="TextBox 48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3" name="TextBox 48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4" name="TextBox 48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5" name="TextBox 48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6" name="TextBox 48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7" name="TextBox 48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8" name="TextBox 48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89" name="TextBox 48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0" name="TextBox 48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1" name="TextBox 49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2" name="TextBox 49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3" name="TextBox 49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4" name="TextBox 49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5" name="TextBox 49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6" name="TextBox 49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7" name="TextBox 49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8" name="TextBox 49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99" name="TextBox 49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0" name="TextBox 49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1" name="TextBox 50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2" name="TextBox 50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3" name="TextBox 50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4" name="TextBox 50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5" name="TextBox 50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6" name="TextBox 50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7" name="TextBox 50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8" name="TextBox 50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09" name="TextBox 50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0" name="TextBox 50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1" name="TextBox 51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2" name="TextBox 51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3" name="TextBox 51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4" name="TextBox 51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5" name="TextBox 51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6" name="TextBox 51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7" name="TextBox 51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8" name="TextBox 51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19" name="TextBox 51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0" name="TextBox 51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1" name="TextBox 52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2" name="TextBox 52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3" name="TextBox 52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4" name="TextBox 52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5" name="TextBox 52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6" name="TextBox 52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7" name="TextBox 52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8" name="TextBox 52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29" name="TextBox 52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0" name="TextBox 52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1" name="TextBox 53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2" name="TextBox 53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3" name="TextBox 53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4" name="TextBox 53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5" name="TextBox 53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6" name="TextBox 53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7" name="TextBox 53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8" name="TextBox 53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39" name="TextBox 53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0" name="TextBox 53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1" name="TextBox 54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2" name="TextBox 54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3" name="TextBox 54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4" name="TextBox 54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5" name="TextBox 54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6" name="TextBox 54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7" name="TextBox 54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8" name="TextBox 54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49" name="TextBox 54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0" name="TextBox 54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1" name="TextBox 55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2" name="TextBox 55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3" name="TextBox 55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4" name="TextBox 55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5" name="TextBox 55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6" name="TextBox 55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7" name="TextBox 55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8" name="TextBox 55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59" name="TextBox 55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0" name="TextBox 55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1" name="TextBox 56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2" name="TextBox 56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3" name="TextBox 56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4" name="TextBox 56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5" name="TextBox 56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6" name="TextBox 56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7" name="TextBox 56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8" name="TextBox 567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69" name="TextBox 568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70" name="TextBox 569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71" name="TextBox 570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72" name="TextBox 571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73" name="TextBox 572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74" name="TextBox 573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75" name="TextBox 574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76" name="TextBox 575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577" name="TextBox 576"/>
        <xdr:cNvSpPr txBox="1"/>
      </xdr:nvSpPr>
      <xdr:spPr>
        <a:xfrm>
          <a:off x="8008937" y="25888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78" name="TextBox 57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79" name="TextBox 57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0" name="TextBox 57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1" name="TextBox 58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2" name="TextBox 58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3" name="TextBox 58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4" name="TextBox 58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5" name="TextBox 58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6" name="TextBox 58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7" name="TextBox 58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8" name="TextBox 58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89" name="TextBox 58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0" name="TextBox 58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1" name="TextBox 59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2" name="TextBox 59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3" name="TextBox 59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4" name="TextBox 59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5" name="TextBox 59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6" name="TextBox 59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7" name="TextBox 59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8" name="TextBox 59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599" name="TextBox 59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0" name="TextBox 59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1" name="TextBox 60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2" name="TextBox 60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3" name="TextBox 60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4" name="TextBox 60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5" name="TextBox 60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6" name="TextBox 60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7" name="TextBox 60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8" name="TextBox 60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09" name="TextBox 60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0" name="TextBox 60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1" name="TextBox 61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2" name="TextBox 61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3" name="TextBox 61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4" name="TextBox 61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5" name="TextBox 61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6" name="TextBox 61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7" name="TextBox 61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8" name="TextBox 61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19" name="TextBox 61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0" name="TextBox 61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1" name="TextBox 62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2" name="TextBox 62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3" name="TextBox 62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4" name="TextBox 62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5" name="TextBox 62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6" name="TextBox 62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7" name="TextBox 62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8" name="TextBox 62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29" name="TextBox 62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0" name="TextBox 62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1" name="TextBox 63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2" name="TextBox 63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3" name="TextBox 63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4" name="TextBox 63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5" name="TextBox 63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6" name="TextBox 63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7" name="TextBox 63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8" name="TextBox 63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39" name="TextBox 63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0" name="TextBox 63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1" name="TextBox 64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2" name="TextBox 64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3" name="TextBox 64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4" name="TextBox 64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5" name="TextBox 64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6" name="TextBox 64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7" name="TextBox 64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8" name="TextBox 64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49" name="TextBox 64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0" name="TextBox 64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1" name="TextBox 65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2" name="TextBox 65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3" name="TextBox 65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4" name="TextBox 65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5" name="TextBox 65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6" name="TextBox 65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7" name="TextBox 65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8" name="TextBox 65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59" name="TextBox 65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0" name="TextBox 65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1" name="TextBox 66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2" name="TextBox 66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3" name="TextBox 66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4" name="TextBox 66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5" name="TextBox 66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6" name="TextBox 66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7" name="TextBox 66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8" name="TextBox 66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69" name="TextBox 66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0" name="TextBox 66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1" name="TextBox 67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2" name="TextBox 67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3" name="TextBox 67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4" name="TextBox 67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5" name="TextBox 67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6" name="TextBox 67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7" name="TextBox 67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8" name="TextBox 67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79" name="TextBox 67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0" name="TextBox 67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" name="TextBox 68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" name="TextBox 68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" name="TextBox 68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" name="TextBox 68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" name="TextBox 68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" name="TextBox 68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" name="TextBox 68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" name="TextBox 68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" name="TextBox 68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" name="TextBox 68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" name="TextBox 69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" name="TextBox 69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" name="TextBox 69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" name="TextBox 69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" name="TextBox 69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" name="TextBox 69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" name="TextBox 69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" name="TextBox 69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" name="TextBox 69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" name="TextBox 69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" name="TextBox 70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" name="TextBox 70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" name="TextBox 70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" name="TextBox 70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" name="TextBox 70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" name="TextBox 70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" name="TextBox 70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" name="TextBox 70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9" name="TextBox 70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0" name="TextBox 70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1" name="TextBox 71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2" name="TextBox 71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3" name="TextBox 71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4" name="TextBox 71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5" name="TextBox 71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6" name="TextBox 71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7" name="TextBox 71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8" name="TextBox 71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19" name="TextBox 71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0" name="TextBox 71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1" name="TextBox 72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2" name="TextBox 72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3" name="TextBox 72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4" name="TextBox 72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5" name="TextBox 72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6" name="TextBox 72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7" name="TextBox 72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8" name="TextBox 72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29" name="TextBox 72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0" name="TextBox 72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1" name="TextBox 73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2" name="TextBox 73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3" name="TextBox 73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4" name="TextBox 73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5" name="TextBox 73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6" name="TextBox 73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7" name="TextBox 73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8" name="TextBox 73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39" name="TextBox 73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0" name="TextBox 73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1" name="TextBox 74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2" name="TextBox 74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3" name="TextBox 74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4" name="TextBox 74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5" name="TextBox 74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6" name="TextBox 74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7" name="TextBox 74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8" name="TextBox 74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49" name="TextBox 74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0" name="TextBox 74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1" name="TextBox 75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2" name="TextBox 75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3" name="TextBox 75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4" name="TextBox 75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5" name="TextBox 75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6" name="TextBox 75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7" name="TextBox 75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8" name="TextBox 75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59" name="TextBox 75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0" name="TextBox 75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1" name="TextBox 76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2" name="TextBox 76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3" name="TextBox 76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4" name="TextBox 76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5" name="TextBox 76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6" name="TextBox 76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7" name="TextBox 76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8" name="TextBox 76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69" name="TextBox 76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0" name="TextBox 76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1" name="TextBox 77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2" name="TextBox 77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3" name="TextBox 77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4" name="TextBox 77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5" name="TextBox 77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6" name="TextBox 77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7" name="TextBox 77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8" name="TextBox 77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79" name="TextBox 77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0" name="TextBox 77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1" name="TextBox 78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2" name="TextBox 78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3" name="TextBox 78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4" name="TextBox 78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5" name="TextBox 78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6" name="TextBox 78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7" name="TextBox 78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8" name="TextBox 78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89" name="TextBox 78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0" name="TextBox 78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1" name="TextBox 79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2" name="TextBox 79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3" name="TextBox 79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4" name="TextBox 79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5" name="TextBox 79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6" name="TextBox 79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7" name="TextBox 79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8" name="TextBox 79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99" name="TextBox 79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0" name="TextBox 79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1" name="TextBox 80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2" name="TextBox 80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3" name="TextBox 80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4" name="TextBox 80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5" name="TextBox 80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6" name="TextBox 80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7" name="TextBox 80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8" name="TextBox 80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09" name="TextBox 80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0" name="TextBox 80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1" name="TextBox 81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2" name="TextBox 81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3" name="TextBox 81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4" name="TextBox 81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5" name="TextBox 81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6" name="TextBox 81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7" name="TextBox 81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8" name="TextBox 81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19" name="TextBox 81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0" name="TextBox 81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1" name="TextBox 82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2" name="TextBox 82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3" name="TextBox 82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4" name="TextBox 82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5" name="TextBox 82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6" name="TextBox 82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7" name="TextBox 82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8" name="TextBox 82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29" name="TextBox 82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0" name="TextBox 82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1" name="TextBox 83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2" name="TextBox 83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3" name="TextBox 83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4" name="TextBox 83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5" name="TextBox 83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6" name="TextBox 83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7" name="TextBox 83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8" name="TextBox 83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39" name="TextBox 83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0" name="TextBox 83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1" name="TextBox 84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2" name="TextBox 84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3" name="TextBox 84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4" name="TextBox 84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5" name="TextBox 84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6" name="TextBox 84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7" name="TextBox 84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8" name="TextBox 84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49" name="TextBox 84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0" name="TextBox 84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1" name="TextBox 85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2" name="TextBox 85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3" name="TextBox 85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4" name="TextBox 85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5" name="TextBox 85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6" name="TextBox 855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7" name="TextBox 856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8" name="TextBox 857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59" name="TextBox 858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60" name="TextBox 859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61" name="TextBox 860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62" name="TextBox 861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63" name="TextBox 862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64" name="TextBox 863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865" name="TextBox 864"/>
        <xdr:cNvSpPr txBox="1"/>
      </xdr:nvSpPr>
      <xdr:spPr>
        <a:xfrm>
          <a:off x="8008937" y="273653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66" name="TextBox 865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67" name="TextBox 866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68" name="TextBox 867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69" name="TextBox 868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0" name="TextBox 869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1" name="TextBox 870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2" name="TextBox 871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3" name="TextBox 872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4" name="TextBox 873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5" name="TextBox 874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6" name="TextBox 875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7" name="TextBox 876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8" name="TextBox 877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79" name="TextBox 878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0" name="TextBox 879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1" name="TextBox 880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2" name="TextBox 881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3" name="TextBox 882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4" name="TextBox 883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5" name="TextBox 884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6" name="TextBox 885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7" name="TextBox 886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8" name="TextBox 887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89" name="TextBox 888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0" name="TextBox 889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1" name="TextBox 890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2" name="TextBox 891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3" name="TextBox 892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4" name="TextBox 893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5" name="TextBox 894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6" name="TextBox 895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7" name="TextBox 896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8" name="TextBox 897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899" name="TextBox 898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0" name="TextBox 899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1" name="TextBox 900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2" name="TextBox 901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3" name="TextBox 902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4" name="TextBox 903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5" name="TextBox 904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6" name="TextBox 905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7" name="TextBox 906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8" name="TextBox 907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09" name="TextBox 908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0" name="TextBox 909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1" name="TextBox 910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2" name="TextBox 911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3" name="TextBox 912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4" name="TextBox 913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5" name="TextBox 914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6" name="TextBox 915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7" name="TextBox 916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8" name="TextBox 917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19" name="TextBox 918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0" name="TextBox 919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1" name="TextBox 920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2" name="TextBox 921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3" name="TextBox 922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4" name="TextBox 923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5" name="TextBox 924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6" name="TextBox 925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7" name="TextBox 926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8" name="TextBox 927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29" name="TextBox 928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30" name="TextBox 929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31" name="TextBox 930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32" name="TextBox 931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33" name="TextBox 932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34" name="TextBox 933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35" name="TextBox 934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36" name="TextBox 935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836</xdr:row>
      <xdr:rowOff>0</xdr:rowOff>
    </xdr:from>
    <xdr:ext cx="73607" cy="264560"/>
    <xdr:sp macro="" textlink="">
      <xdr:nvSpPr>
        <xdr:cNvPr id="937" name="TextBox 936"/>
        <xdr:cNvSpPr txBox="1"/>
      </xdr:nvSpPr>
      <xdr:spPr>
        <a:xfrm>
          <a:off x="54086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38" name="TextBox 937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39" name="TextBox 938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0" name="TextBox 939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1" name="TextBox 940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2" name="TextBox 941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3" name="TextBox 942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4" name="TextBox 943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5" name="TextBox 944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6" name="TextBox 945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7" name="TextBox 946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8" name="TextBox 947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49" name="TextBox 948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0" name="TextBox 949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1" name="TextBox 950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2" name="TextBox 951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3" name="TextBox 952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4" name="TextBox 953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5" name="TextBox 954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6" name="TextBox 955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7" name="TextBox 956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8" name="TextBox 957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59" name="TextBox 958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0" name="TextBox 959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1" name="TextBox 960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2" name="TextBox 961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3" name="TextBox 962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4" name="TextBox 963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5" name="TextBox 964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6" name="TextBox 965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7" name="TextBox 966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8" name="TextBox 967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69" name="TextBox 968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0" name="TextBox 969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1" name="TextBox 970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2" name="TextBox 971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3" name="TextBox 972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4" name="TextBox 973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5" name="TextBox 974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6" name="TextBox 975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7" name="TextBox 976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8" name="TextBox 977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79" name="TextBox 978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0" name="TextBox 979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1" name="TextBox 980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2" name="TextBox 981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3" name="TextBox 982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4" name="TextBox 983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5" name="TextBox 984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6" name="TextBox 985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7" name="TextBox 986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8" name="TextBox 987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89" name="TextBox 988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0" name="TextBox 989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1" name="TextBox 990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2" name="TextBox 991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3" name="TextBox 992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4" name="TextBox 993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5" name="TextBox 994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6" name="TextBox 995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7" name="TextBox 996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8" name="TextBox 997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999" name="TextBox 998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0" name="TextBox 999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1" name="TextBox 1000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2" name="TextBox 1001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3" name="TextBox 1002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4" name="TextBox 1003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5" name="TextBox 1004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6" name="TextBox 1005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7" name="TextBox 1006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8" name="TextBox 1007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836</xdr:row>
      <xdr:rowOff>0</xdr:rowOff>
    </xdr:from>
    <xdr:ext cx="73607" cy="264560"/>
    <xdr:sp macro="" textlink="">
      <xdr:nvSpPr>
        <xdr:cNvPr id="1009" name="TextBox 1008"/>
        <xdr:cNvSpPr txBox="1"/>
      </xdr:nvSpPr>
      <xdr:spPr>
        <a:xfrm>
          <a:off x="4379912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0" name="TextBox 1009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1" name="TextBox 1010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2" name="TextBox 1011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3" name="TextBox 1012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4" name="TextBox 1013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5" name="TextBox 1014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6" name="TextBox 1015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7" name="TextBox 1016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8" name="TextBox 1017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19" name="TextBox 1018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0" name="TextBox 1019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1" name="TextBox 1020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2" name="TextBox 1021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3" name="TextBox 1022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4" name="TextBox 1023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5" name="TextBox 1024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6" name="TextBox 1025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7" name="TextBox 1026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8" name="TextBox 1027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29" name="TextBox 1028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0" name="TextBox 1029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1" name="TextBox 1030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2" name="TextBox 1031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3" name="TextBox 1032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4" name="TextBox 1033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5" name="TextBox 1034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6" name="TextBox 1035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7" name="TextBox 1036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8" name="TextBox 1037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39" name="TextBox 1038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0" name="TextBox 1039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1" name="TextBox 1040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2" name="TextBox 1041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3" name="TextBox 1042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4" name="TextBox 1043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5" name="TextBox 1044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6" name="TextBox 1045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7" name="TextBox 1046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8" name="TextBox 1047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49" name="TextBox 1048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0" name="TextBox 1049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1" name="TextBox 1050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2" name="TextBox 1051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3" name="TextBox 1052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4" name="TextBox 1053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5" name="TextBox 1054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6" name="TextBox 1055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7" name="TextBox 1056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8" name="TextBox 1057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59" name="TextBox 1058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0" name="TextBox 1059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1" name="TextBox 1060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2" name="TextBox 1061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3" name="TextBox 1062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4" name="TextBox 1063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5" name="TextBox 1064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6" name="TextBox 1065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7" name="TextBox 1066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8" name="TextBox 1067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69" name="TextBox 1068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0" name="TextBox 1069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1" name="TextBox 1070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2" name="TextBox 1071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3" name="TextBox 1072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4" name="TextBox 1073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5" name="TextBox 1074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6" name="TextBox 1075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7" name="TextBox 1076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8" name="TextBox 1077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79" name="TextBox 1078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80" name="TextBox 1079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836</xdr:row>
      <xdr:rowOff>0</xdr:rowOff>
    </xdr:from>
    <xdr:ext cx="73607" cy="264560"/>
    <xdr:sp macro="" textlink="">
      <xdr:nvSpPr>
        <xdr:cNvPr id="1081" name="TextBox 1080"/>
        <xdr:cNvSpPr txBox="1"/>
      </xdr:nvSpPr>
      <xdr:spPr>
        <a:xfrm>
          <a:off x="8008937" y="48567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82" name="TextBox 1081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83" name="TextBox 1082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84" name="TextBox 1083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85" name="TextBox 1084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86" name="TextBox 1085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87" name="TextBox 1086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88" name="TextBox 1087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89" name="TextBox 1088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0" name="TextBox 1089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1" name="TextBox 1090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2" name="TextBox 1091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3" name="TextBox 1092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4" name="TextBox 1093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5" name="TextBox 1094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6" name="TextBox 1095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7" name="TextBox 1096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8" name="TextBox 1097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099" name="TextBox 1098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0" name="TextBox 1099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1" name="TextBox 1100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2" name="TextBox 1101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3" name="TextBox 1102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4" name="TextBox 1103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5" name="TextBox 1104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6" name="TextBox 1105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7" name="TextBox 1106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8" name="TextBox 1107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09" name="TextBox 1108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0" name="TextBox 1109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1" name="TextBox 1110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2" name="TextBox 1111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3" name="TextBox 1112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4" name="TextBox 1113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5" name="TextBox 1114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6" name="TextBox 1115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7" name="TextBox 1116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8" name="TextBox 1117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19" name="TextBox 1118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0" name="TextBox 1119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1" name="TextBox 1120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2" name="TextBox 1121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3" name="TextBox 1122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4" name="TextBox 1123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5" name="TextBox 1124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6" name="TextBox 1125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7" name="TextBox 1126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8" name="TextBox 1127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29" name="TextBox 1128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0" name="TextBox 1129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1" name="TextBox 1130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2" name="TextBox 1131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3" name="TextBox 1132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4" name="TextBox 1133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5" name="TextBox 1134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6" name="TextBox 1135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7" name="TextBox 1136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8" name="TextBox 1137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39" name="TextBox 1138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0" name="TextBox 1139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1" name="TextBox 1140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2" name="TextBox 1141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3" name="TextBox 1142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4" name="TextBox 1143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5" name="TextBox 1144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6" name="TextBox 1145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7" name="TextBox 1146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8" name="TextBox 1147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49" name="TextBox 1148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50" name="TextBox 1149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51" name="TextBox 1150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52" name="TextBox 1151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1153" name="TextBox 1152"/>
        <xdr:cNvSpPr txBox="1"/>
      </xdr:nvSpPr>
      <xdr:spPr>
        <a:xfrm>
          <a:off x="5408612" y="51615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54" name="TextBox 1153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55" name="TextBox 1154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56" name="TextBox 1155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57" name="TextBox 1156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58" name="TextBox 1157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59" name="TextBox 1158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0" name="TextBox 1159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1" name="TextBox 1160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2" name="TextBox 1161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3" name="TextBox 1162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4" name="TextBox 1163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5" name="TextBox 1164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6" name="TextBox 1165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7" name="TextBox 1166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8" name="TextBox 1167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69" name="TextBox 1168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0" name="TextBox 1169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1" name="TextBox 1170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2" name="TextBox 1171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3" name="TextBox 1172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4" name="TextBox 1173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5" name="TextBox 1174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6" name="TextBox 1175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7" name="TextBox 1176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8" name="TextBox 1177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79" name="TextBox 1178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0" name="TextBox 1179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1" name="TextBox 1180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2" name="TextBox 1181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3" name="TextBox 1182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4" name="TextBox 1183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5" name="TextBox 1184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6" name="TextBox 1185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7" name="TextBox 1186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8" name="TextBox 1187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89" name="TextBox 1188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0" name="TextBox 1189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1" name="TextBox 1190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2" name="TextBox 1191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3" name="TextBox 1192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4" name="TextBox 1193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5" name="TextBox 1194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6" name="TextBox 1195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7" name="TextBox 1196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8" name="TextBox 1197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199" name="TextBox 1198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0" name="TextBox 1199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1" name="TextBox 1200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2" name="TextBox 1201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3" name="TextBox 1202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4" name="TextBox 1203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5" name="TextBox 1204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6" name="TextBox 1205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7" name="TextBox 1206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8" name="TextBox 1207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09" name="TextBox 1208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0" name="TextBox 1209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1" name="TextBox 1210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2" name="TextBox 1211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3" name="TextBox 1212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4" name="TextBox 1213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5" name="TextBox 1214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6" name="TextBox 1215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7" name="TextBox 1216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8" name="TextBox 1217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19" name="TextBox 1218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20" name="TextBox 1219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21" name="TextBox 1220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22" name="TextBox 1221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23" name="TextBox 1222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24" name="TextBox 1223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1225" name="TextBox 1224"/>
        <xdr:cNvSpPr txBox="1"/>
      </xdr:nvSpPr>
      <xdr:spPr>
        <a:xfrm>
          <a:off x="5408612" y="52568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26" name="TextBox 122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27" name="TextBox 122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28" name="TextBox 122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29" name="TextBox 122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0" name="TextBox 122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1" name="TextBox 123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2" name="TextBox 123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3" name="TextBox 123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4" name="TextBox 123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5" name="TextBox 123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6" name="TextBox 123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7" name="TextBox 123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8" name="TextBox 123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39" name="TextBox 123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0" name="TextBox 123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1" name="TextBox 124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2" name="TextBox 124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3" name="TextBox 124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4" name="TextBox 124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5" name="TextBox 124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6" name="TextBox 124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7" name="TextBox 124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8" name="TextBox 124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49" name="TextBox 124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0" name="TextBox 124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1" name="TextBox 125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2" name="TextBox 125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3" name="TextBox 125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4" name="TextBox 125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5" name="TextBox 125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6" name="TextBox 125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7" name="TextBox 125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8" name="TextBox 125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59" name="TextBox 125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60" name="TextBox 125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1261" name="TextBox 126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62" name="TextBox 1261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63" name="TextBox 1262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64" name="TextBox 1263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65" name="TextBox 1264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66" name="TextBox 1265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67" name="TextBox 1266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68" name="TextBox 1267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69" name="TextBox 1268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0" name="TextBox 1269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1" name="TextBox 1270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2" name="TextBox 1271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3" name="TextBox 1272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4" name="TextBox 1273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5" name="TextBox 1274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6" name="TextBox 1275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7" name="TextBox 1276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8" name="TextBox 1277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79" name="TextBox 1278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0" name="TextBox 1279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1" name="TextBox 1280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2" name="TextBox 1281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3" name="TextBox 1282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4" name="TextBox 1283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5" name="TextBox 1284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6" name="TextBox 1285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7" name="TextBox 1286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8" name="TextBox 1287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89" name="TextBox 1288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90" name="TextBox 1289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91" name="TextBox 1290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92" name="TextBox 1291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93" name="TextBox 1292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94" name="TextBox 1293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95" name="TextBox 1294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96" name="TextBox 1295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1297" name="TextBox 1296"/>
        <xdr:cNvSpPr txBox="1"/>
      </xdr:nvSpPr>
      <xdr:spPr>
        <a:xfrm>
          <a:off x="8008937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298" name="TextBox 129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299" name="TextBox 129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0" name="TextBox 129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1" name="TextBox 130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2" name="TextBox 130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3" name="TextBox 130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4" name="TextBox 130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5" name="TextBox 130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6" name="TextBox 130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7" name="TextBox 130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8" name="TextBox 130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09" name="TextBox 130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0" name="TextBox 130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1" name="TextBox 131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2" name="TextBox 131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3" name="TextBox 131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4" name="TextBox 131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5" name="TextBox 131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6" name="TextBox 131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7" name="TextBox 131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8" name="TextBox 131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19" name="TextBox 131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0" name="TextBox 131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1" name="TextBox 132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2" name="TextBox 132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3" name="TextBox 132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4" name="TextBox 132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5" name="TextBox 132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6" name="TextBox 132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7" name="TextBox 132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8" name="TextBox 132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29" name="TextBox 132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30" name="TextBox 132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31" name="TextBox 133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32" name="TextBox 133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1333" name="TextBox 133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34" name="TextBox 133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35" name="TextBox 133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36" name="TextBox 133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37" name="TextBox 133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38" name="TextBox 133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39" name="TextBox 133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0" name="TextBox 133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1" name="TextBox 134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2" name="TextBox 134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3" name="TextBox 134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4" name="TextBox 134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5" name="TextBox 134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6" name="TextBox 134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7" name="TextBox 134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8" name="TextBox 134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49" name="TextBox 134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0" name="TextBox 134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1" name="TextBox 135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2" name="TextBox 135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3" name="TextBox 135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4" name="TextBox 135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5" name="TextBox 135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6" name="TextBox 135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7" name="TextBox 135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8" name="TextBox 135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59" name="TextBox 135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0" name="TextBox 135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1" name="TextBox 136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2" name="TextBox 136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3" name="TextBox 136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4" name="TextBox 136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5" name="TextBox 136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6" name="TextBox 136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7" name="TextBox 136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8" name="TextBox 136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369" name="TextBox 136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0" name="TextBox 1369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1" name="TextBox 1370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2" name="TextBox 1371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3" name="TextBox 1372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4" name="TextBox 1373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5" name="TextBox 1374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6" name="TextBox 1375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7" name="TextBox 1376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8" name="TextBox 1377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79" name="TextBox 1378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0" name="TextBox 1379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1" name="TextBox 1380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2" name="TextBox 1381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3" name="TextBox 1382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4" name="TextBox 1383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5" name="TextBox 1384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6" name="TextBox 1385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7" name="TextBox 1386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8" name="TextBox 1387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89" name="TextBox 1388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0" name="TextBox 1389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1" name="TextBox 1390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2" name="TextBox 1391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3" name="TextBox 1392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4" name="TextBox 1393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5" name="TextBox 1394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6" name="TextBox 1395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7" name="TextBox 1396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8" name="TextBox 1397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399" name="TextBox 1398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400" name="TextBox 1399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401" name="TextBox 1400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402" name="TextBox 1401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403" name="TextBox 1402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404" name="TextBox 1403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846</xdr:row>
      <xdr:rowOff>0</xdr:rowOff>
    </xdr:from>
    <xdr:ext cx="73607" cy="264560"/>
    <xdr:sp macro="" textlink="">
      <xdr:nvSpPr>
        <xdr:cNvPr id="1405" name="TextBox 1404"/>
        <xdr:cNvSpPr txBox="1"/>
      </xdr:nvSpPr>
      <xdr:spPr>
        <a:xfrm>
          <a:off x="43799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06" name="TextBox 140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07" name="TextBox 140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08" name="TextBox 140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09" name="TextBox 140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0" name="TextBox 140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1" name="TextBox 141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2" name="TextBox 141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3" name="TextBox 141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4" name="TextBox 141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5" name="TextBox 141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6" name="TextBox 141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7" name="TextBox 141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8" name="TextBox 141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19" name="TextBox 141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0" name="TextBox 141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1" name="TextBox 142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2" name="TextBox 142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3" name="TextBox 142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4" name="TextBox 142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5" name="TextBox 142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6" name="TextBox 142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7" name="TextBox 142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8" name="TextBox 142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29" name="TextBox 142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0" name="TextBox 142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1" name="TextBox 143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2" name="TextBox 143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3" name="TextBox 143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4" name="TextBox 143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5" name="TextBox 143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6" name="TextBox 143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7" name="TextBox 143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8" name="TextBox 143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39" name="TextBox 143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0" name="TextBox 143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1" name="TextBox 144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2" name="TextBox 144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3" name="TextBox 144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4" name="TextBox 144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5" name="TextBox 144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6" name="TextBox 144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7" name="TextBox 144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8" name="TextBox 144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49" name="TextBox 144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0" name="TextBox 144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1" name="TextBox 145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2" name="TextBox 145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3" name="TextBox 145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4" name="TextBox 145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5" name="TextBox 145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6" name="TextBox 145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7" name="TextBox 145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8" name="TextBox 145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59" name="TextBox 145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0" name="TextBox 145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1" name="TextBox 146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2" name="TextBox 146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3" name="TextBox 146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4" name="TextBox 146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5" name="TextBox 146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6" name="TextBox 146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7" name="TextBox 146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8" name="TextBox 146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69" name="TextBox 146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70" name="TextBox 146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71" name="TextBox 147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72" name="TextBox 147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73" name="TextBox 147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74" name="TextBox 147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75" name="TextBox 147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76" name="TextBox 147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477" name="TextBox 147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78" name="TextBox 1477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79" name="TextBox 1478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0" name="TextBox 1479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1" name="TextBox 1480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2" name="TextBox 1481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3" name="TextBox 1482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4" name="TextBox 1483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5" name="TextBox 1484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6" name="TextBox 1485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7" name="TextBox 1486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8" name="TextBox 1487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89" name="TextBox 1488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0" name="TextBox 1489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1" name="TextBox 1490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2" name="TextBox 1491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3" name="TextBox 1492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4" name="TextBox 1493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5" name="TextBox 1494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6" name="TextBox 1495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7" name="TextBox 1496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8" name="TextBox 1497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499" name="TextBox 1498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0" name="TextBox 1499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1" name="TextBox 1500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2" name="TextBox 1501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3" name="TextBox 1502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4" name="TextBox 1503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5" name="TextBox 1504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6" name="TextBox 1505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7" name="TextBox 1506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8" name="TextBox 1507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09" name="TextBox 1508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10" name="TextBox 1509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11" name="TextBox 1510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12" name="TextBox 1511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513" name="TextBox 1512"/>
        <xdr:cNvSpPr txBox="1"/>
      </xdr:nvSpPr>
      <xdr:spPr>
        <a:xfrm>
          <a:off x="5408612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14" name="TextBox 151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15" name="TextBox 151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16" name="TextBox 151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17" name="TextBox 151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18" name="TextBox 151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19" name="TextBox 151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0" name="TextBox 151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1" name="TextBox 152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2" name="TextBox 152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3" name="TextBox 152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4" name="TextBox 152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5" name="TextBox 152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6" name="TextBox 152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7" name="TextBox 152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8" name="TextBox 152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29" name="TextBox 152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0" name="TextBox 152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1" name="TextBox 153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2" name="TextBox 153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3" name="TextBox 153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4" name="TextBox 153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5" name="TextBox 153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6" name="TextBox 153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7" name="TextBox 153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8" name="TextBox 153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39" name="TextBox 153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0" name="TextBox 153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1" name="TextBox 154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2" name="TextBox 154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3" name="TextBox 154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4" name="TextBox 154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5" name="TextBox 154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6" name="TextBox 154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7" name="TextBox 154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8" name="TextBox 154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49" name="TextBox 154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0" name="TextBox 154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1" name="TextBox 155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2" name="TextBox 155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3" name="TextBox 155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4" name="TextBox 155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5" name="TextBox 155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6" name="TextBox 155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7" name="TextBox 155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8" name="TextBox 155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59" name="TextBox 155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0" name="TextBox 155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1" name="TextBox 156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2" name="TextBox 156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3" name="TextBox 156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4" name="TextBox 156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5" name="TextBox 156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6" name="TextBox 156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7" name="TextBox 156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8" name="TextBox 156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69" name="TextBox 156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0" name="TextBox 156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1" name="TextBox 157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2" name="TextBox 157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3" name="TextBox 157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4" name="TextBox 157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5" name="TextBox 157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6" name="TextBox 157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7" name="TextBox 157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8" name="TextBox 157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79" name="TextBox 157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0" name="TextBox 157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1" name="TextBox 158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2" name="TextBox 158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3" name="TextBox 158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4" name="TextBox 158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5" name="TextBox 158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6" name="TextBox 158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7" name="TextBox 158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8" name="TextBox 158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89" name="TextBox 158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0" name="TextBox 158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1" name="TextBox 159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2" name="TextBox 159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3" name="TextBox 159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4" name="TextBox 159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5" name="TextBox 159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6" name="TextBox 159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7" name="TextBox 159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8" name="TextBox 159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599" name="TextBox 159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0" name="TextBox 159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1" name="TextBox 160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2" name="TextBox 160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3" name="TextBox 160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4" name="TextBox 160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5" name="TextBox 160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6" name="TextBox 160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7" name="TextBox 160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8" name="TextBox 160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09" name="TextBox 160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0" name="TextBox 160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1" name="TextBox 161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2" name="TextBox 161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3" name="TextBox 161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4" name="TextBox 161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5" name="TextBox 161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6" name="TextBox 161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7" name="TextBox 161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8" name="TextBox 161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19" name="TextBox 161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0" name="TextBox 161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1" name="TextBox 162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2" name="TextBox 162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3" name="TextBox 162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4" name="TextBox 162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5" name="TextBox 162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6" name="TextBox 162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7" name="TextBox 162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8" name="TextBox 162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29" name="TextBox 162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0" name="TextBox 162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1" name="TextBox 163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2" name="TextBox 163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3" name="TextBox 163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4" name="TextBox 163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5" name="TextBox 163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6" name="TextBox 163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7" name="TextBox 163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8" name="TextBox 163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39" name="TextBox 163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0" name="TextBox 163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1" name="TextBox 164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2" name="TextBox 164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3" name="TextBox 164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4" name="TextBox 164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5" name="TextBox 164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6" name="TextBox 164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7" name="TextBox 164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8" name="TextBox 1647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49" name="TextBox 1648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50" name="TextBox 1649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51" name="TextBox 1650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52" name="TextBox 1651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53" name="TextBox 1652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54" name="TextBox 1653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55" name="TextBox 1654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56" name="TextBox 1655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846</xdr:row>
      <xdr:rowOff>0</xdr:rowOff>
    </xdr:from>
    <xdr:ext cx="73607" cy="264560"/>
    <xdr:sp macro="" textlink="">
      <xdr:nvSpPr>
        <xdr:cNvPr id="1657" name="TextBox 1656"/>
        <xdr:cNvSpPr txBox="1"/>
      </xdr:nvSpPr>
      <xdr:spPr>
        <a:xfrm>
          <a:off x="5408612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58" name="TextBox 165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59" name="TextBox 165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0" name="TextBox 165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1" name="TextBox 166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2" name="TextBox 166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3" name="TextBox 166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4" name="TextBox 166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5" name="TextBox 166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6" name="TextBox 166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7" name="TextBox 166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8" name="TextBox 166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69" name="TextBox 166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0" name="TextBox 166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1" name="TextBox 167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2" name="TextBox 167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3" name="TextBox 167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4" name="TextBox 167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5" name="TextBox 167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6" name="TextBox 167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7" name="TextBox 167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8" name="TextBox 167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79" name="TextBox 167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0" name="TextBox 167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1" name="TextBox 168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2" name="TextBox 168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3" name="TextBox 168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4" name="TextBox 168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5" name="TextBox 168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6" name="TextBox 168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7" name="TextBox 168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8" name="TextBox 168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89" name="TextBox 168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90" name="TextBox 168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91" name="TextBox 169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92" name="TextBox 169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693" name="TextBox 169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694" name="TextBox 1693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695" name="TextBox 1694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696" name="TextBox 1695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697" name="TextBox 1696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698" name="TextBox 1697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699" name="TextBox 1698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0" name="TextBox 1699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1" name="TextBox 1700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2" name="TextBox 1701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3" name="TextBox 1702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4" name="TextBox 1703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5" name="TextBox 1704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6" name="TextBox 1705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7" name="TextBox 1706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8" name="TextBox 1707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09" name="TextBox 1708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0" name="TextBox 1709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1" name="TextBox 1710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2" name="TextBox 1711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3" name="TextBox 1712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4" name="TextBox 1713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5" name="TextBox 1714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6" name="TextBox 1715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7" name="TextBox 1716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8" name="TextBox 1717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19" name="TextBox 1718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0" name="TextBox 1719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1" name="TextBox 1720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2" name="TextBox 1721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3" name="TextBox 1722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4" name="TextBox 1723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5" name="TextBox 1724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6" name="TextBox 1725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7" name="TextBox 1726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8" name="TextBox 1727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1729" name="TextBox 1728"/>
        <xdr:cNvSpPr txBox="1"/>
      </xdr:nvSpPr>
      <xdr:spPr>
        <a:xfrm>
          <a:off x="501808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0" name="TextBox 172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1" name="TextBox 173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2" name="TextBox 173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3" name="TextBox 173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4" name="TextBox 173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5" name="TextBox 173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6" name="TextBox 173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7" name="TextBox 173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8" name="TextBox 173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39" name="TextBox 173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0" name="TextBox 173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1" name="TextBox 174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2" name="TextBox 174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3" name="TextBox 174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4" name="TextBox 174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5" name="TextBox 174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6" name="TextBox 174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7" name="TextBox 174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8" name="TextBox 174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49" name="TextBox 174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0" name="TextBox 174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1" name="TextBox 175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2" name="TextBox 175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3" name="TextBox 175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4" name="TextBox 175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5" name="TextBox 175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6" name="TextBox 175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7" name="TextBox 175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8" name="TextBox 175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59" name="TextBox 175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0" name="TextBox 175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1" name="TextBox 176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2" name="TextBox 176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3" name="TextBox 176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4" name="TextBox 176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5" name="TextBox 176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6" name="TextBox 176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7" name="TextBox 176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8" name="TextBox 176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69" name="TextBox 176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0" name="TextBox 176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1" name="TextBox 177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2" name="TextBox 177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3" name="TextBox 177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4" name="TextBox 177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5" name="TextBox 177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6" name="TextBox 177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7" name="TextBox 177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8" name="TextBox 177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79" name="TextBox 177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0" name="TextBox 177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1" name="TextBox 178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2" name="TextBox 178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3" name="TextBox 178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4" name="TextBox 178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5" name="TextBox 178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6" name="TextBox 178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7" name="TextBox 178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8" name="TextBox 178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89" name="TextBox 178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0" name="TextBox 178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1" name="TextBox 179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2" name="TextBox 179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3" name="TextBox 179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4" name="TextBox 179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5" name="TextBox 179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6" name="TextBox 179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7" name="TextBox 179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8" name="TextBox 179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799" name="TextBox 179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0" name="TextBox 179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1" name="TextBox 180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2" name="TextBox 180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3" name="TextBox 180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4" name="TextBox 180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5" name="TextBox 180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6" name="TextBox 180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7" name="TextBox 180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8" name="TextBox 180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09" name="TextBox 180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0" name="TextBox 180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1" name="TextBox 181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2" name="TextBox 181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3" name="TextBox 181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4" name="TextBox 181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5" name="TextBox 181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6" name="TextBox 181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7" name="TextBox 181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8" name="TextBox 181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19" name="TextBox 181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0" name="TextBox 181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1" name="TextBox 182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2" name="TextBox 182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3" name="TextBox 182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4" name="TextBox 182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5" name="TextBox 182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6" name="TextBox 182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7" name="TextBox 182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8" name="TextBox 182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29" name="TextBox 182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0" name="TextBox 182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1" name="TextBox 183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2" name="TextBox 183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3" name="TextBox 183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4" name="TextBox 183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5" name="TextBox 183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6" name="TextBox 183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7" name="TextBox 183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8" name="TextBox 183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39" name="TextBox 183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0" name="TextBox 183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1" name="TextBox 184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2" name="TextBox 184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3" name="TextBox 184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4" name="TextBox 184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5" name="TextBox 184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6" name="TextBox 184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7" name="TextBox 184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8" name="TextBox 184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49" name="TextBox 184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0" name="TextBox 184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1" name="TextBox 185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2" name="TextBox 185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3" name="TextBox 185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4" name="TextBox 185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5" name="TextBox 185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6" name="TextBox 185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7" name="TextBox 185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8" name="TextBox 185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59" name="TextBox 185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0" name="TextBox 185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1" name="TextBox 186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2" name="TextBox 186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3" name="TextBox 186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4" name="TextBox 186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5" name="TextBox 186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6" name="TextBox 186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7" name="TextBox 186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8" name="TextBox 186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69" name="TextBox 186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0" name="TextBox 186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1" name="TextBox 187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2" name="TextBox 187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3" name="TextBox 187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4" name="TextBox 187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5" name="TextBox 187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6" name="TextBox 187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7" name="TextBox 187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8" name="TextBox 187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79" name="TextBox 187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0" name="TextBox 187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1" name="TextBox 188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2" name="TextBox 188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3" name="TextBox 188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4" name="TextBox 188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5" name="TextBox 188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6" name="TextBox 188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7" name="TextBox 188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8" name="TextBox 188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89" name="TextBox 188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0" name="TextBox 188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1" name="TextBox 189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2" name="TextBox 189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3" name="TextBox 189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4" name="TextBox 189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5" name="TextBox 189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6" name="TextBox 189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7" name="TextBox 189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8" name="TextBox 189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899" name="TextBox 189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0" name="TextBox 189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1" name="TextBox 190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2" name="TextBox 190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3" name="TextBox 190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4" name="TextBox 190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5" name="TextBox 190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6" name="TextBox 190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7" name="TextBox 190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8" name="TextBox 190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09" name="TextBox 190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0" name="TextBox 190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1" name="TextBox 191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2" name="TextBox 191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3" name="TextBox 191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4" name="TextBox 191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5" name="TextBox 191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6" name="TextBox 191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7" name="TextBox 191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8" name="TextBox 191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19" name="TextBox 191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0" name="TextBox 191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1" name="TextBox 192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2" name="TextBox 192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3" name="TextBox 192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4" name="TextBox 192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5" name="TextBox 192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6" name="TextBox 192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7" name="TextBox 192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8" name="TextBox 192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29" name="TextBox 192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0" name="TextBox 192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1" name="TextBox 193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2" name="TextBox 193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3" name="TextBox 193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4" name="TextBox 193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5" name="TextBox 193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6" name="TextBox 1935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7" name="TextBox 1936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8" name="TextBox 1937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39" name="TextBox 1938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40" name="TextBox 1939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41" name="TextBox 1940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42" name="TextBox 1941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43" name="TextBox 1942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44" name="TextBox 1943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1945" name="TextBox 1944"/>
        <xdr:cNvSpPr txBox="1"/>
      </xdr:nvSpPr>
      <xdr:spPr>
        <a:xfrm>
          <a:off x="6103937" y="2733294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46" name="TextBox 194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47" name="TextBox 194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48" name="TextBox 194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49" name="TextBox 194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0" name="TextBox 194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1" name="TextBox 195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2" name="TextBox 195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3" name="TextBox 195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4" name="TextBox 195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5" name="TextBox 195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6" name="TextBox 195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7" name="TextBox 195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8" name="TextBox 195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59" name="TextBox 195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0" name="TextBox 195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1" name="TextBox 196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2" name="TextBox 196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3" name="TextBox 196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4" name="TextBox 196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5" name="TextBox 196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6" name="TextBox 196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7" name="TextBox 196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8" name="TextBox 196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69" name="TextBox 196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0" name="TextBox 196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1" name="TextBox 197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2" name="TextBox 197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3" name="TextBox 197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4" name="TextBox 197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5" name="TextBox 197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6" name="TextBox 197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7" name="TextBox 197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8" name="TextBox 197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79" name="TextBox 197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0" name="TextBox 197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1" name="TextBox 198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2" name="TextBox 198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3" name="TextBox 198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4" name="TextBox 198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5" name="TextBox 198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6" name="TextBox 198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7" name="TextBox 198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8" name="TextBox 198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89" name="TextBox 198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0" name="TextBox 198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1" name="TextBox 199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2" name="TextBox 199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3" name="TextBox 199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4" name="TextBox 199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5" name="TextBox 199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6" name="TextBox 199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7" name="TextBox 199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8" name="TextBox 199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1999" name="TextBox 199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0" name="TextBox 199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1" name="TextBox 200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2" name="TextBox 200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3" name="TextBox 200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4" name="TextBox 200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5" name="TextBox 200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6" name="TextBox 200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7" name="TextBox 200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8" name="TextBox 200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09" name="TextBox 200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0" name="TextBox 200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1" name="TextBox 201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2" name="TextBox 201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3" name="TextBox 201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4" name="TextBox 201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5" name="TextBox 201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6" name="TextBox 201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7" name="TextBox 201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8" name="TextBox 201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19" name="TextBox 201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0" name="TextBox 201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1" name="TextBox 202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2" name="TextBox 202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3" name="TextBox 202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4" name="TextBox 202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5" name="TextBox 202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6" name="TextBox 202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7" name="TextBox 202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8" name="TextBox 202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29" name="TextBox 202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0" name="TextBox 202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1" name="TextBox 203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2" name="TextBox 203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3" name="TextBox 203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4" name="TextBox 203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5" name="TextBox 203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6" name="TextBox 203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7" name="TextBox 203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8" name="TextBox 203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39" name="TextBox 203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0" name="TextBox 203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1" name="TextBox 204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2" name="TextBox 204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3" name="TextBox 204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4" name="TextBox 204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5" name="TextBox 204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6" name="TextBox 204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7" name="TextBox 204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8" name="TextBox 204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49" name="TextBox 204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50" name="TextBox 204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51" name="TextBox 205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52" name="TextBox 205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53" name="TextBox 205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54" name="TextBox 2053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55" name="TextBox 2054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56" name="TextBox 2055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57" name="TextBox 2056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58" name="TextBox 2057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59" name="TextBox 2058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0" name="TextBox 2059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1" name="TextBox 2060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2" name="TextBox 2061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3" name="TextBox 2062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4" name="TextBox 2063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5" name="TextBox 2064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6" name="TextBox 2065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7" name="TextBox 2066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8" name="TextBox 2067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69" name="TextBox 2068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0" name="TextBox 2069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1" name="TextBox 2070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2" name="TextBox 2071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3" name="TextBox 2072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4" name="TextBox 2073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5" name="TextBox 2074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6" name="TextBox 2075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7" name="TextBox 2076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8" name="TextBox 2077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79" name="TextBox 2078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0" name="TextBox 2079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1" name="TextBox 2080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2" name="TextBox 2081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3" name="TextBox 2082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4" name="TextBox 2083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5" name="TextBox 2084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6" name="TextBox 2085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7" name="TextBox 2086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8" name="TextBox 2087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2089" name="TextBox 2088"/>
        <xdr:cNvSpPr txBox="1"/>
      </xdr:nvSpPr>
      <xdr:spPr>
        <a:xfrm>
          <a:off x="8008937" y="53330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0" name="TextBox 208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1" name="TextBox 209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2" name="TextBox 209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3" name="TextBox 209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4" name="TextBox 209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5" name="TextBox 209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6" name="TextBox 209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7" name="TextBox 209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8" name="TextBox 209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099" name="TextBox 209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0" name="TextBox 209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1" name="TextBox 210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2" name="TextBox 210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3" name="TextBox 210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4" name="TextBox 210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5" name="TextBox 210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6" name="TextBox 210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7" name="TextBox 210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8" name="TextBox 210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09" name="TextBox 210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0" name="TextBox 210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1" name="TextBox 211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2" name="TextBox 211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3" name="TextBox 211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4" name="TextBox 211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5" name="TextBox 211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6" name="TextBox 211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7" name="TextBox 211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8" name="TextBox 211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19" name="TextBox 211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0" name="TextBox 211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1" name="TextBox 212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2" name="TextBox 212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3" name="TextBox 212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4" name="TextBox 212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5" name="TextBox 212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6" name="TextBox 212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7" name="TextBox 212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8" name="TextBox 212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29" name="TextBox 212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0" name="TextBox 212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1" name="TextBox 213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2" name="TextBox 213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3" name="TextBox 213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4" name="TextBox 213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5" name="TextBox 213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6" name="TextBox 213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7" name="TextBox 213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8" name="TextBox 213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39" name="TextBox 213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0" name="TextBox 213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1" name="TextBox 214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2" name="TextBox 214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3" name="TextBox 214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4" name="TextBox 214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5" name="TextBox 214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6" name="TextBox 214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7" name="TextBox 214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8" name="TextBox 214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49" name="TextBox 214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0" name="TextBox 214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1" name="TextBox 215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2" name="TextBox 215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3" name="TextBox 215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4" name="TextBox 215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5" name="TextBox 215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6" name="TextBox 215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7" name="TextBox 215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8" name="TextBox 215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59" name="TextBox 215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0" name="TextBox 215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1" name="TextBox 216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2" name="TextBox 216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3" name="TextBox 216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4" name="TextBox 216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5" name="TextBox 216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6" name="TextBox 216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7" name="TextBox 216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8" name="TextBox 216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69" name="TextBox 216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0" name="TextBox 216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1" name="TextBox 217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2" name="TextBox 217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3" name="TextBox 217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4" name="TextBox 217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5" name="TextBox 217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6" name="TextBox 217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7" name="TextBox 217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8" name="TextBox 217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79" name="TextBox 217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0" name="TextBox 217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1" name="TextBox 218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2" name="TextBox 218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3" name="TextBox 218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4" name="TextBox 218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5" name="TextBox 218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6" name="TextBox 218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7" name="TextBox 218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8" name="TextBox 218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89" name="TextBox 218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0" name="TextBox 218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1" name="TextBox 219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2" name="TextBox 219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3" name="TextBox 219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4" name="TextBox 219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5" name="TextBox 219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6" name="TextBox 219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7" name="TextBox 219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8" name="TextBox 219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199" name="TextBox 219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0" name="TextBox 219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1" name="TextBox 220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2" name="TextBox 220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3" name="TextBox 220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4" name="TextBox 220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5" name="TextBox 220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6" name="TextBox 220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7" name="TextBox 220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8" name="TextBox 220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09" name="TextBox 220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0" name="TextBox 220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1" name="TextBox 221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2" name="TextBox 221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3" name="TextBox 221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4" name="TextBox 221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5" name="TextBox 221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6" name="TextBox 221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7" name="TextBox 221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8" name="TextBox 221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19" name="TextBox 221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0" name="TextBox 221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1" name="TextBox 222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2" name="TextBox 222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3" name="TextBox 222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4" name="TextBox 2223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5" name="TextBox 2224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6" name="TextBox 2225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7" name="TextBox 2226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8" name="TextBox 2227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29" name="TextBox 2228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30" name="TextBox 2229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31" name="TextBox 2230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32" name="TextBox 2231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2233" name="TextBox 2232"/>
        <xdr:cNvSpPr txBox="1"/>
      </xdr:nvSpPr>
      <xdr:spPr>
        <a:xfrm>
          <a:off x="8008937" y="53520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34" name="TextBox 223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35" name="TextBox 223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36" name="TextBox 223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37" name="TextBox 223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38" name="TextBox 223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39" name="TextBox 223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0" name="TextBox 223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1" name="TextBox 224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2" name="TextBox 224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3" name="TextBox 224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4" name="TextBox 224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5" name="TextBox 224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6" name="TextBox 224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7" name="TextBox 224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8" name="TextBox 224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49" name="TextBox 224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0" name="TextBox 224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1" name="TextBox 225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2" name="TextBox 225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3" name="TextBox 225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4" name="TextBox 225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5" name="TextBox 225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6" name="TextBox 225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7" name="TextBox 225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8" name="TextBox 225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59" name="TextBox 225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0" name="TextBox 225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1" name="TextBox 226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2" name="TextBox 226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3" name="TextBox 226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4" name="TextBox 226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5" name="TextBox 226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6" name="TextBox 226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7" name="TextBox 226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8" name="TextBox 226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69" name="TextBox 226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0" name="TextBox 226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1" name="TextBox 227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2" name="TextBox 227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3" name="TextBox 227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4" name="TextBox 227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5" name="TextBox 227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6" name="TextBox 227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7" name="TextBox 227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8" name="TextBox 227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79" name="TextBox 227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0" name="TextBox 227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1" name="TextBox 228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2" name="TextBox 228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3" name="TextBox 228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4" name="TextBox 228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5" name="TextBox 228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6" name="TextBox 228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7" name="TextBox 228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8" name="TextBox 228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89" name="TextBox 228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0" name="TextBox 228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1" name="TextBox 229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2" name="TextBox 229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3" name="TextBox 229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4" name="TextBox 229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5" name="TextBox 229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6" name="TextBox 229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7" name="TextBox 229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8" name="TextBox 229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299" name="TextBox 229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0" name="TextBox 229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1" name="TextBox 230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2" name="TextBox 230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3" name="TextBox 230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4" name="TextBox 230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5" name="TextBox 230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6" name="TextBox 230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7" name="TextBox 230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8" name="TextBox 230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09" name="TextBox 230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0" name="TextBox 230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1" name="TextBox 231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2" name="TextBox 231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3" name="TextBox 231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4" name="TextBox 231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5" name="TextBox 231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6" name="TextBox 231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7" name="TextBox 231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8" name="TextBox 231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19" name="TextBox 231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0" name="TextBox 231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1" name="TextBox 232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2" name="TextBox 232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3" name="TextBox 232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4" name="TextBox 232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5" name="TextBox 232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6" name="TextBox 232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7" name="TextBox 232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8" name="TextBox 232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29" name="TextBox 232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0" name="TextBox 232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1" name="TextBox 233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2" name="TextBox 233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3" name="TextBox 233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4" name="TextBox 233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5" name="TextBox 233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6" name="TextBox 233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7" name="TextBox 233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8" name="TextBox 233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39" name="TextBox 233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40" name="TextBox 233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41" name="TextBox 234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42" name="TextBox 2341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43" name="TextBox 2342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44" name="TextBox 2343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45" name="TextBox 2344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46" name="TextBox 2345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47" name="TextBox 2346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48" name="TextBox 2347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49" name="TextBox 2348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0" name="TextBox 2349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1" name="TextBox 2350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2" name="TextBox 2351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3" name="TextBox 2352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4" name="TextBox 2353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5" name="TextBox 2354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6" name="TextBox 2355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7" name="TextBox 2356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8" name="TextBox 2357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59" name="TextBox 2358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0" name="TextBox 2359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1" name="TextBox 2360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2" name="TextBox 2361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3" name="TextBox 2362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4" name="TextBox 2363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5" name="TextBox 2364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6" name="TextBox 2365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7" name="TextBox 2366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8" name="TextBox 2367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69" name="TextBox 2368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70" name="TextBox 2369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71" name="TextBox 2370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72" name="TextBox 2371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73" name="TextBox 2372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74" name="TextBox 2373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75" name="TextBox 2374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76" name="TextBox 2375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861</xdr:row>
      <xdr:rowOff>0</xdr:rowOff>
    </xdr:from>
    <xdr:ext cx="73607" cy="264560"/>
    <xdr:sp macro="" textlink="">
      <xdr:nvSpPr>
        <xdr:cNvPr id="2377" name="TextBox 2376"/>
        <xdr:cNvSpPr txBox="1"/>
      </xdr:nvSpPr>
      <xdr:spPr>
        <a:xfrm>
          <a:off x="5408612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78" name="TextBox 237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79" name="TextBox 237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0" name="TextBox 237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1" name="TextBox 238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2" name="TextBox 238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3" name="TextBox 238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4" name="TextBox 238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5" name="TextBox 238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6" name="TextBox 238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7" name="TextBox 238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8" name="TextBox 238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89" name="TextBox 238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0" name="TextBox 238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1" name="TextBox 239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2" name="TextBox 239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3" name="TextBox 239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4" name="TextBox 239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5" name="TextBox 239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6" name="TextBox 239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7" name="TextBox 239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8" name="TextBox 239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399" name="TextBox 239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0" name="TextBox 239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1" name="TextBox 240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2" name="TextBox 240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3" name="TextBox 240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4" name="TextBox 240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5" name="TextBox 240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6" name="TextBox 240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7" name="TextBox 240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8" name="TextBox 240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09" name="TextBox 240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0" name="TextBox 240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1" name="TextBox 241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2" name="TextBox 241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3" name="TextBox 241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4" name="TextBox 241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5" name="TextBox 241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6" name="TextBox 241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7" name="TextBox 241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8" name="TextBox 241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19" name="TextBox 241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0" name="TextBox 241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1" name="TextBox 242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2" name="TextBox 242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3" name="TextBox 242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4" name="TextBox 242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5" name="TextBox 242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6" name="TextBox 242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7" name="TextBox 242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8" name="TextBox 242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29" name="TextBox 242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0" name="TextBox 242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1" name="TextBox 243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2" name="TextBox 243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3" name="TextBox 243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4" name="TextBox 243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5" name="TextBox 243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6" name="TextBox 243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7" name="TextBox 243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8" name="TextBox 243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39" name="TextBox 243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0" name="TextBox 243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1" name="TextBox 244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2" name="TextBox 244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3" name="TextBox 244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4" name="TextBox 244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5" name="TextBox 244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6" name="TextBox 244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7" name="TextBox 244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8" name="TextBox 244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49" name="TextBox 244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0" name="TextBox 244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1" name="TextBox 245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2" name="TextBox 245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3" name="TextBox 245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4" name="TextBox 245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5" name="TextBox 245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6" name="TextBox 245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7" name="TextBox 245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8" name="TextBox 245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59" name="TextBox 245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0" name="TextBox 245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1" name="TextBox 246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2" name="TextBox 246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3" name="TextBox 246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4" name="TextBox 246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5" name="TextBox 246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6" name="TextBox 246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7" name="TextBox 246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8" name="TextBox 246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69" name="TextBox 246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0" name="TextBox 246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1" name="TextBox 247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2" name="TextBox 247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3" name="TextBox 247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4" name="TextBox 247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5" name="TextBox 247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6" name="TextBox 247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7" name="TextBox 247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8" name="TextBox 247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79" name="TextBox 247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0" name="TextBox 247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1" name="TextBox 248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2" name="TextBox 248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3" name="TextBox 248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4" name="TextBox 248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5" name="TextBox 248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6" name="TextBox 248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7" name="TextBox 248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8" name="TextBox 248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89" name="TextBox 248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0" name="TextBox 248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1" name="TextBox 249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2" name="TextBox 249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3" name="TextBox 249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4" name="TextBox 249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5" name="TextBox 249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6" name="TextBox 249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7" name="TextBox 249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8" name="TextBox 249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499" name="TextBox 249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0" name="TextBox 249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1" name="TextBox 250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2" name="TextBox 250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3" name="TextBox 250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4" name="TextBox 250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5" name="TextBox 250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6" name="TextBox 250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7" name="TextBox 250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8" name="TextBox 250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09" name="TextBox 250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0" name="TextBox 250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1" name="TextBox 251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2" name="TextBox 251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3" name="TextBox 251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4" name="TextBox 251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5" name="TextBox 251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6" name="TextBox 251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7" name="TextBox 251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8" name="TextBox 251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19" name="TextBox 251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0" name="TextBox 251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1" name="TextBox 252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2" name="TextBox 252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3" name="TextBox 252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4" name="TextBox 252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5" name="TextBox 252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6" name="TextBox 252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7" name="TextBox 252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8" name="TextBox 252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29" name="TextBox 252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0" name="TextBox 252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1" name="TextBox 253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2" name="TextBox 253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3" name="TextBox 253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4" name="TextBox 253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5" name="TextBox 253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6" name="TextBox 253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7" name="TextBox 253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8" name="TextBox 253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39" name="TextBox 253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0" name="TextBox 253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1" name="TextBox 254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2" name="TextBox 254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3" name="TextBox 254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4" name="TextBox 254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5" name="TextBox 254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6" name="TextBox 254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7" name="TextBox 254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8" name="TextBox 254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49" name="TextBox 254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50" name="TextBox 254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51" name="TextBox 255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52" name="TextBox 255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53" name="TextBox 255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54" name="TextBox 255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55" name="TextBox 255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56" name="TextBox 255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57" name="TextBox 255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58" name="TextBox 2557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59" name="TextBox 2558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0" name="TextBox 2559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1" name="TextBox 2560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2" name="TextBox 2561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3" name="TextBox 2562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4" name="TextBox 2563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5" name="TextBox 2564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6" name="TextBox 2565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7" name="TextBox 2566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8" name="TextBox 2567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69" name="TextBox 2568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0" name="TextBox 2569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1" name="TextBox 2570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2" name="TextBox 2571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3" name="TextBox 2572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4" name="TextBox 2573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5" name="TextBox 2574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6" name="TextBox 2575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7" name="TextBox 2576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8" name="TextBox 2577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79" name="TextBox 2578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0" name="TextBox 2579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1" name="TextBox 2580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2" name="TextBox 2581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3" name="TextBox 2582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4" name="TextBox 2583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5" name="TextBox 2584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6" name="TextBox 2585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7" name="TextBox 2586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8" name="TextBox 2587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89" name="TextBox 2588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90" name="TextBox 2589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91" name="TextBox 2590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92" name="TextBox 2591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862</xdr:row>
      <xdr:rowOff>0</xdr:rowOff>
    </xdr:from>
    <xdr:ext cx="73607" cy="264560"/>
    <xdr:sp macro="" textlink="">
      <xdr:nvSpPr>
        <xdr:cNvPr id="2593" name="TextBox 2592"/>
        <xdr:cNvSpPr txBox="1"/>
      </xdr:nvSpPr>
      <xdr:spPr>
        <a:xfrm>
          <a:off x="43799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94" name="TextBox 259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95" name="TextBox 259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96" name="TextBox 259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97" name="TextBox 259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98" name="TextBox 259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599" name="TextBox 259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0" name="TextBox 259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1" name="TextBox 260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2" name="TextBox 260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3" name="TextBox 260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4" name="TextBox 260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5" name="TextBox 260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6" name="TextBox 260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7" name="TextBox 260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8" name="TextBox 260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09" name="TextBox 260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0" name="TextBox 260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1" name="TextBox 261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2" name="TextBox 261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3" name="TextBox 261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4" name="TextBox 261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5" name="TextBox 261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6" name="TextBox 261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7" name="TextBox 261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8" name="TextBox 261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19" name="TextBox 261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0" name="TextBox 261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1" name="TextBox 262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2" name="TextBox 262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3" name="TextBox 262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4" name="TextBox 262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5" name="TextBox 262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6" name="TextBox 262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7" name="TextBox 262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8" name="TextBox 262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29" name="TextBox 262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0" name="TextBox 262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1" name="TextBox 263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2" name="TextBox 263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3" name="TextBox 263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4" name="TextBox 263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5" name="TextBox 263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6" name="TextBox 263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7" name="TextBox 263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8" name="TextBox 263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39" name="TextBox 263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0" name="TextBox 263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1" name="TextBox 264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2" name="TextBox 264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3" name="TextBox 264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4" name="TextBox 264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5" name="TextBox 264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6" name="TextBox 264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7" name="TextBox 264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8" name="TextBox 264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49" name="TextBox 264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0" name="TextBox 264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1" name="TextBox 265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2" name="TextBox 265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3" name="TextBox 265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4" name="TextBox 265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5" name="TextBox 265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6" name="TextBox 265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7" name="TextBox 265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8" name="TextBox 265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59" name="TextBox 265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0" name="TextBox 265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1" name="TextBox 266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2" name="TextBox 266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3" name="TextBox 266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4" name="TextBox 266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5" name="TextBox 266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6" name="TextBox 266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7" name="TextBox 266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8" name="TextBox 266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69" name="TextBox 266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0" name="TextBox 266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1" name="TextBox 267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2" name="TextBox 267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3" name="TextBox 267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4" name="TextBox 267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5" name="TextBox 267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6" name="TextBox 267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7" name="TextBox 267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8" name="TextBox 267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79" name="TextBox 267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0" name="TextBox 267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1" name="TextBox 268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2" name="TextBox 268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3" name="TextBox 268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4" name="TextBox 268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5" name="TextBox 268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6" name="TextBox 268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7" name="TextBox 268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8" name="TextBox 268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89" name="TextBox 268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0" name="TextBox 268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1" name="TextBox 269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2" name="TextBox 269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3" name="TextBox 269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4" name="TextBox 269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5" name="TextBox 269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6" name="TextBox 269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7" name="TextBox 269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8" name="TextBox 269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699" name="TextBox 269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0" name="TextBox 269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1" name="TextBox 270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2" name="TextBox 270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3" name="TextBox 270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4" name="TextBox 270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5" name="TextBox 270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6" name="TextBox 270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7" name="TextBox 270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8" name="TextBox 270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09" name="TextBox 270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0" name="TextBox 270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1" name="TextBox 271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2" name="TextBox 271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3" name="TextBox 271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4" name="TextBox 271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5" name="TextBox 271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6" name="TextBox 271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7" name="TextBox 271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8" name="TextBox 271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19" name="TextBox 271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0" name="TextBox 271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1" name="TextBox 272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2" name="TextBox 272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3" name="TextBox 272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4" name="TextBox 272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5" name="TextBox 272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6" name="TextBox 272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7" name="TextBox 272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8" name="TextBox 272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29" name="TextBox 272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0" name="TextBox 272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1" name="TextBox 273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2" name="TextBox 273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3" name="TextBox 273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4" name="TextBox 273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5" name="TextBox 273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6" name="TextBox 273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7" name="TextBox 273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8" name="TextBox 273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39" name="TextBox 273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0" name="TextBox 273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1" name="TextBox 274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2" name="TextBox 274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3" name="TextBox 274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4" name="TextBox 274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5" name="TextBox 274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6" name="TextBox 274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7" name="TextBox 274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8" name="TextBox 274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49" name="TextBox 274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0" name="TextBox 274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1" name="TextBox 275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2" name="TextBox 275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3" name="TextBox 275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4" name="TextBox 275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5" name="TextBox 275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6" name="TextBox 275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7" name="TextBox 275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8" name="TextBox 275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59" name="TextBox 275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0" name="TextBox 275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1" name="TextBox 276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2" name="TextBox 276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3" name="TextBox 276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4" name="TextBox 276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5" name="TextBox 276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6" name="TextBox 276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7" name="TextBox 276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8" name="TextBox 276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69" name="TextBox 276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0" name="TextBox 276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1" name="TextBox 277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2" name="TextBox 277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3" name="TextBox 277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4" name="TextBox 277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5" name="TextBox 277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6" name="TextBox 277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7" name="TextBox 277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8" name="TextBox 277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79" name="TextBox 277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0" name="TextBox 277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1" name="TextBox 278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2" name="TextBox 278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3" name="TextBox 278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4" name="TextBox 278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5" name="TextBox 278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6" name="TextBox 278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7" name="TextBox 278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8" name="TextBox 278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89" name="TextBox 278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0" name="TextBox 278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1" name="TextBox 279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2" name="TextBox 279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3" name="TextBox 279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4" name="TextBox 279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5" name="TextBox 279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6" name="TextBox 279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7" name="TextBox 279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8" name="TextBox 279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799" name="TextBox 279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0" name="TextBox 2799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1" name="TextBox 2800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2" name="TextBox 2801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3" name="TextBox 2802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4" name="TextBox 2803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5" name="TextBox 2804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6" name="TextBox 2805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7" name="TextBox 2806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8" name="TextBox 2807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862</xdr:row>
      <xdr:rowOff>0</xdr:rowOff>
    </xdr:from>
    <xdr:ext cx="73607" cy="264560"/>
    <xdr:sp macro="" textlink="">
      <xdr:nvSpPr>
        <xdr:cNvPr id="2809" name="TextBox 2808"/>
        <xdr:cNvSpPr txBox="1"/>
      </xdr:nvSpPr>
      <xdr:spPr>
        <a:xfrm>
          <a:off x="5408612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0" name="TextBox 280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1" name="TextBox 281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2" name="TextBox 281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3" name="TextBox 281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4" name="TextBox 281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5" name="TextBox 281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6" name="TextBox 281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7" name="TextBox 281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8" name="TextBox 281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19" name="TextBox 281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0" name="TextBox 281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1" name="TextBox 282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2" name="TextBox 282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3" name="TextBox 282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4" name="TextBox 282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5" name="TextBox 282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6" name="TextBox 282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7" name="TextBox 282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8" name="TextBox 282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29" name="TextBox 282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0" name="TextBox 282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1" name="TextBox 283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2" name="TextBox 283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3" name="TextBox 283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4" name="TextBox 283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5" name="TextBox 283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6" name="TextBox 283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7" name="TextBox 283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8" name="TextBox 283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39" name="TextBox 283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0" name="TextBox 283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1" name="TextBox 284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2" name="TextBox 284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3" name="TextBox 284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4" name="TextBox 284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5" name="TextBox 284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6" name="TextBox 284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7" name="TextBox 284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8" name="TextBox 284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49" name="TextBox 284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0" name="TextBox 284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1" name="TextBox 285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2" name="TextBox 285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3" name="TextBox 285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4" name="TextBox 285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5" name="TextBox 285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6" name="TextBox 285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7" name="TextBox 285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8" name="TextBox 285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59" name="TextBox 285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0" name="TextBox 285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1" name="TextBox 286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2" name="TextBox 286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3" name="TextBox 286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4" name="TextBox 286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5" name="TextBox 286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6" name="TextBox 286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7" name="TextBox 286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8" name="TextBox 286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69" name="TextBox 286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0" name="TextBox 286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1" name="TextBox 287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2" name="TextBox 287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3" name="TextBox 287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4" name="TextBox 287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5" name="TextBox 287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6" name="TextBox 287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7" name="TextBox 287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8" name="TextBox 287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79" name="TextBox 287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0" name="TextBox 287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1" name="TextBox 288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2" name="TextBox 288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3" name="TextBox 288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4" name="TextBox 288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5" name="TextBox 288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6" name="TextBox 288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7" name="TextBox 288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8" name="TextBox 288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89" name="TextBox 288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0" name="TextBox 288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1" name="TextBox 289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2" name="TextBox 289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3" name="TextBox 289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4" name="TextBox 289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5" name="TextBox 289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6" name="TextBox 289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7" name="TextBox 289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8" name="TextBox 289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899" name="TextBox 289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0" name="TextBox 289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1" name="TextBox 290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2" name="TextBox 290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3" name="TextBox 290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4" name="TextBox 290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5" name="TextBox 290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6" name="TextBox 290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7" name="TextBox 290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8" name="TextBox 290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09" name="TextBox 290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10" name="TextBox 290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11" name="TextBox 291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12" name="TextBox 291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13" name="TextBox 291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14" name="TextBox 291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15" name="TextBox 291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16" name="TextBox 291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17" name="TextBox 291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18" name="TextBox 2917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19" name="TextBox 2918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0" name="TextBox 2919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1" name="TextBox 2920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2" name="TextBox 2921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3" name="TextBox 2922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4" name="TextBox 2923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5" name="TextBox 2924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6" name="TextBox 2925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7" name="TextBox 2926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8" name="TextBox 2927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29" name="TextBox 2928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0" name="TextBox 2929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1" name="TextBox 2930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2" name="TextBox 2931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3" name="TextBox 2932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4" name="TextBox 2933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5" name="TextBox 2934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6" name="TextBox 2935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7" name="TextBox 2936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8" name="TextBox 2937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39" name="TextBox 2938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0" name="TextBox 2939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1" name="TextBox 2940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2" name="TextBox 2941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3" name="TextBox 2942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4" name="TextBox 2943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5" name="TextBox 2944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6" name="TextBox 2945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7" name="TextBox 2946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8" name="TextBox 2947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49" name="TextBox 2948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50" name="TextBox 2949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51" name="TextBox 2950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52" name="TextBox 2951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861</xdr:row>
      <xdr:rowOff>0</xdr:rowOff>
    </xdr:from>
    <xdr:ext cx="73607" cy="264560"/>
    <xdr:sp macro="" textlink="">
      <xdr:nvSpPr>
        <xdr:cNvPr id="2953" name="TextBox 2952"/>
        <xdr:cNvSpPr txBox="1"/>
      </xdr:nvSpPr>
      <xdr:spPr>
        <a:xfrm>
          <a:off x="8008937" y="53711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54" name="TextBox 295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55" name="TextBox 295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56" name="TextBox 295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57" name="TextBox 295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58" name="TextBox 295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59" name="TextBox 295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0" name="TextBox 295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1" name="TextBox 296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2" name="TextBox 296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3" name="TextBox 296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4" name="TextBox 296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5" name="TextBox 296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6" name="TextBox 296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7" name="TextBox 296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8" name="TextBox 296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69" name="TextBox 296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0" name="TextBox 296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1" name="TextBox 297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2" name="TextBox 297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3" name="TextBox 297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4" name="TextBox 297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5" name="TextBox 297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6" name="TextBox 297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7" name="TextBox 297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8" name="TextBox 297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79" name="TextBox 297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0" name="TextBox 297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1" name="TextBox 298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2" name="TextBox 298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3" name="TextBox 298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4" name="TextBox 298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5" name="TextBox 298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6" name="TextBox 298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7" name="TextBox 298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8" name="TextBox 298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89" name="TextBox 298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0" name="TextBox 298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1" name="TextBox 299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2" name="TextBox 299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3" name="TextBox 299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4" name="TextBox 299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5" name="TextBox 299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6" name="TextBox 299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7" name="TextBox 299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8" name="TextBox 299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2999" name="TextBox 299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0" name="TextBox 299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1" name="TextBox 300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2" name="TextBox 300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3" name="TextBox 300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4" name="TextBox 300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5" name="TextBox 300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6" name="TextBox 300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7" name="TextBox 300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8" name="TextBox 300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09" name="TextBox 300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0" name="TextBox 300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1" name="TextBox 301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2" name="TextBox 301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3" name="TextBox 301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4" name="TextBox 301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5" name="TextBox 301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6" name="TextBox 301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7" name="TextBox 301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8" name="TextBox 301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19" name="TextBox 301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0" name="TextBox 301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1" name="TextBox 302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2" name="TextBox 302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3" name="TextBox 302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4" name="TextBox 302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5" name="TextBox 302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6" name="TextBox 302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7" name="TextBox 302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8" name="TextBox 302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29" name="TextBox 302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0" name="TextBox 302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1" name="TextBox 303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2" name="TextBox 303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3" name="TextBox 303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4" name="TextBox 303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5" name="TextBox 303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6" name="TextBox 303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7" name="TextBox 303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8" name="TextBox 303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39" name="TextBox 303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0" name="TextBox 303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1" name="TextBox 304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2" name="TextBox 304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3" name="TextBox 304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4" name="TextBox 304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5" name="TextBox 304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6" name="TextBox 304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7" name="TextBox 304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8" name="TextBox 304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49" name="TextBox 304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0" name="TextBox 304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1" name="TextBox 305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2" name="TextBox 305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3" name="TextBox 305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4" name="TextBox 305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5" name="TextBox 305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6" name="TextBox 305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7" name="TextBox 305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8" name="TextBox 305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59" name="TextBox 305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0" name="TextBox 305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1" name="TextBox 306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2" name="TextBox 306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3" name="TextBox 306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4" name="TextBox 306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5" name="TextBox 306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6" name="TextBox 306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7" name="TextBox 306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8" name="TextBox 306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69" name="TextBox 306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0" name="TextBox 306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1" name="TextBox 307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2" name="TextBox 307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3" name="TextBox 307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4" name="TextBox 307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5" name="TextBox 307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6" name="TextBox 307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7" name="TextBox 307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8" name="TextBox 307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79" name="TextBox 307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0" name="TextBox 307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1" name="TextBox 308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2" name="TextBox 308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3" name="TextBox 308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4" name="TextBox 308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5" name="TextBox 308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6" name="TextBox 308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7" name="TextBox 308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8" name="TextBox 3087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89" name="TextBox 3088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90" name="TextBox 3089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91" name="TextBox 3090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92" name="TextBox 3091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93" name="TextBox 3092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94" name="TextBox 3093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95" name="TextBox 3094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96" name="TextBox 3095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862</xdr:row>
      <xdr:rowOff>0</xdr:rowOff>
    </xdr:from>
    <xdr:ext cx="73607" cy="264560"/>
    <xdr:sp macro="" textlink="">
      <xdr:nvSpPr>
        <xdr:cNvPr id="3097" name="TextBox 3096"/>
        <xdr:cNvSpPr txBox="1"/>
      </xdr:nvSpPr>
      <xdr:spPr>
        <a:xfrm>
          <a:off x="8008937" y="53901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098" name="TextBox 3097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099" name="TextBox 3098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0" name="TextBox 3099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1" name="TextBox 3100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2" name="TextBox 3101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3" name="TextBox 3102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4" name="TextBox 3103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5" name="TextBox 3104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6" name="TextBox 3105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7" name="TextBox 3106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8" name="TextBox 3107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09" name="TextBox 3108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0" name="TextBox 3109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1" name="TextBox 3110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2" name="TextBox 3111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3" name="TextBox 3112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4" name="TextBox 3113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5" name="TextBox 3114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6" name="TextBox 3115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7" name="TextBox 3116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8" name="TextBox 3117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19" name="TextBox 3118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0" name="TextBox 3119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1" name="TextBox 3120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2" name="TextBox 3121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3" name="TextBox 3122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4" name="TextBox 3123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5" name="TextBox 3124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6" name="TextBox 3125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7" name="TextBox 3126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8" name="TextBox 3127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29" name="TextBox 3128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30" name="TextBox 3129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31" name="TextBox 3130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32" name="TextBox 3131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895</xdr:row>
      <xdr:rowOff>0</xdr:rowOff>
    </xdr:from>
    <xdr:ext cx="73607" cy="264560"/>
    <xdr:sp macro="" textlink="">
      <xdr:nvSpPr>
        <xdr:cNvPr id="3133" name="TextBox 3132"/>
        <xdr:cNvSpPr txBox="1"/>
      </xdr:nvSpPr>
      <xdr:spPr>
        <a:xfrm>
          <a:off x="5408612" y="54092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34" name="TextBox 3133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35" name="TextBox 3134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36" name="TextBox 3135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37" name="TextBox 3136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38" name="TextBox 3137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39" name="TextBox 3138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0" name="TextBox 3139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1" name="TextBox 3140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2" name="TextBox 3141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3" name="TextBox 3142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4" name="TextBox 3143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5" name="TextBox 3144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6" name="TextBox 3145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7" name="TextBox 3146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8" name="TextBox 3147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49" name="TextBox 3148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0" name="TextBox 3149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1" name="TextBox 3150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2" name="TextBox 3151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3" name="TextBox 3152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4" name="TextBox 3153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5" name="TextBox 3154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6" name="TextBox 3155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7" name="TextBox 3156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8" name="TextBox 3157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59" name="TextBox 3158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0" name="TextBox 3159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1" name="TextBox 3160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2" name="TextBox 3161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3" name="TextBox 3162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4" name="TextBox 3163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5" name="TextBox 3164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6" name="TextBox 3165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7" name="TextBox 3166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8" name="TextBox 3167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69" name="TextBox 3168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0" name="TextBox 3169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1" name="TextBox 3170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2" name="TextBox 3171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3" name="TextBox 3172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4" name="TextBox 3173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5" name="TextBox 3174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6" name="TextBox 3175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7" name="TextBox 3176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8" name="TextBox 3177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79" name="TextBox 3178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0" name="TextBox 3179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1" name="TextBox 3180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2" name="TextBox 3181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3" name="TextBox 3182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4" name="TextBox 3183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5" name="TextBox 3184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6" name="TextBox 3185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7" name="TextBox 3186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8" name="TextBox 3187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89" name="TextBox 3188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0" name="TextBox 3189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1" name="TextBox 3190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2" name="TextBox 3191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3" name="TextBox 3192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4" name="TextBox 3193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5" name="TextBox 3194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6" name="TextBox 3195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7" name="TextBox 3196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8" name="TextBox 3197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199" name="TextBox 3198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200" name="TextBox 3199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201" name="TextBox 3200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202" name="TextBox 3201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203" name="TextBox 3202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204" name="TextBox 3203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896</xdr:row>
      <xdr:rowOff>0</xdr:rowOff>
    </xdr:from>
    <xdr:ext cx="73607" cy="264560"/>
    <xdr:sp macro="" textlink="">
      <xdr:nvSpPr>
        <xdr:cNvPr id="3205" name="TextBox 3204"/>
        <xdr:cNvSpPr txBox="1"/>
      </xdr:nvSpPr>
      <xdr:spPr>
        <a:xfrm>
          <a:off x="5408612" y="54282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06" name="TextBox 320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07" name="TextBox 320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08" name="TextBox 320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09" name="TextBox 320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0" name="TextBox 320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1" name="TextBox 321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2" name="TextBox 321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3" name="TextBox 321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4" name="TextBox 321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5" name="TextBox 321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6" name="TextBox 321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7" name="TextBox 321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8" name="TextBox 321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19" name="TextBox 321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0" name="TextBox 321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1" name="TextBox 322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2" name="TextBox 322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3" name="TextBox 322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4" name="TextBox 322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5" name="TextBox 322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6" name="TextBox 322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7" name="TextBox 322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8" name="TextBox 322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29" name="TextBox 322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0" name="TextBox 322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1" name="TextBox 323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2" name="TextBox 323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3" name="TextBox 323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4" name="TextBox 323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5" name="TextBox 323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6" name="TextBox 323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7" name="TextBox 323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8" name="TextBox 323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39" name="TextBox 323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0" name="TextBox 323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1" name="TextBox 324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2" name="TextBox 324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3" name="TextBox 324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4" name="TextBox 324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5" name="TextBox 324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6" name="TextBox 324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7" name="TextBox 324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8" name="TextBox 324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49" name="TextBox 324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0" name="TextBox 324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1" name="TextBox 325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2" name="TextBox 325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3" name="TextBox 325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4" name="TextBox 325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5" name="TextBox 325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6" name="TextBox 325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7" name="TextBox 325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8" name="TextBox 325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59" name="TextBox 325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0" name="TextBox 325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1" name="TextBox 326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2" name="TextBox 326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3" name="TextBox 326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4" name="TextBox 326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5" name="TextBox 326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6" name="TextBox 326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7" name="TextBox 326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8" name="TextBox 326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69" name="TextBox 326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0" name="TextBox 326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1" name="TextBox 327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2" name="TextBox 327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3" name="TextBox 327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4" name="TextBox 327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5" name="TextBox 327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6" name="TextBox 327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7" name="TextBox 327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8" name="TextBox 327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79" name="TextBox 327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0" name="TextBox 327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1" name="TextBox 328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2" name="TextBox 328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3" name="TextBox 328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4" name="TextBox 328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5" name="TextBox 328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6" name="TextBox 328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7" name="TextBox 328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8" name="TextBox 328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89" name="TextBox 328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0" name="TextBox 328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1" name="TextBox 329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2" name="TextBox 329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3" name="TextBox 329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4" name="TextBox 329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5" name="TextBox 329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6" name="TextBox 329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7" name="TextBox 329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8" name="TextBox 329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299" name="TextBox 329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0" name="TextBox 329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1" name="TextBox 330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2" name="TextBox 330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3" name="TextBox 330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4" name="TextBox 330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5" name="TextBox 330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6" name="TextBox 330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7" name="TextBox 330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8" name="TextBox 330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09" name="TextBox 330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0" name="TextBox 330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1" name="TextBox 331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2" name="TextBox 331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3" name="TextBox 331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4" name="TextBox 331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5" name="TextBox 331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6" name="TextBox 331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7" name="TextBox 331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8" name="TextBox 331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19" name="TextBox 331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0" name="TextBox 331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1" name="TextBox 332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2" name="TextBox 332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3" name="TextBox 332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4" name="TextBox 332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5" name="TextBox 332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6" name="TextBox 332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7" name="TextBox 332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8" name="TextBox 332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29" name="TextBox 332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0" name="TextBox 332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1" name="TextBox 333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2" name="TextBox 333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3" name="TextBox 333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4" name="TextBox 333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5" name="TextBox 333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6" name="TextBox 333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7" name="TextBox 333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8" name="TextBox 333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39" name="TextBox 333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0" name="TextBox 333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1" name="TextBox 334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2" name="TextBox 334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3" name="TextBox 334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4" name="TextBox 334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5" name="TextBox 334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6" name="TextBox 334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7" name="TextBox 334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8" name="TextBox 334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49" name="TextBox 334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0" name="TextBox 334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1" name="TextBox 335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2" name="TextBox 335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3" name="TextBox 335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4" name="TextBox 335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5" name="TextBox 335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6" name="TextBox 335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7" name="TextBox 335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8" name="TextBox 335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59" name="TextBox 335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0" name="TextBox 335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1" name="TextBox 336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2" name="TextBox 336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3" name="TextBox 336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4" name="TextBox 336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5" name="TextBox 336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6" name="TextBox 336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7" name="TextBox 336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8" name="TextBox 336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69" name="TextBox 336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0" name="TextBox 336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1" name="TextBox 337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2" name="TextBox 337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3" name="TextBox 337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4" name="TextBox 337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5" name="TextBox 337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6" name="TextBox 337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7" name="TextBox 337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8" name="TextBox 337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79" name="TextBox 337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0" name="TextBox 337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1" name="TextBox 338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2" name="TextBox 338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3" name="TextBox 338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4" name="TextBox 338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5" name="TextBox 338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6" name="TextBox 338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7" name="TextBox 338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8" name="TextBox 338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89" name="TextBox 338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0" name="TextBox 338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1" name="TextBox 339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2" name="TextBox 339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3" name="TextBox 339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4" name="TextBox 339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5" name="TextBox 339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6" name="TextBox 339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7" name="TextBox 339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8" name="TextBox 339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399" name="TextBox 339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0" name="TextBox 339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1" name="TextBox 340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2" name="TextBox 340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3" name="TextBox 340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4" name="TextBox 340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5" name="TextBox 340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6" name="TextBox 340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7" name="TextBox 340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8" name="TextBox 340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09" name="TextBox 340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0" name="TextBox 340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1" name="TextBox 341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2" name="TextBox 341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3" name="TextBox 341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4" name="TextBox 341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5" name="TextBox 341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6" name="TextBox 341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7" name="TextBox 341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8" name="TextBox 341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19" name="TextBox 341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0" name="TextBox 341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1" name="TextBox 342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2" name="TextBox 342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3" name="TextBox 342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4" name="TextBox 342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5" name="TextBox 342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6" name="TextBox 342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7" name="TextBox 342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8" name="TextBox 342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29" name="TextBox 342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0" name="TextBox 342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1" name="TextBox 343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2" name="TextBox 343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3" name="TextBox 343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4" name="TextBox 343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5" name="TextBox 343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6" name="TextBox 343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7" name="TextBox 343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8" name="TextBox 343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39" name="TextBox 343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0" name="TextBox 343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1" name="TextBox 344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2" name="TextBox 344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3" name="TextBox 344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4" name="TextBox 344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5" name="TextBox 344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6" name="TextBox 344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7" name="TextBox 344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8" name="TextBox 344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49" name="TextBox 344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0" name="TextBox 344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1" name="TextBox 345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2" name="TextBox 345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3" name="TextBox 345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4" name="TextBox 345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5" name="TextBox 345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6" name="TextBox 345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7" name="TextBox 345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8" name="TextBox 345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59" name="TextBox 345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0" name="TextBox 345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1" name="TextBox 346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2" name="TextBox 346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3" name="TextBox 346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4" name="TextBox 346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5" name="TextBox 346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6" name="TextBox 346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7" name="TextBox 346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8" name="TextBox 346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69" name="TextBox 346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0" name="TextBox 346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1" name="TextBox 347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2" name="TextBox 347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3" name="TextBox 347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4" name="TextBox 347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5" name="TextBox 347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6" name="TextBox 347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7" name="TextBox 347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8" name="TextBox 347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79" name="TextBox 347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0" name="TextBox 347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1" name="TextBox 348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2" name="TextBox 348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3" name="TextBox 348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4" name="TextBox 348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5" name="TextBox 348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6" name="TextBox 348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7" name="TextBox 348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8" name="TextBox 348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89" name="TextBox 348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90" name="TextBox 348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91" name="TextBox 349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92" name="TextBox 349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493" name="TextBox 349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494" name="TextBox 3493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495" name="TextBox 3494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496" name="TextBox 3495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497" name="TextBox 3496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498" name="TextBox 3497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499" name="TextBox 3498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0" name="TextBox 3499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1" name="TextBox 3500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2" name="TextBox 3501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3" name="TextBox 3502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4" name="TextBox 3503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5" name="TextBox 3504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6" name="TextBox 3505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7" name="TextBox 3506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8" name="TextBox 3507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09" name="TextBox 3508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0" name="TextBox 3509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1" name="TextBox 3510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2" name="TextBox 3511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3" name="TextBox 3512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4" name="TextBox 3513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5" name="TextBox 3514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6" name="TextBox 3515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7" name="TextBox 3516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8" name="TextBox 3517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19" name="TextBox 3518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0" name="TextBox 3519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1" name="TextBox 3520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2" name="TextBox 3521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3" name="TextBox 3522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4" name="TextBox 3523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5" name="TextBox 3524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6" name="TextBox 3525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7" name="TextBox 3526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8" name="TextBox 3527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897</xdr:row>
      <xdr:rowOff>0</xdr:rowOff>
    </xdr:from>
    <xdr:ext cx="73607" cy="264560"/>
    <xdr:sp macro="" textlink="">
      <xdr:nvSpPr>
        <xdr:cNvPr id="3529" name="TextBox 3528"/>
        <xdr:cNvSpPr txBox="1"/>
      </xdr:nvSpPr>
      <xdr:spPr>
        <a:xfrm>
          <a:off x="43799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0" name="TextBox 352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1" name="TextBox 353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2" name="TextBox 353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3" name="TextBox 353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4" name="TextBox 353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5" name="TextBox 353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6" name="TextBox 353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7" name="TextBox 353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8" name="TextBox 353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39" name="TextBox 353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0" name="TextBox 353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1" name="TextBox 354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2" name="TextBox 354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3" name="TextBox 354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4" name="TextBox 354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5" name="TextBox 354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6" name="TextBox 354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7" name="TextBox 354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8" name="TextBox 354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49" name="TextBox 354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0" name="TextBox 354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1" name="TextBox 355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2" name="TextBox 355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3" name="TextBox 355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4" name="TextBox 355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5" name="TextBox 355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6" name="TextBox 355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7" name="TextBox 355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8" name="TextBox 355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59" name="TextBox 355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0" name="TextBox 355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1" name="TextBox 356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2" name="TextBox 356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3" name="TextBox 356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4" name="TextBox 356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5" name="TextBox 356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6" name="TextBox 356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7" name="TextBox 356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8" name="TextBox 356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69" name="TextBox 356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0" name="TextBox 356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1" name="TextBox 357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2" name="TextBox 357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3" name="TextBox 357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4" name="TextBox 357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5" name="TextBox 357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6" name="TextBox 357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7" name="TextBox 357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8" name="TextBox 357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79" name="TextBox 357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0" name="TextBox 357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1" name="TextBox 358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2" name="TextBox 358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3" name="TextBox 358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4" name="TextBox 358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5" name="TextBox 358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6" name="TextBox 358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7" name="TextBox 358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8" name="TextBox 358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89" name="TextBox 358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0" name="TextBox 358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1" name="TextBox 359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2" name="TextBox 359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3" name="TextBox 359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4" name="TextBox 359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5" name="TextBox 359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6" name="TextBox 359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7" name="TextBox 359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8" name="TextBox 359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599" name="TextBox 359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0" name="TextBox 359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1" name="TextBox 360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2" name="TextBox 360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3" name="TextBox 360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4" name="TextBox 360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5" name="TextBox 360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6" name="TextBox 360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7" name="TextBox 360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8" name="TextBox 360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09" name="TextBox 360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0" name="TextBox 360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1" name="TextBox 361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2" name="TextBox 361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3" name="TextBox 361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4" name="TextBox 361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5" name="TextBox 361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6" name="TextBox 361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7" name="TextBox 361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8" name="TextBox 361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19" name="TextBox 361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0" name="TextBox 361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1" name="TextBox 362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2" name="TextBox 362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3" name="TextBox 362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4" name="TextBox 362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5" name="TextBox 362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6" name="TextBox 362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7" name="TextBox 362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8" name="TextBox 362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29" name="TextBox 362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0" name="TextBox 362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1" name="TextBox 363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2" name="TextBox 363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3" name="TextBox 363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4" name="TextBox 363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5" name="TextBox 363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6" name="TextBox 363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7" name="TextBox 363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8" name="TextBox 363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39" name="TextBox 363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0" name="TextBox 363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1" name="TextBox 364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2" name="TextBox 364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3" name="TextBox 364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4" name="TextBox 364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5" name="TextBox 364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6" name="TextBox 364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7" name="TextBox 364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8" name="TextBox 364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49" name="TextBox 364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0" name="TextBox 364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1" name="TextBox 365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2" name="TextBox 365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3" name="TextBox 365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4" name="TextBox 365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5" name="TextBox 365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6" name="TextBox 365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7" name="TextBox 365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8" name="TextBox 365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59" name="TextBox 365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0" name="TextBox 365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1" name="TextBox 366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2" name="TextBox 366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3" name="TextBox 366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4" name="TextBox 366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5" name="TextBox 366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6" name="TextBox 366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7" name="TextBox 366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8" name="TextBox 366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69" name="TextBox 366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0" name="TextBox 366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1" name="TextBox 367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2" name="TextBox 367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3" name="TextBox 367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4" name="TextBox 367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5" name="TextBox 367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6" name="TextBox 367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7" name="TextBox 367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8" name="TextBox 367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79" name="TextBox 367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0" name="TextBox 367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1" name="TextBox 368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2" name="TextBox 368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3" name="TextBox 368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4" name="TextBox 368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5" name="TextBox 368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6" name="TextBox 368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7" name="TextBox 368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8" name="TextBox 368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89" name="TextBox 368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0" name="TextBox 368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1" name="TextBox 369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2" name="TextBox 369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3" name="TextBox 369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4" name="TextBox 369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5" name="TextBox 369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6" name="TextBox 369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7" name="TextBox 369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8" name="TextBox 369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699" name="TextBox 369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0" name="TextBox 369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1" name="TextBox 370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2" name="TextBox 370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3" name="TextBox 370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4" name="TextBox 370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5" name="TextBox 370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6" name="TextBox 370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7" name="TextBox 370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8" name="TextBox 370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09" name="TextBox 370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0" name="TextBox 370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1" name="TextBox 371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2" name="TextBox 371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3" name="TextBox 371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4" name="TextBox 371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5" name="TextBox 371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6" name="TextBox 371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7" name="TextBox 371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8" name="TextBox 371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19" name="TextBox 371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0" name="TextBox 371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1" name="TextBox 372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2" name="TextBox 372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3" name="TextBox 372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4" name="TextBox 372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5" name="TextBox 372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6" name="TextBox 372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7" name="TextBox 372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8" name="TextBox 372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29" name="TextBox 372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0" name="TextBox 372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1" name="TextBox 373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2" name="TextBox 373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3" name="TextBox 373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4" name="TextBox 373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5" name="TextBox 373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6" name="TextBox 3735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7" name="TextBox 3736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8" name="TextBox 3737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39" name="TextBox 3738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40" name="TextBox 3739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41" name="TextBox 3740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42" name="TextBox 3741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43" name="TextBox 3742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44" name="TextBox 3743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897</xdr:row>
      <xdr:rowOff>0</xdr:rowOff>
    </xdr:from>
    <xdr:ext cx="73607" cy="264560"/>
    <xdr:sp macro="" textlink="">
      <xdr:nvSpPr>
        <xdr:cNvPr id="3745" name="TextBox 3744"/>
        <xdr:cNvSpPr txBox="1"/>
      </xdr:nvSpPr>
      <xdr:spPr>
        <a:xfrm>
          <a:off x="5408612" y="544734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46" name="TextBox 374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47" name="TextBox 374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48" name="TextBox 374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49" name="TextBox 374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0" name="TextBox 374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1" name="TextBox 375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2" name="TextBox 375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3" name="TextBox 375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4" name="TextBox 375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5" name="TextBox 375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6" name="TextBox 375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7" name="TextBox 375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8" name="TextBox 375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59" name="TextBox 375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0" name="TextBox 375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1" name="TextBox 376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2" name="TextBox 376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3" name="TextBox 376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4" name="TextBox 376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5" name="TextBox 376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6" name="TextBox 376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7" name="TextBox 376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8" name="TextBox 376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69" name="TextBox 376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0" name="TextBox 376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1" name="TextBox 377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2" name="TextBox 377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3" name="TextBox 377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4" name="TextBox 377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5" name="TextBox 377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6" name="TextBox 377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7" name="TextBox 377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8" name="TextBox 377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79" name="TextBox 377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0" name="TextBox 377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1" name="TextBox 378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2" name="TextBox 378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3" name="TextBox 378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4" name="TextBox 378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5" name="TextBox 378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6" name="TextBox 378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7" name="TextBox 378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8" name="TextBox 378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89" name="TextBox 378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0" name="TextBox 378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1" name="TextBox 379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2" name="TextBox 379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3" name="TextBox 379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4" name="TextBox 379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5" name="TextBox 379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6" name="TextBox 379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7" name="TextBox 379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8" name="TextBox 379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799" name="TextBox 379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0" name="TextBox 379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1" name="TextBox 380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2" name="TextBox 380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3" name="TextBox 380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4" name="TextBox 380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5" name="TextBox 380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6" name="TextBox 380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7" name="TextBox 380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8" name="TextBox 380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09" name="TextBox 380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0" name="TextBox 380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1" name="TextBox 381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2" name="TextBox 381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3" name="TextBox 381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4" name="TextBox 381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5" name="TextBox 381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6" name="TextBox 381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7" name="TextBox 381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8" name="TextBox 381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19" name="TextBox 381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0" name="TextBox 381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1" name="TextBox 382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2" name="TextBox 382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3" name="TextBox 382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4" name="TextBox 382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5" name="TextBox 382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6" name="TextBox 382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7" name="TextBox 382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8" name="TextBox 382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29" name="TextBox 382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0" name="TextBox 382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1" name="TextBox 383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2" name="TextBox 383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3" name="TextBox 383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4" name="TextBox 383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5" name="TextBox 383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6" name="TextBox 383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7" name="TextBox 383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8" name="TextBox 383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39" name="TextBox 383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0" name="TextBox 383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1" name="TextBox 384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2" name="TextBox 384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3" name="TextBox 384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4" name="TextBox 384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5" name="TextBox 384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6" name="TextBox 384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7" name="TextBox 384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8" name="TextBox 384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49" name="TextBox 384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0" name="TextBox 384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1" name="TextBox 385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2" name="TextBox 385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3" name="TextBox 385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4" name="TextBox 385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5" name="TextBox 385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6" name="TextBox 385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7" name="TextBox 385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8" name="TextBox 385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59" name="TextBox 385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0" name="TextBox 385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1" name="TextBox 386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2" name="TextBox 386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3" name="TextBox 386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4" name="TextBox 386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5" name="TextBox 386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6" name="TextBox 386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7" name="TextBox 386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8" name="TextBox 386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69" name="TextBox 386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0" name="TextBox 386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1" name="TextBox 387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2" name="TextBox 387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3" name="TextBox 387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4" name="TextBox 387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5" name="TextBox 387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6" name="TextBox 387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7" name="TextBox 387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8" name="TextBox 387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79" name="TextBox 387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0" name="TextBox 387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1" name="TextBox 388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2" name="TextBox 388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3" name="TextBox 388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4" name="TextBox 388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5" name="TextBox 388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6" name="TextBox 388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7" name="TextBox 388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8" name="TextBox 388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89" name="TextBox 388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0" name="TextBox 388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1" name="TextBox 389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2" name="TextBox 389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3" name="TextBox 389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4" name="TextBox 389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5" name="TextBox 389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6" name="TextBox 389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7" name="TextBox 389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8" name="TextBox 389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899" name="TextBox 389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0" name="TextBox 389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1" name="TextBox 390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2" name="TextBox 390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3" name="TextBox 390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4" name="TextBox 390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5" name="TextBox 390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6" name="TextBox 390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7" name="TextBox 390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8" name="TextBox 390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09" name="TextBox 390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0" name="TextBox 390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1" name="TextBox 391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2" name="TextBox 391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3" name="TextBox 391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4" name="TextBox 391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5" name="TextBox 391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6" name="TextBox 391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7" name="TextBox 391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8" name="TextBox 391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19" name="TextBox 391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0" name="TextBox 391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1" name="TextBox 392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2" name="TextBox 392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3" name="TextBox 392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4" name="TextBox 392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5" name="TextBox 392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6" name="TextBox 392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7" name="TextBox 392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8" name="TextBox 392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29" name="TextBox 392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0" name="TextBox 392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1" name="TextBox 393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2" name="TextBox 393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3" name="TextBox 393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4" name="TextBox 393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5" name="TextBox 393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6" name="TextBox 393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7" name="TextBox 393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8" name="TextBox 393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39" name="TextBox 393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0" name="TextBox 393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1" name="TextBox 394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2" name="TextBox 394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3" name="TextBox 394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4" name="TextBox 394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5" name="TextBox 394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6" name="TextBox 394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7" name="TextBox 394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8" name="TextBox 394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49" name="TextBox 394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0" name="TextBox 394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1" name="TextBox 395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2" name="TextBox 395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3" name="TextBox 395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4" name="TextBox 395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5" name="TextBox 395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6" name="TextBox 395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7" name="TextBox 395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8" name="TextBox 395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59" name="TextBox 395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0" name="TextBox 395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1" name="TextBox 396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2" name="TextBox 396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3" name="TextBox 396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4" name="TextBox 396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5" name="TextBox 396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6" name="TextBox 396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7" name="TextBox 396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8" name="TextBox 396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69" name="TextBox 396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0" name="TextBox 396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1" name="TextBox 397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2" name="TextBox 397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3" name="TextBox 397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4" name="TextBox 397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5" name="TextBox 397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6" name="TextBox 397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7" name="TextBox 397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8" name="TextBox 397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79" name="TextBox 397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0" name="TextBox 397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1" name="TextBox 398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2" name="TextBox 398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3" name="TextBox 398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4" name="TextBox 398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5" name="TextBox 398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6" name="TextBox 398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7" name="TextBox 398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8" name="TextBox 398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89" name="TextBox 398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0" name="TextBox 398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1" name="TextBox 399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2" name="TextBox 399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3" name="TextBox 399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4" name="TextBox 399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5" name="TextBox 399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6" name="TextBox 399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7" name="TextBox 399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8" name="TextBox 399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3999" name="TextBox 399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0" name="TextBox 399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1" name="TextBox 400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2" name="TextBox 400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3" name="TextBox 400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4" name="TextBox 400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5" name="TextBox 400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6" name="TextBox 400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7" name="TextBox 400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8" name="TextBox 400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09" name="TextBox 400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0" name="TextBox 400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1" name="TextBox 401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2" name="TextBox 401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3" name="TextBox 401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4" name="TextBox 401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5" name="TextBox 401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6" name="TextBox 401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7" name="TextBox 401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8" name="TextBox 401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19" name="TextBox 401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0" name="TextBox 401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1" name="TextBox 402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2" name="TextBox 402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3" name="TextBox 402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4" name="TextBox 4023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5" name="TextBox 4024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6" name="TextBox 4025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7" name="TextBox 4026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8" name="TextBox 4027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29" name="TextBox 4028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30" name="TextBox 4029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31" name="TextBox 4030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32" name="TextBox 4031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4033" name="TextBox 4032"/>
        <xdr:cNvSpPr txBox="1"/>
      </xdr:nvSpPr>
      <xdr:spPr>
        <a:xfrm>
          <a:off x="8008937" y="105537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34" name="TextBox 403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35" name="TextBox 403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36" name="TextBox 403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37" name="TextBox 403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38" name="TextBox 403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39" name="TextBox 403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0" name="TextBox 403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1" name="TextBox 404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2" name="TextBox 404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3" name="TextBox 404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4" name="TextBox 404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5" name="TextBox 404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6" name="TextBox 404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7" name="TextBox 404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8" name="TextBox 404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49" name="TextBox 404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0" name="TextBox 404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1" name="TextBox 405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2" name="TextBox 405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3" name="TextBox 405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4" name="TextBox 405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5" name="TextBox 405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6" name="TextBox 405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7" name="TextBox 405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8" name="TextBox 405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59" name="TextBox 405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0" name="TextBox 405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1" name="TextBox 406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2" name="TextBox 406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3" name="TextBox 406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4" name="TextBox 406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5" name="TextBox 406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6" name="TextBox 406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7" name="TextBox 406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8" name="TextBox 406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69" name="TextBox 406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0" name="TextBox 406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1" name="TextBox 407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2" name="TextBox 407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3" name="TextBox 407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4" name="TextBox 407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5" name="TextBox 407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6" name="TextBox 407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7" name="TextBox 407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8" name="TextBox 407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79" name="TextBox 407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0" name="TextBox 407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1" name="TextBox 408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2" name="TextBox 408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3" name="TextBox 408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4" name="TextBox 408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5" name="TextBox 408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6" name="TextBox 408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7" name="TextBox 408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8" name="TextBox 408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89" name="TextBox 408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0" name="TextBox 408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1" name="TextBox 409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2" name="TextBox 409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3" name="TextBox 409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4" name="TextBox 409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5" name="TextBox 409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6" name="TextBox 409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7" name="TextBox 409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8" name="TextBox 409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099" name="TextBox 409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0" name="TextBox 409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1" name="TextBox 410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2" name="TextBox 410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3" name="TextBox 410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4" name="TextBox 410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5" name="TextBox 410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6" name="TextBox 410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7" name="TextBox 410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8" name="TextBox 410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09" name="TextBox 410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0" name="TextBox 410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1" name="TextBox 411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2" name="TextBox 411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3" name="TextBox 411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4" name="TextBox 411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5" name="TextBox 411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6" name="TextBox 411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7" name="TextBox 411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8" name="TextBox 411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19" name="TextBox 411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0" name="TextBox 411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1" name="TextBox 412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2" name="TextBox 412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3" name="TextBox 412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4" name="TextBox 412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5" name="TextBox 412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6" name="TextBox 412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7" name="TextBox 412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8" name="TextBox 412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29" name="TextBox 412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0" name="TextBox 412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1" name="TextBox 413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2" name="TextBox 413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3" name="TextBox 413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4" name="TextBox 413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5" name="TextBox 413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6" name="TextBox 413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7" name="TextBox 413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8" name="TextBox 413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39" name="TextBox 413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0" name="TextBox 413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1" name="TextBox 414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2" name="TextBox 414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3" name="TextBox 414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4" name="TextBox 414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5" name="TextBox 414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6" name="TextBox 414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7" name="TextBox 414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8" name="TextBox 414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49" name="TextBox 414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0" name="TextBox 414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1" name="TextBox 415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2" name="TextBox 415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3" name="TextBox 415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4" name="TextBox 415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5" name="TextBox 415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6" name="TextBox 415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7" name="TextBox 415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8" name="TextBox 415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59" name="TextBox 415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0" name="TextBox 415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1" name="TextBox 416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2" name="TextBox 416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3" name="TextBox 416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4" name="TextBox 416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5" name="TextBox 416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6" name="TextBox 416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7" name="TextBox 416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8" name="TextBox 416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69" name="TextBox 416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0" name="TextBox 416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1" name="TextBox 417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2" name="TextBox 417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3" name="TextBox 417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4" name="TextBox 417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5" name="TextBox 417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6" name="TextBox 417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7" name="TextBox 417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8" name="TextBox 417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79" name="TextBox 417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0" name="TextBox 417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1" name="TextBox 418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2" name="TextBox 418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3" name="TextBox 418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4" name="TextBox 418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5" name="TextBox 418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6" name="TextBox 418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7" name="TextBox 418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8" name="TextBox 418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89" name="TextBox 418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0" name="TextBox 418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1" name="TextBox 419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2" name="TextBox 419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3" name="TextBox 419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4" name="TextBox 419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5" name="TextBox 419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6" name="TextBox 419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7" name="TextBox 419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8" name="TextBox 419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199" name="TextBox 419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0" name="TextBox 419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1" name="TextBox 420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2" name="TextBox 420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3" name="TextBox 420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4" name="TextBox 420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5" name="TextBox 420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6" name="TextBox 420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7" name="TextBox 420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8" name="TextBox 420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09" name="TextBox 420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0" name="TextBox 420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1" name="TextBox 421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2" name="TextBox 421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3" name="TextBox 421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4" name="TextBox 421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5" name="TextBox 421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6" name="TextBox 421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7" name="TextBox 421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8" name="TextBox 421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19" name="TextBox 421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0" name="TextBox 421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1" name="TextBox 422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2" name="TextBox 422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3" name="TextBox 422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4" name="TextBox 422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5" name="TextBox 422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6" name="TextBox 422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7" name="TextBox 422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8" name="TextBox 422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29" name="TextBox 422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0" name="TextBox 422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1" name="TextBox 423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2" name="TextBox 423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3" name="TextBox 423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4" name="TextBox 423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5" name="TextBox 423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6" name="TextBox 423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7" name="TextBox 423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8" name="TextBox 423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39" name="TextBox 423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0" name="TextBox 423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1" name="TextBox 424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2" name="TextBox 424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3" name="TextBox 424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4" name="TextBox 424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5" name="TextBox 424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6" name="TextBox 424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7" name="TextBox 424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8" name="TextBox 424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49" name="TextBox 424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0" name="TextBox 424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1" name="TextBox 425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2" name="TextBox 425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3" name="TextBox 425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4" name="TextBox 425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5" name="TextBox 425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6" name="TextBox 425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7" name="TextBox 425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8" name="TextBox 425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59" name="TextBox 425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0" name="TextBox 425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1" name="TextBox 426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2" name="TextBox 426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3" name="TextBox 426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4" name="TextBox 426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5" name="TextBox 426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6" name="TextBox 426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7" name="TextBox 426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8" name="TextBox 426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69" name="TextBox 426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0" name="TextBox 426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1" name="TextBox 427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2" name="TextBox 427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3" name="TextBox 427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4" name="TextBox 427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5" name="TextBox 427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6" name="TextBox 427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7" name="TextBox 427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8" name="TextBox 427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79" name="TextBox 427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0" name="TextBox 427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1" name="TextBox 428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2" name="TextBox 428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3" name="TextBox 428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4" name="TextBox 428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5" name="TextBox 428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6" name="TextBox 428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7" name="TextBox 428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8" name="TextBox 428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89" name="TextBox 428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0" name="TextBox 428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1" name="TextBox 429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2" name="TextBox 429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3" name="TextBox 429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4" name="TextBox 429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5" name="TextBox 429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6" name="TextBox 429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7" name="TextBox 429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8" name="TextBox 429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299" name="TextBox 429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0" name="TextBox 429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1" name="TextBox 430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2" name="TextBox 430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3" name="TextBox 430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4" name="TextBox 430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5" name="TextBox 430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6" name="TextBox 430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7" name="TextBox 430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8" name="TextBox 430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09" name="TextBox 430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0" name="TextBox 430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1" name="TextBox 431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2" name="TextBox 4311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3" name="TextBox 4312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4" name="TextBox 4313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5" name="TextBox 4314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6" name="TextBox 4315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7" name="TextBox 4316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8" name="TextBox 4317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19" name="TextBox 4318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20" name="TextBox 4319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4321" name="TextBox 4320"/>
        <xdr:cNvSpPr txBox="1"/>
      </xdr:nvSpPr>
      <xdr:spPr>
        <a:xfrm>
          <a:off x="8008937" y="217551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22" name="TextBox 432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23" name="TextBox 432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24" name="TextBox 432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25" name="TextBox 432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26" name="TextBox 432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27" name="TextBox 432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28" name="TextBox 432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29" name="TextBox 432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0" name="TextBox 432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1" name="TextBox 433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2" name="TextBox 433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3" name="TextBox 433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4" name="TextBox 433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5" name="TextBox 433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6" name="TextBox 433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7" name="TextBox 433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8" name="TextBox 433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39" name="TextBox 433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0" name="TextBox 433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1" name="TextBox 434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2" name="TextBox 434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3" name="TextBox 434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4" name="TextBox 434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5" name="TextBox 434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6" name="TextBox 434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7" name="TextBox 434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8" name="TextBox 434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49" name="TextBox 434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0" name="TextBox 434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1" name="TextBox 435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2" name="TextBox 435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3" name="TextBox 435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4" name="TextBox 435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5" name="TextBox 435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6" name="TextBox 435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7" name="TextBox 435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8" name="TextBox 435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59" name="TextBox 435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0" name="TextBox 435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1" name="TextBox 436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2" name="TextBox 436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3" name="TextBox 436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4" name="TextBox 436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5" name="TextBox 436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6" name="TextBox 436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7" name="TextBox 436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8" name="TextBox 436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69" name="TextBox 436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0" name="TextBox 436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1" name="TextBox 437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2" name="TextBox 437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3" name="TextBox 437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4" name="TextBox 437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5" name="TextBox 437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6" name="TextBox 437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7" name="TextBox 437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8" name="TextBox 437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79" name="TextBox 437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0" name="TextBox 437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1" name="TextBox 438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2" name="TextBox 438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3" name="TextBox 438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4" name="TextBox 438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5" name="TextBox 438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6" name="TextBox 438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7" name="TextBox 438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8" name="TextBox 438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89" name="TextBox 438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0" name="TextBox 438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1" name="TextBox 439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2" name="TextBox 439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3" name="TextBox 439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4" name="TextBox 439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5" name="TextBox 439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6" name="TextBox 439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7" name="TextBox 439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8" name="TextBox 439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399" name="TextBox 439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0" name="TextBox 439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1" name="TextBox 440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2" name="TextBox 440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3" name="TextBox 440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4" name="TextBox 440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5" name="TextBox 440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6" name="TextBox 440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7" name="TextBox 440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8" name="TextBox 440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09" name="TextBox 440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0" name="TextBox 440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1" name="TextBox 441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2" name="TextBox 441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3" name="TextBox 441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4" name="TextBox 441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5" name="TextBox 441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6" name="TextBox 441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7" name="TextBox 441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8" name="TextBox 441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19" name="TextBox 441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0" name="TextBox 441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1" name="TextBox 442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2" name="TextBox 442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3" name="TextBox 442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4" name="TextBox 442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5" name="TextBox 442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6" name="TextBox 442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7" name="TextBox 442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8" name="TextBox 442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29" name="TextBox 442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0" name="TextBox 442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1" name="TextBox 443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2" name="TextBox 443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3" name="TextBox 443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4" name="TextBox 443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5" name="TextBox 443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6" name="TextBox 443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7" name="TextBox 443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8" name="TextBox 443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39" name="TextBox 443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0" name="TextBox 443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1" name="TextBox 444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2" name="TextBox 444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3" name="TextBox 444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4" name="TextBox 444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5" name="TextBox 444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6" name="TextBox 444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7" name="TextBox 444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8" name="TextBox 444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49" name="TextBox 444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0" name="TextBox 444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1" name="TextBox 445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2" name="TextBox 445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3" name="TextBox 445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4" name="TextBox 445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5" name="TextBox 445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6" name="TextBox 445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7" name="TextBox 445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8" name="TextBox 445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59" name="TextBox 445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0" name="TextBox 445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1" name="TextBox 446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2" name="TextBox 446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3" name="TextBox 446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4" name="TextBox 446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5" name="TextBox 446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6" name="TextBox 446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7" name="TextBox 446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8" name="TextBox 446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69" name="TextBox 446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0" name="TextBox 446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1" name="TextBox 447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2" name="TextBox 447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3" name="TextBox 447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4" name="TextBox 447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5" name="TextBox 447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6" name="TextBox 447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7" name="TextBox 447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8" name="TextBox 447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79" name="TextBox 447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0" name="TextBox 447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1" name="TextBox 448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2" name="TextBox 448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3" name="TextBox 448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4" name="TextBox 448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5" name="TextBox 448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6" name="TextBox 448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7" name="TextBox 448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8" name="TextBox 448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89" name="TextBox 448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0" name="TextBox 448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1" name="TextBox 449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2" name="TextBox 449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3" name="TextBox 449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4" name="TextBox 449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5" name="TextBox 449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6" name="TextBox 449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7" name="TextBox 449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8" name="TextBox 449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499" name="TextBox 449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0" name="TextBox 449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1" name="TextBox 450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2" name="TextBox 450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3" name="TextBox 450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4" name="TextBox 450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5" name="TextBox 450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6" name="TextBox 450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7" name="TextBox 450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8" name="TextBox 450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09" name="TextBox 450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0" name="TextBox 450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1" name="TextBox 451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2" name="TextBox 451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3" name="TextBox 451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4" name="TextBox 451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5" name="TextBox 451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6" name="TextBox 451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7" name="TextBox 451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8" name="TextBox 451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19" name="TextBox 451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0" name="TextBox 451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1" name="TextBox 452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2" name="TextBox 452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3" name="TextBox 452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4" name="TextBox 452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5" name="TextBox 452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6" name="TextBox 452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7" name="TextBox 452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8" name="TextBox 452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29" name="TextBox 452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0" name="TextBox 452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1" name="TextBox 453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2" name="TextBox 453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3" name="TextBox 453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4" name="TextBox 453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5" name="TextBox 453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6" name="TextBox 453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7" name="TextBox 453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8" name="TextBox 453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39" name="TextBox 453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0" name="TextBox 453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1" name="TextBox 454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2" name="TextBox 454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3" name="TextBox 454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4" name="TextBox 454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5" name="TextBox 454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6" name="TextBox 454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7" name="TextBox 454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8" name="TextBox 454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49" name="TextBox 454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0" name="TextBox 454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1" name="TextBox 455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2" name="TextBox 455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3" name="TextBox 455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4" name="TextBox 455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5" name="TextBox 455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6" name="TextBox 455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7" name="TextBox 455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8" name="TextBox 455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59" name="TextBox 455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0" name="TextBox 455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1" name="TextBox 456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2" name="TextBox 456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3" name="TextBox 456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4" name="TextBox 456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5" name="TextBox 456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6" name="TextBox 456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7" name="TextBox 456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8" name="TextBox 456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69" name="TextBox 456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0" name="TextBox 456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1" name="TextBox 457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2" name="TextBox 457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3" name="TextBox 457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4" name="TextBox 457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5" name="TextBox 457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6" name="TextBox 457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7" name="TextBox 457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8" name="TextBox 457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79" name="TextBox 457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0" name="TextBox 457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1" name="TextBox 458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2" name="TextBox 458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3" name="TextBox 458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4" name="TextBox 458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5" name="TextBox 458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6" name="TextBox 458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7" name="TextBox 458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8" name="TextBox 458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89" name="TextBox 458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0" name="TextBox 458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1" name="TextBox 459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2" name="TextBox 459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3" name="TextBox 459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4" name="TextBox 459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5" name="TextBox 459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6" name="TextBox 459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7" name="TextBox 459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8" name="TextBox 459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599" name="TextBox 459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0" name="TextBox 4599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1" name="TextBox 4600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2" name="TextBox 4601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3" name="TextBox 4602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4" name="TextBox 4603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5" name="TextBox 4604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6" name="TextBox 4605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7" name="TextBox 4606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8" name="TextBox 4607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4609" name="TextBox 4608"/>
        <xdr:cNvSpPr txBox="1"/>
      </xdr:nvSpPr>
      <xdr:spPr>
        <a:xfrm>
          <a:off x="8008937" y="243363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0" name="TextBox 4609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1" name="TextBox 4610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2" name="TextBox 4611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3" name="TextBox 4612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4" name="TextBox 4613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5" name="TextBox 4614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6" name="TextBox 4615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7" name="TextBox 4616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8" name="TextBox 4617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19" name="TextBox 4618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0" name="TextBox 4619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1" name="TextBox 4620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2" name="TextBox 4621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3" name="TextBox 4622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4" name="TextBox 4623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5" name="TextBox 4624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6" name="TextBox 4625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7" name="TextBox 4626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8" name="TextBox 4627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29" name="TextBox 4628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0" name="TextBox 4629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1" name="TextBox 4630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2" name="TextBox 4631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3" name="TextBox 4632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4" name="TextBox 4633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5" name="TextBox 4634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6" name="TextBox 4635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7" name="TextBox 4636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8" name="TextBox 4637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39" name="TextBox 4638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0" name="TextBox 4639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1" name="TextBox 4640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2" name="TextBox 4641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3" name="TextBox 4642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4" name="TextBox 4643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5" name="TextBox 4644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6" name="TextBox 4645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7" name="TextBox 4646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8" name="TextBox 4647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49" name="TextBox 4648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0" name="TextBox 4649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1" name="TextBox 4650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2" name="TextBox 4651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3" name="TextBox 4652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4" name="TextBox 4653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5" name="TextBox 4654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6" name="TextBox 4655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7" name="TextBox 4656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8" name="TextBox 4657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59" name="TextBox 4658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0" name="TextBox 4659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1" name="TextBox 4660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2" name="TextBox 4661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3" name="TextBox 4662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4" name="TextBox 4663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5" name="TextBox 4664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6" name="TextBox 4665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7" name="TextBox 4666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8" name="TextBox 4667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69" name="TextBox 4668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0" name="TextBox 4669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1" name="TextBox 4670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2" name="TextBox 4671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3" name="TextBox 4672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4" name="TextBox 4673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5" name="TextBox 4674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6" name="TextBox 4675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7" name="TextBox 4676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8" name="TextBox 4677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79" name="TextBox 4678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80" name="TextBox 4679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4681" name="TextBox 4680"/>
        <xdr:cNvSpPr txBox="1"/>
      </xdr:nvSpPr>
      <xdr:spPr>
        <a:xfrm>
          <a:off x="54086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82" name="TextBox 4681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83" name="TextBox 4682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84" name="TextBox 4683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85" name="TextBox 4684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86" name="TextBox 4685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87" name="TextBox 4686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88" name="TextBox 4687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89" name="TextBox 4688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0" name="TextBox 4689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1" name="TextBox 4690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2" name="TextBox 4691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3" name="TextBox 4692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4" name="TextBox 4693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5" name="TextBox 4694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6" name="TextBox 4695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7" name="TextBox 4696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8" name="TextBox 4697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699" name="TextBox 4698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0" name="TextBox 4699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1" name="TextBox 4700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2" name="TextBox 4701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3" name="TextBox 4702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4" name="TextBox 4703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5" name="TextBox 4704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6" name="TextBox 4705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7" name="TextBox 4706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8" name="TextBox 4707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09" name="TextBox 4708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0" name="TextBox 4709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1" name="TextBox 4710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2" name="TextBox 4711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3" name="TextBox 4712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4" name="TextBox 4713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5" name="TextBox 4714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6" name="TextBox 4715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7" name="TextBox 4716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8" name="TextBox 4717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19" name="TextBox 4718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0" name="TextBox 4719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1" name="TextBox 4720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2" name="TextBox 4721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3" name="TextBox 4722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4" name="TextBox 4723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5" name="TextBox 4724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6" name="TextBox 4725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7" name="TextBox 4726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8" name="TextBox 4727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29" name="TextBox 4728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0" name="TextBox 4729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1" name="TextBox 4730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2" name="TextBox 4731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3" name="TextBox 4732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4" name="TextBox 4733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5" name="TextBox 4734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6" name="TextBox 4735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7" name="TextBox 4736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8" name="TextBox 4737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39" name="TextBox 4738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0" name="TextBox 4739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1" name="TextBox 4740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2" name="TextBox 4741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3" name="TextBox 4742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4" name="TextBox 4743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5" name="TextBox 4744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6" name="TextBox 4745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7" name="TextBox 4746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8" name="TextBox 4747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49" name="TextBox 4748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50" name="TextBox 4749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51" name="TextBox 4750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52" name="TextBox 4751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4753" name="TextBox 4752"/>
        <xdr:cNvSpPr txBox="1"/>
      </xdr:nvSpPr>
      <xdr:spPr>
        <a:xfrm>
          <a:off x="4379912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54" name="TextBox 4753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55" name="TextBox 4754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56" name="TextBox 4755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57" name="TextBox 4756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58" name="TextBox 4757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59" name="TextBox 4758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0" name="TextBox 4759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1" name="TextBox 4760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2" name="TextBox 4761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3" name="TextBox 4762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4" name="TextBox 4763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5" name="TextBox 4764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6" name="TextBox 4765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7" name="TextBox 4766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8" name="TextBox 4767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69" name="TextBox 4768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0" name="TextBox 4769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1" name="TextBox 4770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2" name="TextBox 4771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3" name="TextBox 4772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4" name="TextBox 4773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5" name="TextBox 4774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6" name="TextBox 4775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7" name="TextBox 4776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8" name="TextBox 4777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79" name="TextBox 4778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0" name="TextBox 4779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1" name="TextBox 4780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2" name="TextBox 4781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3" name="TextBox 4782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4" name="TextBox 4783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5" name="TextBox 4784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6" name="TextBox 4785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7" name="TextBox 4786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8" name="TextBox 4787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89" name="TextBox 4788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0" name="TextBox 4789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1" name="TextBox 4790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2" name="TextBox 4791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3" name="TextBox 4792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4" name="TextBox 4793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5" name="TextBox 4794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6" name="TextBox 4795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7" name="TextBox 4796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8" name="TextBox 4797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799" name="TextBox 4798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0" name="TextBox 4799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1" name="TextBox 4800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2" name="TextBox 4801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3" name="TextBox 4802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4" name="TextBox 4803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5" name="TextBox 4804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6" name="TextBox 4805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7" name="TextBox 4806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8" name="TextBox 4807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09" name="TextBox 4808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0" name="TextBox 4809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1" name="TextBox 4810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2" name="TextBox 4811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3" name="TextBox 4812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4" name="TextBox 4813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5" name="TextBox 4814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6" name="TextBox 4815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7" name="TextBox 4816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8" name="TextBox 4817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19" name="TextBox 4818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20" name="TextBox 4819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21" name="TextBox 4820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22" name="TextBox 4821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23" name="TextBox 4822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24" name="TextBox 4823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4825" name="TextBox 4824"/>
        <xdr:cNvSpPr txBox="1"/>
      </xdr:nvSpPr>
      <xdr:spPr>
        <a:xfrm>
          <a:off x="8008937" y="514350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26" name="TextBox 482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27" name="TextBox 482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28" name="TextBox 482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29" name="TextBox 482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0" name="TextBox 482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1" name="TextBox 483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2" name="TextBox 483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3" name="TextBox 483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4" name="TextBox 483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5" name="TextBox 483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6" name="TextBox 483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7" name="TextBox 483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8" name="TextBox 483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39" name="TextBox 483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0" name="TextBox 483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1" name="TextBox 484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2" name="TextBox 484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3" name="TextBox 484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4" name="TextBox 484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5" name="TextBox 484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6" name="TextBox 484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7" name="TextBox 484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8" name="TextBox 484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49" name="TextBox 484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0" name="TextBox 484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1" name="TextBox 485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2" name="TextBox 485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3" name="TextBox 485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4" name="TextBox 485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5" name="TextBox 485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6" name="TextBox 485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7" name="TextBox 485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8" name="TextBox 485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59" name="TextBox 485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0" name="TextBox 485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1" name="TextBox 486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2" name="TextBox 486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3" name="TextBox 486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4" name="TextBox 486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5" name="TextBox 486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6" name="TextBox 486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7" name="TextBox 486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8" name="TextBox 486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69" name="TextBox 486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0" name="TextBox 486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1" name="TextBox 487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2" name="TextBox 487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3" name="TextBox 487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4" name="TextBox 487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5" name="TextBox 487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6" name="TextBox 487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7" name="TextBox 487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8" name="TextBox 487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79" name="TextBox 487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0" name="TextBox 487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1" name="TextBox 488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2" name="TextBox 488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3" name="TextBox 488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4" name="TextBox 488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5" name="TextBox 488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6" name="TextBox 488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7" name="TextBox 488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8" name="TextBox 4887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89" name="TextBox 4888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90" name="TextBox 4889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91" name="TextBox 4890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92" name="TextBox 4891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93" name="TextBox 4892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94" name="TextBox 4893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95" name="TextBox 4894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96" name="TextBox 4895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4897" name="TextBox 4896"/>
        <xdr:cNvSpPr txBox="1"/>
      </xdr:nvSpPr>
      <xdr:spPr>
        <a:xfrm>
          <a:off x="5408612" y="531399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898" name="TextBox 4897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899" name="TextBox 4898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0" name="TextBox 4899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1" name="TextBox 4900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2" name="TextBox 4901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3" name="TextBox 4902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4" name="TextBox 4903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5" name="TextBox 4904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6" name="TextBox 4905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7" name="TextBox 4906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8" name="TextBox 4907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09" name="TextBox 4908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0" name="TextBox 4909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1" name="TextBox 4910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2" name="TextBox 4911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3" name="TextBox 4912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4" name="TextBox 4913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5" name="TextBox 4914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6" name="TextBox 4915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7" name="TextBox 4916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8" name="TextBox 4917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19" name="TextBox 4918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0" name="TextBox 4919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1" name="TextBox 4920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2" name="TextBox 4921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3" name="TextBox 4922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4" name="TextBox 4923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5" name="TextBox 4924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6" name="TextBox 4925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7" name="TextBox 4926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8" name="TextBox 4927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29" name="TextBox 4928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0" name="TextBox 4929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1" name="TextBox 4930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2" name="TextBox 4931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3" name="TextBox 4932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4" name="TextBox 4933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5" name="TextBox 4934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6" name="TextBox 4935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7" name="TextBox 4936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8" name="TextBox 4937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39" name="TextBox 4938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0" name="TextBox 4939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1" name="TextBox 4940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2" name="TextBox 4941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3" name="TextBox 4942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4" name="TextBox 4943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5" name="TextBox 4944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6" name="TextBox 4945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7" name="TextBox 4946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8" name="TextBox 4947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49" name="TextBox 4948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0" name="TextBox 4949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1" name="TextBox 4950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2" name="TextBox 4951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3" name="TextBox 4952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4" name="TextBox 4953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5" name="TextBox 4954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6" name="TextBox 4955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7" name="TextBox 4956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8" name="TextBox 4957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59" name="TextBox 4958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0" name="TextBox 4959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1" name="TextBox 4960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2" name="TextBox 4961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3" name="TextBox 4962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4" name="TextBox 4963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5" name="TextBox 4964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6" name="TextBox 4965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7" name="TextBox 4966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8" name="TextBox 4967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4969" name="TextBox 4968"/>
        <xdr:cNvSpPr txBox="1"/>
      </xdr:nvSpPr>
      <xdr:spPr>
        <a:xfrm>
          <a:off x="5408612" y="539591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0" name="TextBox 4969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1" name="TextBox 4970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2" name="TextBox 4971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3" name="TextBox 4972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4" name="TextBox 4973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5" name="TextBox 4974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6" name="TextBox 4975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7" name="TextBox 4976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8" name="TextBox 4977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79" name="TextBox 4978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0" name="TextBox 4979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1" name="TextBox 4980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2" name="TextBox 4981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3" name="TextBox 4982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4" name="TextBox 4983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5" name="TextBox 4984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6" name="TextBox 4985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7" name="TextBox 4986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8" name="TextBox 4987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89" name="TextBox 4988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0" name="TextBox 4989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1" name="TextBox 4990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2" name="TextBox 4991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3" name="TextBox 4992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4" name="TextBox 4993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5" name="TextBox 4994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6" name="TextBox 4995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7" name="TextBox 4996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8" name="TextBox 4997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4999" name="TextBox 4998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5000" name="TextBox 4999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5001" name="TextBox 5000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5002" name="TextBox 5001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5003" name="TextBox 5002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5004" name="TextBox 5003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5005" name="TextBox 5004"/>
        <xdr:cNvSpPr txBox="1"/>
      </xdr:nvSpPr>
      <xdr:spPr>
        <a:xfrm>
          <a:off x="5408612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06" name="TextBox 5005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07" name="TextBox 5006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08" name="TextBox 5007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09" name="TextBox 5008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0" name="TextBox 5009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1" name="TextBox 5010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2" name="TextBox 5011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3" name="TextBox 5012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4" name="TextBox 5013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5" name="TextBox 5014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6" name="TextBox 5015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7" name="TextBox 5016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8" name="TextBox 5017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19" name="TextBox 5018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0" name="TextBox 5019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1" name="TextBox 5020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2" name="TextBox 5021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3" name="TextBox 5022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4" name="TextBox 5023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5" name="TextBox 5024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6" name="TextBox 5025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7" name="TextBox 5026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8" name="TextBox 5027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29" name="TextBox 5028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0" name="TextBox 5029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1" name="TextBox 5030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2" name="TextBox 5031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3" name="TextBox 5032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4" name="TextBox 5033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5" name="TextBox 5034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6" name="TextBox 5035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7" name="TextBox 5036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8" name="TextBox 5037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39" name="TextBox 5038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40" name="TextBox 5039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5041" name="TextBox 5040"/>
        <xdr:cNvSpPr txBox="1"/>
      </xdr:nvSpPr>
      <xdr:spPr>
        <a:xfrm>
          <a:off x="8008937" y="544639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42" name="TextBox 504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43" name="TextBox 504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44" name="TextBox 504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45" name="TextBox 504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46" name="TextBox 504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47" name="TextBox 504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48" name="TextBox 504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49" name="TextBox 504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0" name="TextBox 504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1" name="TextBox 505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2" name="TextBox 505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3" name="TextBox 505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4" name="TextBox 505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5" name="TextBox 505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6" name="TextBox 505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7" name="TextBox 505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8" name="TextBox 505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59" name="TextBox 505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0" name="TextBox 505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1" name="TextBox 506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2" name="TextBox 506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3" name="TextBox 506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4" name="TextBox 506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5" name="TextBox 506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6" name="TextBox 506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7" name="TextBox 506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8" name="TextBox 506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69" name="TextBox 506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70" name="TextBox 506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71" name="TextBox 507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72" name="TextBox 507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73" name="TextBox 507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74" name="TextBox 507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75" name="TextBox 507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76" name="TextBox 507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077" name="TextBox 507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78" name="TextBox 5077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79" name="TextBox 5078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0" name="TextBox 5079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1" name="TextBox 5080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2" name="TextBox 5081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3" name="TextBox 5082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4" name="TextBox 5083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5" name="TextBox 5084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6" name="TextBox 5085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7" name="TextBox 5086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8" name="TextBox 5087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89" name="TextBox 5088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0" name="TextBox 5089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1" name="TextBox 5090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2" name="TextBox 5091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3" name="TextBox 5092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4" name="TextBox 5093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5" name="TextBox 5094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6" name="TextBox 5095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7" name="TextBox 5096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8" name="TextBox 5097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099" name="TextBox 5098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0" name="TextBox 5099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1" name="TextBox 5100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2" name="TextBox 5101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3" name="TextBox 5102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4" name="TextBox 5103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5" name="TextBox 5104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6" name="TextBox 5105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7" name="TextBox 5106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8" name="TextBox 5107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09" name="TextBox 5108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10" name="TextBox 5109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11" name="TextBox 5110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12" name="TextBox 5111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845</xdr:row>
      <xdr:rowOff>0</xdr:rowOff>
    </xdr:from>
    <xdr:ext cx="73607" cy="264560"/>
    <xdr:sp macro="" textlink="">
      <xdr:nvSpPr>
        <xdr:cNvPr id="5113" name="TextBox 5112"/>
        <xdr:cNvSpPr txBox="1"/>
      </xdr:nvSpPr>
      <xdr:spPr>
        <a:xfrm>
          <a:off x="43799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14" name="TextBox 511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15" name="TextBox 511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16" name="TextBox 511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17" name="TextBox 511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18" name="TextBox 511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19" name="TextBox 511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0" name="TextBox 511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1" name="TextBox 512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2" name="TextBox 512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3" name="TextBox 512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4" name="TextBox 512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5" name="TextBox 512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6" name="TextBox 512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7" name="TextBox 512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8" name="TextBox 512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29" name="TextBox 512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0" name="TextBox 512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1" name="TextBox 513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2" name="TextBox 513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3" name="TextBox 513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4" name="TextBox 513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5" name="TextBox 513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6" name="TextBox 513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7" name="TextBox 513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8" name="TextBox 513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39" name="TextBox 513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0" name="TextBox 513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1" name="TextBox 514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2" name="TextBox 514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3" name="TextBox 514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4" name="TextBox 514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5" name="TextBox 514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6" name="TextBox 514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7" name="TextBox 514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8" name="TextBox 514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49" name="TextBox 514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0" name="TextBox 514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1" name="TextBox 515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2" name="TextBox 515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3" name="TextBox 515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4" name="TextBox 515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5" name="TextBox 515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6" name="TextBox 515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7" name="TextBox 515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8" name="TextBox 515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59" name="TextBox 515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0" name="TextBox 515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1" name="TextBox 516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2" name="TextBox 516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3" name="TextBox 516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4" name="TextBox 516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5" name="TextBox 516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6" name="TextBox 516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7" name="TextBox 516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8" name="TextBox 516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69" name="TextBox 516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0" name="TextBox 516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1" name="TextBox 517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2" name="TextBox 517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3" name="TextBox 517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4" name="TextBox 517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5" name="TextBox 517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6" name="TextBox 517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7" name="TextBox 517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8" name="TextBox 517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79" name="TextBox 517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80" name="TextBox 517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81" name="TextBox 518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82" name="TextBox 518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83" name="TextBox 518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84" name="TextBox 518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185" name="TextBox 518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86" name="TextBox 5185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87" name="TextBox 5186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88" name="TextBox 5187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89" name="TextBox 5188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0" name="TextBox 5189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1" name="TextBox 5190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2" name="TextBox 5191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3" name="TextBox 5192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4" name="TextBox 5193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5" name="TextBox 5194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6" name="TextBox 5195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7" name="TextBox 5196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8" name="TextBox 5197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199" name="TextBox 5198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0" name="TextBox 5199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1" name="TextBox 5200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2" name="TextBox 5201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3" name="TextBox 5202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4" name="TextBox 5203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5" name="TextBox 5204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6" name="TextBox 5205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7" name="TextBox 5206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8" name="TextBox 5207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09" name="TextBox 5208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0" name="TextBox 5209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1" name="TextBox 5210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2" name="TextBox 5211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3" name="TextBox 5212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4" name="TextBox 5213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5" name="TextBox 5214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6" name="TextBox 5215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7" name="TextBox 5216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8" name="TextBox 5217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19" name="TextBox 5218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20" name="TextBox 5219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844</xdr:row>
      <xdr:rowOff>0</xdr:rowOff>
    </xdr:from>
    <xdr:ext cx="73607" cy="264560"/>
    <xdr:sp macro="" textlink="">
      <xdr:nvSpPr>
        <xdr:cNvPr id="5221" name="TextBox 5220"/>
        <xdr:cNvSpPr txBox="1"/>
      </xdr:nvSpPr>
      <xdr:spPr>
        <a:xfrm>
          <a:off x="5408612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22" name="TextBox 522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23" name="TextBox 522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24" name="TextBox 522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25" name="TextBox 522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26" name="TextBox 522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27" name="TextBox 522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28" name="TextBox 522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29" name="TextBox 522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0" name="TextBox 522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1" name="TextBox 523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2" name="TextBox 523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3" name="TextBox 523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4" name="TextBox 523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5" name="TextBox 523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6" name="TextBox 523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7" name="TextBox 523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8" name="TextBox 523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39" name="TextBox 523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0" name="TextBox 523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1" name="TextBox 524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2" name="TextBox 524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3" name="TextBox 524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4" name="TextBox 524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5" name="TextBox 524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6" name="TextBox 524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7" name="TextBox 524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8" name="TextBox 524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49" name="TextBox 524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0" name="TextBox 524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1" name="TextBox 525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2" name="TextBox 525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3" name="TextBox 525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4" name="TextBox 525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5" name="TextBox 525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6" name="TextBox 525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7" name="TextBox 525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8" name="TextBox 525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59" name="TextBox 525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0" name="TextBox 525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1" name="TextBox 526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2" name="TextBox 526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3" name="TextBox 526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4" name="TextBox 526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5" name="TextBox 526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6" name="TextBox 526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7" name="TextBox 526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8" name="TextBox 526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69" name="TextBox 526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0" name="TextBox 526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1" name="TextBox 527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2" name="TextBox 527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3" name="TextBox 527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4" name="TextBox 527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5" name="TextBox 527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6" name="TextBox 527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7" name="TextBox 527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8" name="TextBox 527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79" name="TextBox 527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0" name="TextBox 527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1" name="TextBox 528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2" name="TextBox 528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3" name="TextBox 528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4" name="TextBox 528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5" name="TextBox 528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6" name="TextBox 528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7" name="TextBox 528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8" name="TextBox 528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89" name="TextBox 528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0" name="TextBox 528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1" name="TextBox 529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2" name="TextBox 529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3" name="TextBox 529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4" name="TextBox 529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5" name="TextBox 529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6" name="TextBox 529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7" name="TextBox 529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8" name="TextBox 529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299" name="TextBox 529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0" name="TextBox 529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1" name="TextBox 530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2" name="TextBox 530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3" name="TextBox 530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4" name="TextBox 530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5" name="TextBox 530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6" name="TextBox 530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7" name="TextBox 530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8" name="TextBox 530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09" name="TextBox 530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0" name="TextBox 530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1" name="TextBox 531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2" name="TextBox 531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3" name="TextBox 531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4" name="TextBox 531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5" name="TextBox 531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6" name="TextBox 531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7" name="TextBox 531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8" name="TextBox 531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19" name="TextBox 531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0" name="TextBox 531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1" name="TextBox 532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2" name="TextBox 532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3" name="TextBox 532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4" name="TextBox 532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5" name="TextBox 532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6" name="TextBox 532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7" name="TextBox 532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8" name="TextBox 532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29" name="TextBox 532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0" name="TextBox 532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1" name="TextBox 533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2" name="TextBox 533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3" name="TextBox 533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4" name="TextBox 533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5" name="TextBox 533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6" name="TextBox 533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7" name="TextBox 533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8" name="TextBox 533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39" name="TextBox 533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0" name="TextBox 533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1" name="TextBox 534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2" name="TextBox 534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3" name="TextBox 534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4" name="TextBox 534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5" name="TextBox 534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6" name="TextBox 534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7" name="TextBox 534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8" name="TextBox 534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49" name="TextBox 534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0" name="TextBox 534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1" name="TextBox 535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2" name="TextBox 535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3" name="TextBox 535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4" name="TextBox 535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5" name="TextBox 535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6" name="TextBox 5355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7" name="TextBox 5356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8" name="TextBox 5357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59" name="TextBox 5358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60" name="TextBox 5359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61" name="TextBox 5360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62" name="TextBox 5361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63" name="TextBox 5362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64" name="TextBox 5363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5365" name="TextBox 5364"/>
        <xdr:cNvSpPr txBox="1"/>
      </xdr:nvSpPr>
      <xdr:spPr>
        <a:xfrm>
          <a:off x="5408612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66" name="TextBox 536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67" name="TextBox 536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68" name="TextBox 536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69" name="TextBox 536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0" name="TextBox 536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1" name="TextBox 537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2" name="TextBox 537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3" name="TextBox 537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4" name="TextBox 537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5" name="TextBox 537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6" name="TextBox 537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7" name="TextBox 537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8" name="TextBox 537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79" name="TextBox 537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0" name="TextBox 537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1" name="TextBox 538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2" name="TextBox 538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3" name="TextBox 538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4" name="TextBox 538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5" name="TextBox 538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6" name="TextBox 538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7" name="TextBox 538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8" name="TextBox 538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89" name="TextBox 538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0" name="TextBox 538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1" name="TextBox 539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2" name="TextBox 539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3" name="TextBox 539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4" name="TextBox 539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5" name="TextBox 539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6" name="TextBox 539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7" name="TextBox 539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8" name="TextBox 539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399" name="TextBox 539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0" name="TextBox 539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1" name="TextBox 540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2" name="TextBox 540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3" name="TextBox 540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4" name="TextBox 540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5" name="TextBox 540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6" name="TextBox 540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7" name="TextBox 540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8" name="TextBox 540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09" name="TextBox 540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0" name="TextBox 540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1" name="TextBox 541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2" name="TextBox 541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3" name="TextBox 541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4" name="TextBox 541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5" name="TextBox 541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6" name="TextBox 541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7" name="TextBox 541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8" name="TextBox 541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19" name="TextBox 541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0" name="TextBox 541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1" name="TextBox 542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2" name="TextBox 542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3" name="TextBox 542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4" name="TextBox 542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5" name="TextBox 542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6" name="TextBox 542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7" name="TextBox 542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8" name="TextBox 542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29" name="TextBox 542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0" name="TextBox 542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1" name="TextBox 543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2" name="TextBox 543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3" name="TextBox 543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4" name="TextBox 543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5" name="TextBox 543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6" name="TextBox 543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7" name="TextBox 543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8" name="TextBox 543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39" name="TextBox 543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0" name="TextBox 543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1" name="TextBox 544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2" name="TextBox 544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3" name="TextBox 544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4" name="TextBox 544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5" name="TextBox 544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6" name="TextBox 544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7" name="TextBox 544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8" name="TextBox 544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49" name="TextBox 544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0" name="TextBox 544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1" name="TextBox 545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2" name="TextBox 545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3" name="TextBox 545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4" name="TextBox 545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5" name="TextBox 545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6" name="TextBox 545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7" name="TextBox 545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8" name="TextBox 545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59" name="TextBox 545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0" name="TextBox 545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1" name="TextBox 546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2" name="TextBox 546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3" name="TextBox 546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4" name="TextBox 546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5" name="TextBox 546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6" name="TextBox 546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7" name="TextBox 546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8" name="TextBox 546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69" name="TextBox 546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70" name="TextBox 546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71" name="TextBox 547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72" name="TextBox 547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473" name="TextBox 547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74" name="TextBox 5473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75" name="TextBox 5474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76" name="TextBox 5475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77" name="TextBox 5476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78" name="TextBox 5477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79" name="TextBox 5478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0" name="TextBox 5479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1" name="TextBox 5480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2" name="TextBox 5481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3" name="TextBox 5482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4" name="TextBox 5483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5" name="TextBox 5484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6" name="TextBox 5485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7" name="TextBox 5486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8" name="TextBox 5487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89" name="TextBox 5488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0" name="TextBox 5489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1" name="TextBox 5490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2" name="TextBox 5491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3" name="TextBox 5492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4" name="TextBox 5493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5" name="TextBox 5494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6" name="TextBox 5495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7" name="TextBox 5496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8" name="TextBox 5497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499" name="TextBox 5498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0" name="TextBox 5499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1" name="TextBox 5500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2" name="TextBox 5501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3" name="TextBox 5502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4" name="TextBox 5503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5" name="TextBox 5504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6" name="TextBox 5505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7" name="TextBox 5506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8" name="TextBox 5507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844</xdr:row>
      <xdr:rowOff>0</xdr:rowOff>
    </xdr:from>
    <xdr:ext cx="73607" cy="264560"/>
    <xdr:sp macro="" textlink="">
      <xdr:nvSpPr>
        <xdr:cNvPr id="5509" name="TextBox 5508"/>
        <xdr:cNvSpPr txBox="1"/>
      </xdr:nvSpPr>
      <xdr:spPr>
        <a:xfrm>
          <a:off x="8008937" y="547782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0" name="TextBox 550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1" name="TextBox 551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2" name="TextBox 551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3" name="TextBox 551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4" name="TextBox 551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5" name="TextBox 551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6" name="TextBox 551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7" name="TextBox 551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8" name="TextBox 551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19" name="TextBox 551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0" name="TextBox 551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1" name="TextBox 552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2" name="TextBox 552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3" name="TextBox 552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4" name="TextBox 552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5" name="TextBox 552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6" name="TextBox 552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7" name="TextBox 552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8" name="TextBox 552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29" name="TextBox 552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0" name="TextBox 552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1" name="TextBox 553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2" name="TextBox 553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3" name="TextBox 553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4" name="TextBox 553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5" name="TextBox 553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6" name="TextBox 553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7" name="TextBox 553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8" name="TextBox 553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39" name="TextBox 553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0" name="TextBox 553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1" name="TextBox 554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2" name="TextBox 554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3" name="TextBox 554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4" name="TextBox 554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5" name="TextBox 554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6" name="TextBox 554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7" name="TextBox 554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8" name="TextBox 554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49" name="TextBox 554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0" name="TextBox 554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1" name="TextBox 555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2" name="TextBox 555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3" name="TextBox 555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4" name="TextBox 555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5" name="TextBox 555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6" name="TextBox 555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7" name="TextBox 555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8" name="TextBox 555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59" name="TextBox 555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0" name="TextBox 555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1" name="TextBox 556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2" name="TextBox 556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3" name="TextBox 556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4" name="TextBox 556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5" name="TextBox 556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6" name="TextBox 556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7" name="TextBox 556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8" name="TextBox 556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69" name="TextBox 556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0" name="TextBox 556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1" name="TextBox 557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2" name="TextBox 557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3" name="TextBox 557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4" name="TextBox 557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5" name="TextBox 557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6" name="TextBox 557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7" name="TextBox 557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8" name="TextBox 557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79" name="TextBox 557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0" name="TextBox 557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1" name="TextBox 558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2" name="TextBox 558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3" name="TextBox 558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4" name="TextBox 558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5" name="TextBox 558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6" name="TextBox 558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7" name="TextBox 558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8" name="TextBox 558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89" name="TextBox 558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0" name="TextBox 558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1" name="TextBox 559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2" name="TextBox 559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3" name="TextBox 559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4" name="TextBox 559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5" name="TextBox 559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6" name="TextBox 559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7" name="TextBox 559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8" name="TextBox 559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599" name="TextBox 559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0" name="TextBox 559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1" name="TextBox 560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2" name="TextBox 560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3" name="TextBox 560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4" name="TextBox 560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5" name="TextBox 560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6" name="TextBox 560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7" name="TextBox 560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8" name="TextBox 560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09" name="TextBox 560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0" name="TextBox 560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1" name="TextBox 561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2" name="TextBox 561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3" name="TextBox 561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4" name="TextBox 561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5" name="TextBox 561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6" name="TextBox 561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7" name="TextBox 561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8" name="TextBox 561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19" name="TextBox 561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0" name="TextBox 561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1" name="TextBox 562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2" name="TextBox 562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3" name="TextBox 562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4" name="TextBox 562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5" name="TextBox 562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6" name="TextBox 562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7" name="TextBox 562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8" name="TextBox 562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29" name="TextBox 562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0" name="TextBox 562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1" name="TextBox 563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2" name="TextBox 563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3" name="TextBox 563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4" name="TextBox 563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5" name="TextBox 563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6" name="TextBox 563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7" name="TextBox 563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8" name="TextBox 563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39" name="TextBox 563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0" name="TextBox 563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1" name="TextBox 564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2" name="TextBox 564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3" name="TextBox 564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4" name="TextBox 5643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5" name="TextBox 5644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6" name="TextBox 5645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7" name="TextBox 5646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8" name="TextBox 5647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49" name="TextBox 5648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50" name="TextBox 5649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51" name="TextBox 5650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52" name="TextBox 5651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5653" name="TextBox 5652"/>
        <xdr:cNvSpPr txBox="1"/>
      </xdr:nvSpPr>
      <xdr:spPr>
        <a:xfrm>
          <a:off x="8008937" y="549687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54" name="TextBox 565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55" name="TextBox 565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56" name="TextBox 565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57" name="TextBox 565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58" name="TextBox 565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59" name="TextBox 565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0" name="TextBox 565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1" name="TextBox 566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2" name="TextBox 566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3" name="TextBox 566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4" name="TextBox 566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5" name="TextBox 566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6" name="TextBox 566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7" name="TextBox 566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8" name="TextBox 566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69" name="TextBox 566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0" name="TextBox 566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1" name="TextBox 567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2" name="TextBox 567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3" name="TextBox 567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4" name="TextBox 567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5" name="TextBox 567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6" name="TextBox 567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7" name="TextBox 567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8" name="TextBox 567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79" name="TextBox 567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0" name="TextBox 567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1" name="TextBox 568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2" name="TextBox 568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3" name="TextBox 568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4" name="TextBox 568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5" name="TextBox 568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6" name="TextBox 568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7" name="TextBox 568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8" name="TextBox 568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89" name="TextBox 568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0" name="TextBox 568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1" name="TextBox 569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2" name="TextBox 569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3" name="TextBox 569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4" name="TextBox 569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5" name="TextBox 569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6" name="TextBox 569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7" name="TextBox 569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8" name="TextBox 569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699" name="TextBox 569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0" name="TextBox 569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1" name="TextBox 570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2" name="TextBox 570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3" name="TextBox 570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4" name="TextBox 570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5" name="TextBox 570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6" name="TextBox 570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7" name="TextBox 570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8" name="TextBox 570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09" name="TextBox 570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0" name="TextBox 570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1" name="TextBox 571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2" name="TextBox 571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3" name="TextBox 571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4" name="TextBox 571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5" name="TextBox 571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6" name="TextBox 571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7" name="TextBox 571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8" name="TextBox 571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19" name="TextBox 571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0" name="TextBox 571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1" name="TextBox 572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2" name="TextBox 572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3" name="TextBox 572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4" name="TextBox 572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5" name="TextBox 572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6" name="TextBox 572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7" name="TextBox 572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8" name="TextBox 572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29" name="TextBox 572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0" name="TextBox 572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1" name="TextBox 573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2" name="TextBox 573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3" name="TextBox 573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4" name="TextBox 573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5" name="TextBox 573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6" name="TextBox 573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7" name="TextBox 573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8" name="TextBox 573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39" name="TextBox 573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0" name="TextBox 573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1" name="TextBox 574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2" name="TextBox 574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3" name="TextBox 574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4" name="TextBox 574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5" name="TextBox 574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6" name="TextBox 574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7" name="TextBox 574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8" name="TextBox 574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49" name="TextBox 574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0" name="TextBox 574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1" name="TextBox 575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2" name="TextBox 575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3" name="TextBox 575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4" name="TextBox 575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5" name="TextBox 575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6" name="TextBox 575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7" name="TextBox 575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8" name="TextBox 575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59" name="TextBox 575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0" name="TextBox 575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1" name="TextBox 576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2" name="TextBox 576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3" name="TextBox 576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4" name="TextBox 576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5" name="TextBox 576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6" name="TextBox 576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7" name="TextBox 576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8" name="TextBox 576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69" name="TextBox 576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0" name="TextBox 576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1" name="TextBox 577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2" name="TextBox 577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3" name="TextBox 577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4" name="TextBox 577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5" name="TextBox 577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6" name="TextBox 577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7" name="TextBox 577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8" name="TextBox 577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79" name="TextBox 577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0" name="TextBox 577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1" name="TextBox 578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2" name="TextBox 578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3" name="TextBox 578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4" name="TextBox 578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5" name="TextBox 578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6" name="TextBox 578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7" name="TextBox 578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8" name="TextBox 578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89" name="TextBox 578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0" name="TextBox 578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1" name="TextBox 579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2" name="TextBox 579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3" name="TextBox 579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4" name="TextBox 579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5" name="TextBox 579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6" name="TextBox 579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7" name="TextBox 579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8" name="TextBox 579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799" name="TextBox 579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0" name="TextBox 579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1" name="TextBox 580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2" name="TextBox 580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3" name="TextBox 580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4" name="TextBox 580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5" name="TextBox 580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6" name="TextBox 580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7" name="TextBox 580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8" name="TextBox 580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09" name="TextBox 580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0" name="TextBox 580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1" name="TextBox 581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2" name="TextBox 581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3" name="TextBox 581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4" name="TextBox 581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5" name="TextBox 581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6" name="TextBox 581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7" name="TextBox 581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8" name="TextBox 581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19" name="TextBox 581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0" name="TextBox 581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1" name="TextBox 582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2" name="TextBox 582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3" name="TextBox 582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4" name="TextBox 582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5" name="TextBox 582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6" name="TextBox 582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7" name="TextBox 582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8" name="TextBox 582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29" name="TextBox 582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0" name="TextBox 582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1" name="TextBox 583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2" name="TextBox 583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3" name="TextBox 583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4" name="TextBox 583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5" name="TextBox 583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6" name="TextBox 583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7" name="TextBox 583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8" name="TextBox 583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39" name="TextBox 583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0" name="TextBox 583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1" name="TextBox 584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2" name="TextBox 584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3" name="TextBox 584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4" name="TextBox 584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5" name="TextBox 584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6" name="TextBox 584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7" name="TextBox 584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8" name="TextBox 584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49" name="TextBox 584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0" name="TextBox 584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1" name="TextBox 585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2" name="TextBox 585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3" name="TextBox 585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4" name="TextBox 585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5" name="TextBox 585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6" name="TextBox 585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7" name="TextBox 585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8" name="TextBox 585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59" name="TextBox 585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0" name="TextBox 585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1" name="TextBox 586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2" name="TextBox 586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3" name="TextBox 586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4" name="TextBox 586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5" name="TextBox 586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6" name="TextBox 586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7" name="TextBox 586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8" name="TextBox 586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69" name="TextBox 586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0" name="TextBox 586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1" name="TextBox 587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2" name="TextBox 587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3" name="TextBox 587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4" name="TextBox 587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5" name="TextBox 587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6" name="TextBox 587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7" name="TextBox 587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8" name="TextBox 587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79" name="TextBox 587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0" name="TextBox 587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1" name="TextBox 588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2" name="TextBox 588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3" name="TextBox 588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4" name="TextBox 588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5" name="TextBox 588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6" name="TextBox 588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7" name="TextBox 588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8" name="TextBox 588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89" name="TextBox 588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0" name="TextBox 588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1" name="TextBox 589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2" name="TextBox 589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3" name="TextBox 589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4" name="TextBox 589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5" name="TextBox 589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6" name="TextBox 589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7" name="TextBox 589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8" name="TextBox 589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899" name="TextBox 589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0" name="TextBox 589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1" name="TextBox 590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2" name="TextBox 590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3" name="TextBox 590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4" name="TextBox 590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5" name="TextBox 590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6" name="TextBox 590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7" name="TextBox 590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8" name="TextBox 590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09" name="TextBox 590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0" name="TextBox 590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1" name="TextBox 591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2" name="TextBox 591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3" name="TextBox 591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4" name="TextBox 591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5" name="TextBox 591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6" name="TextBox 591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7" name="TextBox 591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8" name="TextBox 591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19" name="TextBox 591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0" name="TextBox 591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1" name="TextBox 592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2" name="TextBox 592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3" name="TextBox 592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4" name="TextBox 592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5" name="TextBox 592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6" name="TextBox 592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7" name="TextBox 592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8" name="TextBox 592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29" name="TextBox 592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0" name="TextBox 592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1" name="TextBox 593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2" name="TextBox 5931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3" name="TextBox 5932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4" name="TextBox 5933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5" name="TextBox 5934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6" name="TextBox 5935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7" name="TextBox 5936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8" name="TextBox 5937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39" name="TextBox 5938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40" name="TextBox 5939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161</xdr:row>
      <xdr:rowOff>0</xdr:rowOff>
    </xdr:from>
    <xdr:ext cx="73607" cy="264560"/>
    <xdr:sp macro="" textlink="">
      <xdr:nvSpPr>
        <xdr:cNvPr id="5941" name="TextBox 5940"/>
        <xdr:cNvSpPr txBox="1"/>
      </xdr:nvSpPr>
      <xdr:spPr>
        <a:xfrm>
          <a:off x="8008937" y="13744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42" name="TextBox 594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43" name="TextBox 594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44" name="TextBox 594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45" name="TextBox 594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46" name="TextBox 594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47" name="TextBox 594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48" name="TextBox 594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49" name="TextBox 594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0" name="TextBox 594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1" name="TextBox 595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2" name="TextBox 595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3" name="TextBox 595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4" name="TextBox 595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5" name="TextBox 595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6" name="TextBox 595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7" name="TextBox 595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8" name="TextBox 595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59" name="TextBox 595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0" name="TextBox 595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1" name="TextBox 596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2" name="TextBox 596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3" name="TextBox 596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4" name="TextBox 596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5" name="TextBox 596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6" name="TextBox 596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7" name="TextBox 596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8" name="TextBox 596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69" name="TextBox 596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0" name="TextBox 596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1" name="TextBox 597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2" name="TextBox 597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3" name="TextBox 597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4" name="TextBox 597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5" name="TextBox 597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6" name="TextBox 597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7" name="TextBox 597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8" name="TextBox 597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79" name="TextBox 597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0" name="TextBox 597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1" name="TextBox 598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2" name="TextBox 598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3" name="TextBox 598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4" name="TextBox 598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5" name="TextBox 598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6" name="TextBox 598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7" name="TextBox 598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8" name="TextBox 598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89" name="TextBox 598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0" name="TextBox 598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1" name="TextBox 599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2" name="TextBox 599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3" name="TextBox 599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4" name="TextBox 599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5" name="TextBox 599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6" name="TextBox 599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7" name="TextBox 599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8" name="TextBox 599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5999" name="TextBox 599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0" name="TextBox 599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1" name="TextBox 600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2" name="TextBox 600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3" name="TextBox 600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4" name="TextBox 600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5" name="TextBox 600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6" name="TextBox 600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7" name="TextBox 600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8" name="TextBox 600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09" name="TextBox 600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0" name="TextBox 600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1" name="TextBox 601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2" name="TextBox 601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3" name="TextBox 601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4" name="TextBox 601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5" name="TextBox 601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6" name="TextBox 601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7" name="TextBox 601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8" name="TextBox 601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19" name="TextBox 601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0" name="TextBox 601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1" name="TextBox 602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2" name="TextBox 602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3" name="TextBox 602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4" name="TextBox 602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5" name="TextBox 602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6" name="TextBox 602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7" name="TextBox 602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8" name="TextBox 602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29" name="TextBox 602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0" name="TextBox 602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1" name="TextBox 603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2" name="TextBox 603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3" name="TextBox 603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4" name="TextBox 603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5" name="TextBox 603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6" name="TextBox 603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7" name="TextBox 603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8" name="TextBox 603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39" name="TextBox 603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0" name="TextBox 603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1" name="TextBox 604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2" name="TextBox 604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3" name="TextBox 604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4" name="TextBox 604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5" name="TextBox 604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6" name="TextBox 604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7" name="TextBox 604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8" name="TextBox 604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49" name="TextBox 604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0" name="TextBox 604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1" name="TextBox 605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2" name="TextBox 605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3" name="TextBox 605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4" name="TextBox 605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5" name="TextBox 605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6" name="TextBox 605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7" name="TextBox 605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8" name="TextBox 605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59" name="TextBox 605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0" name="TextBox 605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1" name="TextBox 606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2" name="TextBox 606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3" name="TextBox 606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4" name="TextBox 606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5" name="TextBox 606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6" name="TextBox 606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7" name="TextBox 606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8" name="TextBox 606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69" name="TextBox 606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0" name="TextBox 606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1" name="TextBox 607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2" name="TextBox 607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3" name="TextBox 607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4" name="TextBox 607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5" name="TextBox 607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6" name="TextBox 607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7" name="TextBox 607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8" name="TextBox 607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79" name="TextBox 607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0" name="TextBox 607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1" name="TextBox 608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2" name="TextBox 608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3" name="TextBox 608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4" name="TextBox 608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5" name="TextBox 608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6" name="TextBox 608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7" name="TextBox 608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8" name="TextBox 608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89" name="TextBox 608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0" name="TextBox 608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1" name="TextBox 609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2" name="TextBox 609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3" name="TextBox 609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4" name="TextBox 609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5" name="TextBox 609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6" name="TextBox 609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7" name="TextBox 609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8" name="TextBox 609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099" name="TextBox 609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0" name="TextBox 609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1" name="TextBox 610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2" name="TextBox 610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3" name="TextBox 610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4" name="TextBox 610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5" name="TextBox 610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6" name="TextBox 610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7" name="TextBox 610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8" name="TextBox 610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09" name="TextBox 610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0" name="TextBox 610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1" name="TextBox 611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2" name="TextBox 611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3" name="TextBox 611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4" name="TextBox 611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5" name="TextBox 611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6" name="TextBox 611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7" name="TextBox 611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8" name="TextBox 611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19" name="TextBox 611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0" name="TextBox 611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1" name="TextBox 612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2" name="TextBox 612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3" name="TextBox 612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4" name="TextBox 612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5" name="TextBox 612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6" name="TextBox 612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7" name="TextBox 612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8" name="TextBox 612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29" name="TextBox 612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0" name="TextBox 612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1" name="TextBox 613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2" name="TextBox 613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3" name="TextBox 613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4" name="TextBox 613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5" name="TextBox 613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6" name="TextBox 613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7" name="TextBox 613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8" name="TextBox 613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39" name="TextBox 613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0" name="TextBox 613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1" name="TextBox 614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2" name="TextBox 614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3" name="TextBox 614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4" name="TextBox 614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5" name="TextBox 614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6" name="TextBox 614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7" name="TextBox 614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8" name="TextBox 614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49" name="TextBox 614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0" name="TextBox 614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1" name="TextBox 615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2" name="TextBox 615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3" name="TextBox 615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4" name="TextBox 615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5" name="TextBox 615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6" name="TextBox 615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7" name="TextBox 615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8" name="TextBox 615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59" name="TextBox 615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0" name="TextBox 615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1" name="TextBox 616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2" name="TextBox 616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3" name="TextBox 616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4" name="TextBox 616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5" name="TextBox 616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6" name="TextBox 616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7" name="TextBox 616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8" name="TextBox 616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69" name="TextBox 616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0" name="TextBox 616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1" name="TextBox 617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2" name="TextBox 617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3" name="TextBox 617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4" name="TextBox 617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5" name="TextBox 617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6" name="TextBox 617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7" name="TextBox 617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8" name="TextBox 617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79" name="TextBox 617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0" name="TextBox 617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1" name="TextBox 618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2" name="TextBox 618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3" name="TextBox 618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4" name="TextBox 618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5" name="TextBox 618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6" name="TextBox 618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7" name="TextBox 618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8" name="TextBox 618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89" name="TextBox 618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0" name="TextBox 618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1" name="TextBox 619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2" name="TextBox 619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3" name="TextBox 619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4" name="TextBox 619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5" name="TextBox 619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6" name="TextBox 619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7" name="TextBox 619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8" name="TextBox 619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199" name="TextBox 619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0" name="TextBox 619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1" name="TextBox 620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2" name="TextBox 620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3" name="TextBox 620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4" name="TextBox 620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5" name="TextBox 620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6" name="TextBox 620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7" name="TextBox 620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8" name="TextBox 620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09" name="TextBox 620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0" name="TextBox 620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1" name="TextBox 621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2" name="TextBox 621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3" name="TextBox 621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4" name="TextBox 621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5" name="TextBox 621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6" name="TextBox 621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7" name="TextBox 621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8" name="TextBox 621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19" name="TextBox 621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0" name="TextBox 6219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1" name="TextBox 6220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2" name="TextBox 6221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3" name="TextBox 6222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4" name="TextBox 6223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5" name="TextBox 6224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6" name="TextBox 6225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7" name="TextBox 6226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8" name="TextBox 6227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168</xdr:row>
      <xdr:rowOff>0</xdr:rowOff>
    </xdr:from>
    <xdr:ext cx="73607" cy="264560"/>
    <xdr:sp macro="" textlink="">
      <xdr:nvSpPr>
        <xdr:cNvPr id="6229" name="TextBox 6228"/>
        <xdr:cNvSpPr txBox="1"/>
      </xdr:nvSpPr>
      <xdr:spPr>
        <a:xfrm>
          <a:off x="8008937" y="141255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0" name="TextBox 622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1" name="TextBox 623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2" name="TextBox 623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3" name="TextBox 623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4" name="TextBox 623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5" name="TextBox 623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6" name="TextBox 623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7" name="TextBox 623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8" name="TextBox 623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39" name="TextBox 623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0" name="TextBox 623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1" name="TextBox 624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2" name="TextBox 624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3" name="TextBox 624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4" name="TextBox 624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5" name="TextBox 624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6" name="TextBox 624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7" name="TextBox 624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8" name="TextBox 624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49" name="TextBox 624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0" name="TextBox 624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1" name="TextBox 625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2" name="TextBox 625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3" name="TextBox 625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4" name="TextBox 625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5" name="TextBox 625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6" name="TextBox 625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7" name="TextBox 625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8" name="TextBox 625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59" name="TextBox 625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0" name="TextBox 625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1" name="TextBox 626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2" name="TextBox 626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3" name="TextBox 626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4" name="TextBox 626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5" name="TextBox 626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6" name="TextBox 626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7" name="TextBox 626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8" name="TextBox 626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69" name="TextBox 626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0" name="TextBox 626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1" name="TextBox 627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2" name="TextBox 627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3" name="TextBox 627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4" name="TextBox 627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5" name="TextBox 627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6" name="TextBox 627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7" name="TextBox 627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8" name="TextBox 627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79" name="TextBox 627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0" name="TextBox 627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1" name="TextBox 628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2" name="TextBox 628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3" name="TextBox 628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4" name="TextBox 628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5" name="TextBox 628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6" name="TextBox 628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7" name="TextBox 628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8" name="TextBox 628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89" name="TextBox 628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0" name="TextBox 628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1" name="TextBox 629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2" name="TextBox 629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3" name="TextBox 629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4" name="TextBox 629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5" name="TextBox 629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6" name="TextBox 629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7" name="TextBox 629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8" name="TextBox 629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299" name="TextBox 629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0" name="TextBox 629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1" name="TextBox 630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2" name="TextBox 630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3" name="TextBox 630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4" name="TextBox 630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5" name="TextBox 630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6" name="TextBox 630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7" name="TextBox 630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8" name="TextBox 630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09" name="TextBox 630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0" name="TextBox 630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1" name="TextBox 631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2" name="TextBox 631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3" name="TextBox 631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4" name="TextBox 631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5" name="TextBox 631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6" name="TextBox 631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7" name="TextBox 631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8" name="TextBox 631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19" name="TextBox 631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0" name="TextBox 631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1" name="TextBox 632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2" name="TextBox 632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3" name="TextBox 632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4" name="TextBox 632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5" name="TextBox 632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6" name="TextBox 632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7" name="TextBox 632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8" name="TextBox 632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29" name="TextBox 632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0" name="TextBox 632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1" name="TextBox 633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2" name="TextBox 633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3" name="TextBox 633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4" name="TextBox 633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5" name="TextBox 633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6" name="TextBox 633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7" name="TextBox 633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8" name="TextBox 633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39" name="TextBox 633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0" name="TextBox 633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1" name="TextBox 634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2" name="TextBox 634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3" name="TextBox 634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4" name="TextBox 634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5" name="TextBox 634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6" name="TextBox 634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7" name="TextBox 634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8" name="TextBox 634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49" name="TextBox 634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0" name="TextBox 634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1" name="TextBox 635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2" name="TextBox 635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3" name="TextBox 635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4" name="TextBox 635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5" name="TextBox 635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6" name="TextBox 635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7" name="TextBox 635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8" name="TextBox 635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59" name="TextBox 635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0" name="TextBox 635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1" name="TextBox 636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2" name="TextBox 636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3" name="TextBox 636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4" name="TextBox 636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5" name="TextBox 636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6" name="TextBox 636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7" name="TextBox 636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8" name="TextBox 636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69" name="TextBox 636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0" name="TextBox 636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1" name="TextBox 637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2" name="TextBox 637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3" name="TextBox 637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4" name="TextBox 637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5" name="TextBox 637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6" name="TextBox 637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7" name="TextBox 637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8" name="TextBox 637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79" name="TextBox 637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0" name="TextBox 637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1" name="TextBox 638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2" name="TextBox 638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3" name="TextBox 638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4" name="TextBox 638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5" name="TextBox 638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6" name="TextBox 638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7" name="TextBox 638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8" name="TextBox 638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89" name="TextBox 638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0" name="TextBox 638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1" name="TextBox 639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2" name="TextBox 639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3" name="TextBox 639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4" name="TextBox 639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5" name="TextBox 639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6" name="TextBox 639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7" name="TextBox 639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8" name="TextBox 639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399" name="TextBox 639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0" name="TextBox 639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1" name="TextBox 640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2" name="TextBox 640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3" name="TextBox 640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4" name="TextBox 640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5" name="TextBox 640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6" name="TextBox 640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7" name="TextBox 640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8" name="TextBox 640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09" name="TextBox 640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0" name="TextBox 640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1" name="TextBox 641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2" name="TextBox 641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3" name="TextBox 641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4" name="TextBox 641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5" name="TextBox 641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6" name="TextBox 641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7" name="TextBox 641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8" name="TextBox 641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19" name="TextBox 641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0" name="TextBox 641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1" name="TextBox 642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2" name="TextBox 642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3" name="TextBox 642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4" name="TextBox 642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5" name="TextBox 642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6" name="TextBox 642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7" name="TextBox 642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8" name="TextBox 642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29" name="TextBox 642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0" name="TextBox 642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1" name="TextBox 643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2" name="TextBox 643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3" name="TextBox 643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4" name="TextBox 643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5" name="TextBox 643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6" name="TextBox 643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7" name="TextBox 643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8" name="TextBox 643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39" name="TextBox 643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0" name="TextBox 643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1" name="TextBox 644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2" name="TextBox 644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3" name="TextBox 644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4" name="TextBox 644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5" name="TextBox 644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6" name="TextBox 644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7" name="TextBox 644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8" name="TextBox 644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49" name="TextBox 644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0" name="TextBox 644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1" name="TextBox 645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2" name="TextBox 645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3" name="TextBox 645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4" name="TextBox 645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5" name="TextBox 645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6" name="TextBox 645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7" name="TextBox 645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8" name="TextBox 645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59" name="TextBox 645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0" name="TextBox 645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1" name="TextBox 646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2" name="TextBox 646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3" name="TextBox 646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4" name="TextBox 646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5" name="TextBox 646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6" name="TextBox 646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7" name="TextBox 646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8" name="TextBox 646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69" name="TextBox 646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0" name="TextBox 646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1" name="TextBox 647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2" name="TextBox 647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3" name="TextBox 647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4" name="TextBox 647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5" name="TextBox 647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6" name="TextBox 647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7" name="TextBox 647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8" name="TextBox 647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79" name="TextBox 647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0" name="TextBox 647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1" name="TextBox 648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2" name="TextBox 648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3" name="TextBox 648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4" name="TextBox 648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5" name="TextBox 648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6" name="TextBox 648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7" name="TextBox 648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8" name="TextBox 648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89" name="TextBox 648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0" name="TextBox 648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1" name="TextBox 649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2" name="TextBox 649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3" name="TextBox 649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4" name="TextBox 649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5" name="TextBox 649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6" name="TextBox 649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7" name="TextBox 649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8" name="TextBox 649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499" name="TextBox 649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0" name="TextBox 649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1" name="TextBox 650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2" name="TextBox 650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3" name="TextBox 650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4" name="TextBox 650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5" name="TextBox 650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6" name="TextBox 650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7" name="TextBox 650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8" name="TextBox 6507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09" name="TextBox 6508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10" name="TextBox 6509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11" name="TextBox 6510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12" name="TextBox 6511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13" name="TextBox 6512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14" name="TextBox 6513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15" name="TextBox 6514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16" name="TextBox 6515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172</xdr:row>
      <xdr:rowOff>0</xdr:rowOff>
    </xdr:from>
    <xdr:ext cx="73607" cy="264560"/>
    <xdr:sp macro="" textlink="">
      <xdr:nvSpPr>
        <xdr:cNvPr id="6517" name="TextBox 6516"/>
        <xdr:cNvSpPr txBox="1"/>
      </xdr:nvSpPr>
      <xdr:spPr>
        <a:xfrm>
          <a:off x="8008937" y="146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18" name="TextBox 651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19" name="TextBox 651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0" name="TextBox 651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1" name="TextBox 652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2" name="TextBox 652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3" name="TextBox 652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4" name="TextBox 652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5" name="TextBox 652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6" name="TextBox 652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7" name="TextBox 652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8" name="TextBox 652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29" name="TextBox 652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0" name="TextBox 652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1" name="TextBox 653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2" name="TextBox 653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3" name="TextBox 653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4" name="TextBox 653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5" name="TextBox 653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6" name="TextBox 653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7" name="TextBox 653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8" name="TextBox 653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39" name="TextBox 653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0" name="TextBox 653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1" name="TextBox 654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2" name="TextBox 654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3" name="TextBox 654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4" name="TextBox 654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5" name="TextBox 654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6" name="TextBox 654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7" name="TextBox 654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8" name="TextBox 654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49" name="TextBox 654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0" name="TextBox 654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1" name="TextBox 655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2" name="TextBox 655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3" name="TextBox 655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4" name="TextBox 655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5" name="TextBox 655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6" name="TextBox 655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7" name="TextBox 655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8" name="TextBox 655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59" name="TextBox 655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0" name="TextBox 655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1" name="TextBox 656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2" name="TextBox 656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3" name="TextBox 656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4" name="TextBox 656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5" name="TextBox 656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6" name="TextBox 656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7" name="TextBox 656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8" name="TextBox 656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69" name="TextBox 656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0" name="TextBox 656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1" name="TextBox 657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2" name="TextBox 657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3" name="TextBox 657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4" name="TextBox 657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5" name="TextBox 657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6" name="TextBox 657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7" name="TextBox 657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8" name="TextBox 657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79" name="TextBox 657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0" name="TextBox 657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1" name="TextBox 658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2" name="TextBox 658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3" name="TextBox 658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4" name="TextBox 658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5" name="TextBox 658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6" name="TextBox 658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7" name="TextBox 658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8" name="TextBox 658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89" name="TextBox 658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0" name="TextBox 658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1" name="TextBox 659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2" name="TextBox 659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3" name="TextBox 659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4" name="TextBox 659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5" name="TextBox 659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6" name="TextBox 659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7" name="TextBox 659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8" name="TextBox 659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599" name="TextBox 659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0" name="TextBox 659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1" name="TextBox 660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2" name="TextBox 660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3" name="TextBox 660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4" name="TextBox 660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5" name="TextBox 660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6" name="TextBox 660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7" name="TextBox 660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8" name="TextBox 660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09" name="TextBox 660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0" name="TextBox 660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1" name="TextBox 661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2" name="TextBox 661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3" name="TextBox 661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4" name="TextBox 661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5" name="TextBox 661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6" name="TextBox 661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7" name="TextBox 661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8" name="TextBox 661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19" name="TextBox 661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0" name="TextBox 661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1" name="TextBox 662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2" name="TextBox 662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3" name="TextBox 662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4" name="TextBox 662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5" name="TextBox 662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6" name="TextBox 662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7" name="TextBox 662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8" name="TextBox 662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29" name="TextBox 662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0" name="TextBox 662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1" name="TextBox 663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2" name="TextBox 663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3" name="TextBox 663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4" name="TextBox 663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5" name="TextBox 663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6" name="TextBox 663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7" name="TextBox 663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8" name="TextBox 663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39" name="TextBox 663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0" name="TextBox 663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1" name="TextBox 664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2" name="TextBox 664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3" name="TextBox 664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4" name="TextBox 664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5" name="TextBox 664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6" name="TextBox 664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7" name="TextBox 664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8" name="TextBox 664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49" name="TextBox 664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0" name="TextBox 664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1" name="TextBox 665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2" name="TextBox 665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3" name="TextBox 665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4" name="TextBox 665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5" name="TextBox 665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6" name="TextBox 665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7" name="TextBox 665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8" name="TextBox 665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59" name="TextBox 665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0" name="TextBox 665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1" name="TextBox 666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2" name="TextBox 666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3" name="TextBox 666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4" name="TextBox 666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5" name="TextBox 666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6" name="TextBox 666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7" name="TextBox 666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8" name="TextBox 666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69" name="TextBox 666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0" name="TextBox 666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1" name="TextBox 667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2" name="TextBox 667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3" name="TextBox 667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4" name="TextBox 667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5" name="TextBox 667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6" name="TextBox 667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7" name="TextBox 667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8" name="TextBox 667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79" name="TextBox 667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0" name="TextBox 667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1" name="TextBox 668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2" name="TextBox 668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3" name="TextBox 668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4" name="TextBox 668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5" name="TextBox 668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6" name="TextBox 668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7" name="TextBox 668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8" name="TextBox 668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89" name="TextBox 668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0" name="TextBox 668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1" name="TextBox 669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2" name="TextBox 669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3" name="TextBox 669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4" name="TextBox 669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5" name="TextBox 669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6" name="TextBox 669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7" name="TextBox 669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8" name="TextBox 669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699" name="TextBox 669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0" name="TextBox 669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1" name="TextBox 670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2" name="TextBox 670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3" name="TextBox 670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4" name="TextBox 670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5" name="TextBox 670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6" name="TextBox 670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7" name="TextBox 670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8" name="TextBox 670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09" name="TextBox 670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0" name="TextBox 670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1" name="TextBox 671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2" name="TextBox 671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3" name="TextBox 671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4" name="TextBox 671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5" name="TextBox 671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6" name="TextBox 671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7" name="TextBox 671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8" name="TextBox 671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19" name="TextBox 671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0" name="TextBox 671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1" name="TextBox 672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2" name="TextBox 672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3" name="TextBox 672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4" name="TextBox 672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5" name="TextBox 672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6" name="TextBox 672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7" name="TextBox 672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8" name="TextBox 672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29" name="TextBox 672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0" name="TextBox 672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1" name="TextBox 673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2" name="TextBox 673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3" name="TextBox 673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4" name="TextBox 673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5" name="TextBox 673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6" name="TextBox 673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7" name="TextBox 673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8" name="TextBox 673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39" name="TextBox 673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0" name="TextBox 673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1" name="TextBox 674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2" name="TextBox 674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3" name="TextBox 674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4" name="TextBox 674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5" name="TextBox 674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6" name="TextBox 674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7" name="TextBox 674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8" name="TextBox 674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49" name="TextBox 674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0" name="TextBox 674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1" name="TextBox 675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2" name="TextBox 675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3" name="TextBox 675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4" name="TextBox 675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5" name="TextBox 675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6" name="TextBox 675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7" name="TextBox 675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8" name="TextBox 675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59" name="TextBox 675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0" name="TextBox 675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1" name="TextBox 676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2" name="TextBox 676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3" name="TextBox 676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4" name="TextBox 676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5" name="TextBox 676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6" name="TextBox 676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7" name="TextBox 676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8" name="TextBox 676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69" name="TextBox 676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0" name="TextBox 676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1" name="TextBox 677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2" name="TextBox 677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3" name="TextBox 677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4" name="TextBox 677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5" name="TextBox 677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6" name="TextBox 677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7" name="TextBox 677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8" name="TextBox 677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79" name="TextBox 677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0" name="TextBox 677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1" name="TextBox 678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2" name="TextBox 678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3" name="TextBox 678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4" name="TextBox 678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5" name="TextBox 678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6" name="TextBox 678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7" name="TextBox 678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8" name="TextBox 678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89" name="TextBox 678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0" name="TextBox 678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1" name="TextBox 679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2" name="TextBox 679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3" name="TextBox 679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4" name="TextBox 679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5" name="TextBox 679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6" name="TextBox 6795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7" name="TextBox 6796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8" name="TextBox 6797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799" name="TextBox 6798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800" name="TextBox 6799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801" name="TextBox 6800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802" name="TextBox 6801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803" name="TextBox 6802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804" name="TextBox 6803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6805" name="TextBox 6804"/>
        <xdr:cNvSpPr txBox="1"/>
      </xdr:nvSpPr>
      <xdr:spPr>
        <a:xfrm>
          <a:off x="8008937" y="324421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06" name="TextBox 680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07" name="TextBox 680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08" name="TextBox 680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09" name="TextBox 680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0" name="TextBox 680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1" name="TextBox 681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2" name="TextBox 681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3" name="TextBox 681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4" name="TextBox 681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5" name="TextBox 681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6" name="TextBox 681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7" name="TextBox 681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8" name="TextBox 681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19" name="TextBox 681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0" name="TextBox 681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1" name="TextBox 682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2" name="TextBox 682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3" name="TextBox 682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4" name="TextBox 682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5" name="TextBox 682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6" name="TextBox 682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7" name="TextBox 682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8" name="TextBox 682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29" name="TextBox 682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0" name="TextBox 682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1" name="TextBox 683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2" name="TextBox 683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3" name="TextBox 683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4" name="TextBox 683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5" name="TextBox 683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6" name="TextBox 683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7" name="TextBox 683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8" name="TextBox 683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39" name="TextBox 683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0" name="TextBox 683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1" name="TextBox 684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2" name="TextBox 684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3" name="TextBox 684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4" name="TextBox 684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5" name="TextBox 684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6" name="TextBox 684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7" name="TextBox 684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8" name="TextBox 684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49" name="TextBox 684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0" name="TextBox 684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1" name="TextBox 685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2" name="TextBox 685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3" name="TextBox 685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4" name="TextBox 685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5" name="TextBox 685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6" name="TextBox 685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7" name="TextBox 685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8" name="TextBox 685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59" name="TextBox 685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0" name="TextBox 685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1" name="TextBox 686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2" name="TextBox 686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3" name="TextBox 686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4" name="TextBox 686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5" name="TextBox 686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6" name="TextBox 686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7" name="TextBox 686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8" name="TextBox 686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69" name="TextBox 686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0" name="TextBox 686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1" name="TextBox 687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2" name="TextBox 687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3" name="TextBox 687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4" name="TextBox 687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5" name="TextBox 687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6" name="TextBox 687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7" name="TextBox 687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8" name="TextBox 687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79" name="TextBox 687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0" name="TextBox 687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1" name="TextBox 688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2" name="TextBox 688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3" name="TextBox 688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4" name="TextBox 688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5" name="TextBox 688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6" name="TextBox 688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7" name="TextBox 688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8" name="TextBox 688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89" name="TextBox 688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0" name="TextBox 688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1" name="TextBox 689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2" name="TextBox 689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3" name="TextBox 689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4" name="TextBox 689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5" name="TextBox 689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6" name="TextBox 689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7" name="TextBox 689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8" name="TextBox 689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899" name="TextBox 689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0" name="TextBox 689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1" name="TextBox 690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2" name="TextBox 690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3" name="TextBox 690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4" name="TextBox 690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5" name="TextBox 690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6" name="TextBox 690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7" name="TextBox 690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8" name="TextBox 690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09" name="TextBox 690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0" name="TextBox 690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1" name="TextBox 691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2" name="TextBox 691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3" name="TextBox 691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4" name="TextBox 691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5" name="TextBox 691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6" name="TextBox 691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7" name="TextBox 691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8" name="TextBox 691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19" name="TextBox 691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0" name="TextBox 691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1" name="TextBox 692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2" name="TextBox 692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3" name="TextBox 692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4" name="TextBox 692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5" name="TextBox 692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6" name="TextBox 692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7" name="TextBox 692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8" name="TextBox 692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29" name="TextBox 692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0" name="TextBox 692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1" name="TextBox 693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2" name="TextBox 693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3" name="TextBox 693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4" name="TextBox 693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5" name="TextBox 693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6" name="TextBox 693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7" name="TextBox 693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8" name="TextBox 693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39" name="TextBox 693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0" name="TextBox 693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1" name="TextBox 694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2" name="TextBox 694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3" name="TextBox 694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4" name="TextBox 694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5" name="TextBox 694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6" name="TextBox 694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7" name="TextBox 694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8" name="TextBox 694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49" name="TextBox 694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0" name="TextBox 694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1" name="TextBox 695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2" name="TextBox 695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3" name="TextBox 695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4" name="TextBox 695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5" name="TextBox 695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6" name="TextBox 695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7" name="TextBox 695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8" name="TextBox 695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59" name="TextBox 695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0" name="TextBox 695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1" name="TextBox 696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2" name="TextBox 696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3" name="TextBox 696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4" name="TextBox 696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5" name="TextBox 696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6" name="TextBox 696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7" name="TextBox 696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8" name="TextBox 696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69" name="TextBox 696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0" name="TextBox 696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1" name="TextBox 697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2" name="TextBox 697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3" name="TextBox 697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4" name="TextBox 697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5" name="TextBox 697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6" name="TextBox 697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7" name="TextBox 697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8" name="TextBox 697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79" name="TextBox 697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0" name="TextBox 697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1" name="TextBox 698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2" name="TextBox 698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3" name="TextBox 698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4" name="TextBox 698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5" name="TextBox 698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6" name="TextBox 698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7" name="TextBox 698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8" name="TextBox 698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89" name="TextBox 698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0" name="TextBox 698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1" name="TextBox 699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2" name="TextBox 699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3" name="TextBox 699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4" name="TextBox 699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5" name="TextBox 699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6" name="TextBox 699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7" name="TextBox 699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8" name="TextBox 699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6999" name="TextBox 699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0" name="TextBox 699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1" name="TextBox 700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2" name="TextBox 700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3" name="TextBox 700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4" name="TextBox 700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5" name="TextBox 700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6" name="TextBox 700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7" name="TextBox 700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8" name="TextBox 700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09" name="TextBox 700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0" name="TextBox 700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1" name="TextBox 701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2" name="TextBox 701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3" name="TextBox 701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4" name="TextBox 701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5" name="TextBox 701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6" name="TextBox 701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7" name="TextBox 701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8" name="TextBox 701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19" name="TextBox 701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0" name="TextBox 701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1" name="TextBox 702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2" name="TextBox 702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3" name="TextBox 702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4" name="TextBox 702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5" name="TextBox 702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6" name="TextBox 702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7" name="TextBox 702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8" name="TextBox 702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29" name="TextBox 702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0" name="TextBox 702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1" name="TextBox 703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2" name="TextBox 703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3" name="TextBox 703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4" name="TextBox 703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5" name="TextBox 703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6" name="TextBox 703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7" name="TextBox 703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8" name="TextBox 703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39" name="TextBox 703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0" name="TextBox 703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1" name="TextBox 704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2" name="TextBox 704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3" name="TextBox 704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4" name="TextBox 704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5" name="TextBox 704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6" name="TextBox 704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7" name="TextBox 704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8" name="TextBox 704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49" name="TextBox 704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0" name="TextBox 704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1" name="TextBox 705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2" name="TextBox 705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3" name="TextBox 705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4" name="TextBox 705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5" name="TextBox 705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6" name="TextBox 705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7" name="TextBox 705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8" name="TextBox 705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59" name="TextBox 705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0" name="TextBox 705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1" name="TextBox 706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2" name="TextBox 706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3" name="TextBox 706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4" name="TextBox 706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5" name="TextBox 706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6" name="TextBox 706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7" name="TextBox 706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8" name="TextBox 706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69" name="TextBox 706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0" name="TextBox 706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1" name="TextBox 707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2" name="TextBox 707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3" name="TextBox 707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4" name="TextBox 707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5" name="TextBox 707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6" name="TextBox 707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7" name="TextBox 707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8" name="TextBox 707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79" name="TextBox 707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0" name="TextBox 707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1" name="TextBox 708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2" name="TextBox 708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3" name="TextBox 708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4" name="TextBox 7083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5" name="TextBox 7084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6" name="TextBox 7085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7" name="TextBox 7086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8" name="TextBox 7087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89" name="TextBox 7088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90" name="TextBox 7089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91" name="TextBox 7090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92" name="TextBox 7091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478</xdr:row>
      <xdr:rowOff>0</xdr:rowOff>
    </xdr:from>
    <xdr:ext cx="73607" cy="264560"/>
    <xdr:sp macro="" textlink="">
      <xdr:nvSpPr>
        <xdr:cNvPr id="7093" name="TextBox 7092"/>
        <xdr:cNvSpPr txBox="1"/>
      </xdr:nvSpPr>
      <xdr:spPr>
        <a:xfrm>
          <a:off x="8008937" y="365950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094" name="TextBox 7093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095" name="TextBox 7094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096" name="TextBox 7095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097" name="TextBox 7096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098" name="TextBox 7097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099" name="TextBox 7098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0" name="TextBox 7099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1" name="TextBox 7100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2" name="TextBox 7101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3" name="TextBox 7102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4" name="TextBox 7103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5" name="TextBox 7104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6" name="TextBox 7105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7" name="TextBox 7106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8" name="TextBox 7107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09" name="TextBox 7108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0" name="TextBox 7109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1" name="TextBox 7110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2" name="TextBox 7111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3" name="TextBox 7112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4" name="TextBox 7113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5" name="TextBox 7114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6" name="TextBox 7115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7" name="TextBox 7116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8" name="TextBox 7117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19" name="TextBox 7118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0" name="TextBox 7119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1" name="TextBox 7120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2" name="TextBox 7121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3" name="TextBox 7122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4" name="TextBox 7123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5" name="TextBox 7124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6" name="TextBox 7125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7" name="TextBox 7126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8" name="TextBox 7127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29" name="TextBox 7128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0" name="TextBox 7129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1" name="TextBox 7130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2" name="TextBox 7131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3" name="TextBox 7132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4" name="TextBox 7133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5" name="TextBox 7134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6" name="TextBox 7135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7" name="TextBox 7136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8" name="TextBox 7137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39" name="TextBox 7138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0" name="TextBox 7139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1" name="TextBox 7140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2" name="TextBox 7141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3" name="TextBox 7142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4" name="TextBox 7143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5" name="TextBox 7144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6" name="TextBox 7145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7" name="TextBox 7146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8" name="TextBox 7147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49" name="TextBox 7148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0" name="TextBox 7149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1" name="TextBox 7150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2" name="TextBox 7151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3" name="TextBox 7152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4" name="TextBox 7153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5" name="TextBox 7154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6" name="TextBox 7155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7" name="TextBox 7156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8" name="TextBox 7157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59" name="TextBox 7158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60" name="TextBox 7159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61" name="TextBox 7160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62" name="TextBox 7161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63" name="TextBox 7162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64" name="TextBox 7163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848</xdr:row>
      <xdr:rowOff>0</xdr:rowOff>
    </xdr:from>
    <xdr:ext cx="73607" cy="264560"/>
    <xdr:sp macro="" textlink="">
      <xdr:nvSpPr>
        <xdr:cNvPr id="7165" name="TextBox 7164"/>
        <xdr:cNvSpPr txBox="1"/>
      </xdr:nvSpPr>
      <xdr:spPr>
        <a:xfrm>
          <a:off x="54086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66" name="TextBox 7165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67" name="TextBox 7166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68" name="TextBox 7167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69" name="TextBox 7168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0" name="TextBox 7169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1" name="TextBox 7170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2" name="TextBox 7171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3" name="TextBox 7172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4" name="TextBox 7173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5" name="TextBox 7174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6" name="TextBox 7175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7" name="TextBox 7176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8" name="TextBox 7177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79" name="TextBox 7178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0" name="TextBox 7179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1" name="TextBox 7180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2" name="TextBox 7181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3" name="TextBox 7182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4" name="TextBox 7183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5" name="TextBox 7184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6" name="TextBox 7185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7" name="TextBox 7186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8" name="TextBox 7187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89" name="TextBox 7188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0" name="TextBox 7189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1" name="TextBox 7190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2" name="TextBox 7191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3" name="TextBox 7192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4" name="TextBox 7193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5" name="TextBox 7194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6" name="TextBox 7195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7" name="TextBox 7196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8" name="TextBox 7197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199" name="TextBox 7198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0" name="TextBox 7199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1" name="TextBox 7200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2" name="TextBox 7201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3" name="TextBox 7202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4" name="TextBox 7203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5" name="TextBox 7204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6" name="TextBox 7205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7" name="TextBox 7206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8" name="TextBox 7207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09" name="TextBox 7208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0" name="TextBox 7209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1" name="TextBox 7210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2" name="TextBox 7211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3" name="TextBox 7212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4" name="TextBox 7213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5" name="TextBox 7214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6" name="TextBox 7215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7" name="TextBox 7216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8" name="TextBox 7217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19" name="TextBox 7218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0" name="TextBox 7219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1" name="TextBox 7220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2" name="TextBox 7221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3" name="TextBox 7222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4" name="TextBox 7223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5" name="TextBox 7224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6" name="TextBox 7225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7" name="TextBox 7226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8" name="TextBox 7227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29" name="TextBox 7228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30" name="TextBox 7229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31" name="TextBox 7230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32" name="TextBox 7231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33" name="TextBox 7232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34" name="TextBox 7233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35" name="TextBox 7234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36" name="TextBox 7235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848</xdr:row>
      <xdr:rowOff>0</xdr:rowOff>
    </xdr:from>
    <xdr:ext cx="73607" cy="264560"/>
    <xdr:sp macro="" textlink="">
      <xdr:nvSpPr>
        <xdr:cNvPr id="7237" name="TextBox 7236"/>
        <xdr:cNvSpPr txBox="1"/>
      </xdr:nvSpPr>
      <xdr:spPr>
        <a:xfrm>
          <a:off x="4379912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38" name="TextBox 7237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39" name="TextBox 7238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0" name="TextBox 7239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1" name="TextBox 7240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2" name="TextBox 7241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3" name="TextBox 7242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4" name="TextBox 7243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5" name="TextBox 7244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6" name="TextBox 7245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7" name="TextBox 7246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8" name="TextBox 7247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49" name="TextBox 7248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0" name="TextBox 7249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1" name="TextBox 7250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2" name="TextBox 7251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3" name="TextBox 7252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4" name="TextBox 7253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5" name="TextBox 7254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6" name="TextBox 7255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7" name="TextBox 7256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8" name="TextBox 7257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59" name="TextBox 7258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0" name="TextBox 7259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1" name="TextBox 7260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2" name="TextBox 7261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3" name="TextBox 7262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4" name="TextBox 7263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5" name="TextBox 7264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6" name="TextBox 7265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7" name="TextBox 7266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8" name="TextBox 7267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69" name="TextBox 7268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0" name="TextBox 7269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1" name="TextBox 7270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2" name="TextBox 7271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3" name="TextBox 7272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4" name="TextBox 7273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5" name="TextBox 7274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6" name="TextBox 7275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7" name="TextBox 7276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8" name="TextBox 7277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79" name="TextBox 7278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0" name="TextBox 7279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1" name="TextBox 7280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2" name="TextBox 7281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3" name="TextBox 7282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4" name="TextBox 7283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5" name="TextBox 7284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6" name="TextBox 7285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7" name="TextBox 7286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8" name="TextBox 7287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89" name="TextBox 7288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0" name="TextBox 7289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1" name="TextBox 7290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2" name="TextBox 7291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3" name="TextBox 7292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4" name="TextBox 7293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5" name="TextBox 7294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6" name="TextBox 7295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7" name="TextBox 7296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8" name="TextBox 7297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299" name="TextBox 7298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0" name="TextBox 7299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1" name="TextBox 7300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2" name="TextBox 7301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3" name="TextBox 7302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4" name="TextBox 7303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5" name="TextBox 7304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6" name="TextBox 7305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7" name="TextBox 7306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8" name="TextBox 7307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848</xdr:row>
      <xdr:rowOff>0</xdr:rowOff>
    </xdr:from>
    <xdr:ext cx="73607" cy="264560"/>
    <xdr:sp macro="" textlink="">
      <xdr:nvSpPr>
        <xdr:cNvPr id="7309" name="TextBox 7308"/>
        <xdr:cNvSpPr txBox="1"/>
      </xdr:nvSpPr>
      <xdr:spPr>
        <a:xfrm>
          <a:off x="8008937" y="622744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0" name="TextBox 730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1" name="TextBox 731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2" name="TextBox 731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3" name="TextBox 731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4" name="TextBox 731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5" name="TextBox 731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6" name="TextBox 731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7" name="TextBox 731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8" name="TextBox 731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19" name="TextBox 731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0" name="TextBox 731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1" name="TextBox 732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2" name="TextBox 732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3" name="TextBox 732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4" name="TextBox 732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5" name="TextBox 732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6" name="TextBox 732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7" name="TextBox 732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8" name="TextBox 732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29" name="TextBox 732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0" name="TextBox 732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1" name="TextBox 733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2" name="TextBox 733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3" name="TextBox 733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4" name="TextBox 733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5" name="TextBox 733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6" name="TextBox 733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7" name="TextBox 733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8" name="TextBox 733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39" name="TextBox 733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0" name="TextBox 733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1" name="TextBox 734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2" name="TextBox 734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3" name="TextBox 734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4" name="TextBox 734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5" name="TextBox 734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6" name="TextBox 734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7" name="TextBox 734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8" name="TextBox 734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49" name="TextBox 734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0" name="TextBox 734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1" name="TextBox 735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2" name="TextBox 735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3" name="TextBox 735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4" name="TextBox 735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5" name="TextBox 735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6" name="TextBox 735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7" name="TextBox 735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8" name="TextBox 735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59" name="TextBox 735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0" name="TextBox 735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1" name="TextBox 736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2" name="TextBox 736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3" name="TextBox 736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4" name="TextBox 736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5" name="TextBox 736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6" name="TextBox 736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7" name="TextBox 736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8" name="TextBox 736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69" name="TextBox 736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0" name="TextBox 736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1" name="TextBox 737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2" name="TextBox 737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3" name="TextBox 737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4" name="TextBox 737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5" name="TextBox 737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6" name="TextBox 737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7" name="TextBox 737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8" name="TextBox 737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79" name="TextBox 737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0" name="TextBox 737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1" name="TextBox 738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2" name="TextBox 738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3" name="TextBox 738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4" name="TextBox 738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5" name="TextBox 738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6" name="TextBox 738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7" name="TextBox 738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8" name="TextBox 738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89" name="TextBox 738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0" name="TextBox 738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1" name="TextBox 739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2" name="TextBox 739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3" name="TextBox 739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4" name="TextBox 739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5" name="TextBox 739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6" name="TextBox 739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7" name="TextBox 739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8" name="TextBox 739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399" name="TextBox 739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0" name="TextBox 739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1" name="TextBox 740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2" name="TextBox 740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3" name="TextBox 740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4" name="TextBox 740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5" name="TextBox 740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6" name="TextBox 740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7" name="TextBox 740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8" name="TextBox 740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09" name="TextBox 740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0" name="TextBox 740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1" name="TextBox 741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2" name="TextBox 741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3" name="TextBox 741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4" name="TextBox 741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5" name="TextBox 741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6" name="TextBox 741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7" name="TextBox 741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8" name="TextBox 741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19" name="TextBox 741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0" name="TextBox 741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1" name="TextBox 742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2" name="TextBox 742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3" name="TextBox 742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4" name="TextBox 742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5" name="TextBox 742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6" name="TextBox 742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7" name="TextBox 742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8" name="TextBox 742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29" name="TextBox 742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0" name="TextBox 742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1" name="TextBox 743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2" name="TextBox 743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3" name="TextBox 743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4" name="TextBox 743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5" name="TextBox 743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6" name="TextBox 743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7" name="TextBox 743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8" name="TextBox 743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39" name="TextBox 743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0" name="TextBox 743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1" name="TextBox 744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2" name="TextBox 744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3" name="TextBox 744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4" name="TextBox 7443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5" name="TextBox 7444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6" name="TextBox 7445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7" name="TextBox 7446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8" name="TextBox 7447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49" name="TextBox 7448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50" name="TextBox 7449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51" name="TextBox 7450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52" name="TextBox 7451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856</xdr:row>
      <xdr:rowOff>0</xdr:rowOff>
    </xdr:from>
    <xdr:ext cx="73607" cy="264560"/>
    <xdr:sp macro="" textlink="">
      <xdr:nvSpPr>
        <xdr:cNvPr id="7453" name="TextBox 7452"/>
        <xdr:cNvSpPr txBox="1"/>
      </xdr:nvSpPr>
      <xdr:spPr>
        <a:xfrm>
          <a:off x="5408612" y="634746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54" name="TextBox 745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55" name="TextBox 745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56" name="TextBox 745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57" name="TextBox 745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58" name="TextBox 745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59" name="TextBox 745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0" name="TextBox 745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1" name="TextBox 746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2" name="TextBox 746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3" name="TextBox 746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4" name="TextBox 746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5" name="TextBox 746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6" name="TextBox 746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7" name="TextBox 746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8" name="TextBox 746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69" name="TextBox 746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0" name="TextBox 746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1" name="TextBox 747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2" name="TextBox 747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3" name="TextBox 747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4" name="TextBox 747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5" name="TextBox 747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6" name="TextBox 747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7" name="TextBox 747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8" name="TextBox 747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79" name="TextBox 747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0" name="TextBox 747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1" name="TextBox 748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2" name="TextBox 748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3" name="TextBox 748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4" name="TextBox 748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5" name="TextBox 748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6" name="TextBox 748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7" name="TextBox 748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8" name="TextBox 748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89" name="TextBox 748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0" name="TextBox 748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1" name="TextBox 749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2" name="TextBox 749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3" name="TextBox 749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4" name="TextBox 749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5" name="TextBox 749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6" name="TextBox 749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7" name="TextBox 749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8" name="TextBox 749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499" name="TextBox 749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0" name="TextBox 749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1" name="TextBox 750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2" name="TextBox 750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3" name="TextBox 750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4" name="TextBox 750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5" name="TextBox 750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6" name="TextBox 750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7" name="TextBox 750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8" name="TextBox 750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09" name="TextBox 750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0" name="TextBox 750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1" name="TextBox 751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2" name="TextBox 751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3" name="TextBox 751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4" name="TextBox 751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5" name="TextBox 751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6" name="TextBox 751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7" name="TextBox 751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8" name="TextBox 751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19" name="TextBox 751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0" name="TextBox 751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1" name="TextBox 752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2" name="TextBox 752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3" name="TextBox 752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4" name="TextBox 752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5" name="TextBox 752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6" name="TextBox 752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7" name="TextBox 752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8" name="TextBox 752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29" name="TextBox 752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0" name="TextBox 752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1" name="TextBox 753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2" name="TextBox 753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3" name="TextBox 753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4" name="TextBox 753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5" name="TextBox 753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6" name="TextBox 753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7" name="TextBox 753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8" name="TextBox 753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39" name="TextBox 753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0" name="TextBox 753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1" name="TextBox 754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2" name="TextBox 754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3" name="TextBox 754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4" name="TextBox 754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5" name="TextBox 754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6" name="TextBox 754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7" name="TextBox 754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8" name="TextBox 754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49" name="TextBox 754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0" name="TextBox 754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1" name="TextBox 755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2" name="TextBox 755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3" name="TextBox 755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4" name="TextBox 755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5" name="TextBox 755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6" name="TextBox 755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7" name="TextBox 755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8" name="TextBox 755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59" name="TextBox 755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0" name="TextBox 755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1" name="TextBox 756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2" name="TextBox 756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3" name="TextBox 756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4" name="TextBox 756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5" name="TextBox 756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6" name="TextBox 756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7" name="TextBox 756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8" name="TextBox 756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69" name="TextBox 756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0" name="TextBox 756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1" name="TextBox 757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2" name="TextBox 757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3" name="TextBox 757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4" name="TextBox 757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5" name="TextBox 757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6" name="TextBox 757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7" name="TextBox 757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8" name="TextBox 757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79" name="TextBox 757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0" name="TextBox 757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1" name="TextBox 758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2" name="TextBox 758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3" name="TextBox 758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4" name="TextBox 758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5" name="TextBox 758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6" name="TextBox 758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7" name="TextBox 758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8" name="TextBox 758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89" name="TextBox 758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0" name="TextBox 758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1" name="TextBox 759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2" name="TextBox 759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3" name="TextBox 759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4" name="TextBox 759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5" name="TextBox 759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6" name="TextBox 759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7" name="TextBox 759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8" name="TextBox 759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599" name="TextBox 759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0" name="TextBox 759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1" name="TextBox 760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2" name="TextBox 760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3" name="TextBox 760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4" name="TextBox 760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5" name="TextBox 760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6" name="TextBox 760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7" name="TextBox 760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8" name="TextBox 760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09" name="TextBox 760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0" name="TextBox 760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1" name="TextBox 761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2" name="TextBox 761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3" name="TextBox 761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4" name="TextBox 761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5" name="TextBox 761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6" name="TextBox 761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7" name="TextBox 761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8" name="TextBox 761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19" name="TextBox 761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0" name="TextBox 761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1" name="TextBox 762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2" name="TextBox 762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3" name="TextBox 762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4" name="TextBox 762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5" name="TextBox 762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6" name="TextBox 762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7" name="TextBox 762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8" name="TextBox 762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29" name="TextBox 762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0" name="TextBox 762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1" name="TextBox 763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2" name="TextBox 763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3" name="TextBox 763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4" name="TextBox 763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5" name="TextBox 763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6" name="TextBox 763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7" name="TextBox 763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8" name="TextBox 763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39" name="TextBox 763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0" name="TextBox 763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1" name="TextBox 764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2" name="TextBox 764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3" name="TextBox 764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4" name="TextBox 764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5" name="TextBox 764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6" name="TextBox 764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7" name="TextBox 764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8" name="TextBox 764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49" name="TextBox 764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0" name="TextBox 764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1" name="TextBox 765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2" name="TextBox 765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3" name="TextBox 765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4" name="TextBox 765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5" name="TextBox 765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6" name="TextBox 765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7" name="TextBox 765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8" name="TextBox 765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59" name="TextBox 765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0" name="TextBox 765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1" name="TextBox 766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2" name="TextBox 766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3" name="TextBox 766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4" name="TextBox 766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5" name="TextBox 766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6" name="TextBox 766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7" name="TextBox 766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8" name="TextBox 766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69" name="TextBox 766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0" name="TextBox 766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1" name="TextBox 767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2" name="TextBox 767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3" name="TextBox 767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4" name="TextBox 767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5" name="TextBox 767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6" name="TextBox 767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7" name="TextBox 767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8" name="TextBox 767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79" name="TextBox 767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0" name="TextBox 767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1" name="TextBox 768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2" name="TextBox 768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3" name="TextBox 768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4" name="TextBox 768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5" name="TextBox 768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6" name="TextBox 768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7" name="TextBox 768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8" name="TextBox 768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89" name="TextBox 768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0" name="TextBox 768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1" name="TextBox 769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2" name="TextBox 769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3" name="TextBox 769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4" name="TextBox 769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5" name="TextBox 769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6" name="TextBox 769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7" name="TextBox 769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8" name="TextBox 769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699" name="TextBox 769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0" name="TextBox 769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1" name="TextBox 770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2" name="TextBox 770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3" name="TextBox 770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4" name="TextBox 770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5" name="TextBox 770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6" name="TextBox 770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7" name="TextBox 770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8" name="TextBox 770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09" name="TextBox 770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0" name="TextBox 770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1" name="TextBox 771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2" name="TextBox 771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3" name="TextBox 771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4" name="TextBox 771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5" name="TextBox 771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6" name="TextBox 771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7" name="TextBox 771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8" name="TextBox 771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19" name="TextBox 771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0" name="TextBox 771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1" name="TextBox 772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2" name="TextBox 772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3" name="TextBox 772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4" name="TextBox 772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5" name="TextBox 772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6" name="TextBox 772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7" name="TextBox 772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8" name="TextBox 772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29" name="TextBox 772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0" name="TextBox 772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1" name="TextBox 773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2" name="TextBox 7731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3" name="TextBox 7732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4" name="TextBox 7733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5" name="TextBox 7734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6" name="TextBox 7735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7" name="TextBox 7736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8" name="TextBox 7737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39" name="TextBox 7738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40" name="TextBox 7739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148</xdr:row>
      <xdr:rowOff>0</xdr:rowOff>
    </xdr:from>
    <xdr:ext cx="73607" cy="264560"/>
    <xdr:sp macro="" textlink="">
      <xdr:nvSpPr>
        <xdr:cNvPr id="7741" name="TextBox 7740"/>
        <xdr:cNvSpPr txBox="1"/>
      </xdr:nvSpPr>
      <xdr:spPr>
        <a:xfrm>
          <a:off x="8008937" y="2540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42" name="TextBox 7741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43" name="TextBox 7742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44" name="TextBox 7743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45" name="TextBox 7744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46" name="TextBox 7745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47" name="TextBox 7746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48" name="TextBox 7747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49" name="TextBox 7748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0" name="TextBox 7749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1" name="TextBox 7750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2" name="TextBox 7751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3" name="TextBox 7752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4" name="TextBox 7753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5" name="TextBox 7754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6" name="TextBox 7755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7" name="TextBox 7756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8" name="TextBox 7757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59" name="TextBox 7758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0" name="TextBox 7759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1" name="TextBox 7760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2" name="TextBox 7761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3" name="TextBox 7762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4" name="TextBox 7763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5" name="TextBox 7764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6" name="TextBox 7765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7" name="TextBox 7766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8" name="TextBox 7767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69" name="TextBox 7768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0" name="TextBox 7769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1" name="TextBox 7770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2" name="TextBox 7771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3" name="TextBox 7772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4" name="TextBox 7773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5" name="TextBox 7774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6" name="TextBox 7775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7" name="TextBox 7776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8" name="TextBox 7777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79" name="TextBox 7778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0" name="TextBox 7779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1" name="TextBox 7780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2" name="TextBox 7781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3" name="TextBox 7782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4" name="TextBox 7783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5" name="TextBox 7784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6" name="TextBox 7785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7" name="TextBox 7786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8" name="TextBox 7787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89" name="TextBox 7788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0" name="TextBox 7789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1" name="TextBox 7790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2" name="TextBox 7791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3" name="TextBox 7792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4" name="TextBox 7793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5" name="TextBox 7794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6" name="TextBox 7795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7" name="TextBox 7796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8" name="TextBox 7797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799" name="TextBox 7798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0" name="TextBox 7799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1" name="TextBox 7800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2" name="TextBox 7801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3" name="TextBox 7802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4" name="TextBox 7803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5" name="TextBox 7804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6" name="TextBox 7805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7" name="TextBox 7806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8" name="TextBox 7807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09" name="TextBox 7808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10" name="TextBox 7809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11" name="TextBox 7810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12" name="TextBox 7811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396</xdr:row>
      <xdr:rowOff>0</xdr:rowOff>
    </xdr:from>
    <xdr:ext cx="73607" cy="264560"/>
    <xdr:sp macro="" textlink="">
      <xdr:nvSpPr>
        <xdr:cNvPr id="7813" name="TextBox 7812"/>
        <xdr:cNvSpPr txBox="1"/>
      </xdr:nvSpPr>
      <xdr:spPr>
        <a:xfrm>
          <a:off x="54086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14" name="TextBox 781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15" name="TextBox 781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16" name="TextBox 781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17" name="TextBox 781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18" name="TextBox 781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19" name="TextBox 781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0" name="TextBox 781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1" name="TextBox 782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2" name="TextBox 782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3" name="TextBox 782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4" name="TextBox 782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5" name="TextBox 782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6" name="TextBox 782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7" name="TextBox 782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8" name="TextBox 782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29" name="TextBox 782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0" name="TextBox 782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1" name="TextBox 783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2" name="TextBox 783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3" name="TextBox 783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4" name="TextBox 783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5" name="TextBox 783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6" name="TextBox 783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7" name="TextBox 783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8" name="TextBox 783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39" name="TextBox 783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0" name="TextBox 783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1" name="TextBox 784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2" name="TextBox 784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3" name="TextBox 784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4" name="TextBox 784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5" name="TextBox 784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6" name="TextBox 784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7" name="TextBox 784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8" name="TextBox 784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49" name="TextBox 784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0" name="TextBox 784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1" name="TextBox 785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2" name="TextBox 785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3" name="TextBox 785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4" name="TextBox 785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5" name="TextBox 785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6" name="TextBox 785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7" name="TextBox 785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8" name="TextBox 785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59" name="TextBox 785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0" name="TextBox 785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1" name="TextBox 786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2" name="TextBox 786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3" name="TextBox 786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4" name="TextBox 786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5" name="TextBox 786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6" name="TextBox 786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7" name="TextBox 786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8" name="TextBox 786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69" name="TextBox 786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0" name="TextBox 786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1" name="TextBox 787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2" name="TextBox 787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3" name="TextBox 787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4" name="TextBox 787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5" name="TextBox 787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6" name="TextBox 787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7" name="TextBox 787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8" name="TextBox 787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79" name="TextBox 787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0" name="TextBox 787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1" name="TextBox 788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2" name="TextBox 788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3" name="TextBox 788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4" name="TextBox 788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5" name="TextBox 788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6" name="TextBox 788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7" name="TextBox 788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8" name="TextBox 788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89" name="TextBox 788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0" name="TextBox 788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1" name="TextBox 789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2" name="TextBox 789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3" name="TextBox 789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4" name="TextBox 789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5" name="TextBox 789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6" name="TextBox 789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7" name="TextBox 789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8" name="TextBox 789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899" name="TextBox 789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0" name="TextBox 789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1" name="TextBox 790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2" name="TextBox 790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3" name="TextBox 790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4" name="TextBox 790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5" name="TextBox 790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6" name="TextBox 790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7" name="TextBox 790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8" name="TextBox 790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09" name="TextBox 790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0" name="TextBox 790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1" name="TextBox 791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2" name="TextBox 791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3" name="TextBox 791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4" name="TextBox 791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5" name="TextBox 791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6" name="TextBox 791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7" name="TextBox 791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8" name="TextBox 791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19" name="TextBox 791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0" name="TextBox 791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1" name="TextBox 792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2" name="TextBox 792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3" name="TextBox 792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4" name="TextBox 792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5" name="TextBox 792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6" name="TextBox 792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7" name="TextBox 792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8" name="TextBox 792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29" name="TextBox 792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0" name="TextBox 792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1" name="TextBox 793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2" name="TextBox 793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3" name="TextBox 793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4" name="TextBox 793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5" name="TextBox 793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6" name="TextBox 793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7" name="TextBox 793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8" name="TextBox 793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39" name="TextBox 793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0" name="TextBox 793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1" name="TextBox 794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2" name="TextBox 794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3" name="TextBox 794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4" name="TextBox 794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5" name="TextBox 794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6" name="TextBox 794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7" name="TextBox 794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8" name="TextBox 794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49" name="TextBox 794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0" name="TextBox 794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1" name="TextBox 795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2" name="TextBox 795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3" name="TextBox 795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4" name="TextBox 795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5" name="TextBox 795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6" name="TextBox 795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7" name="TextBox 795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8" name="TextBox 795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59" name="TextBox 795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0" name="TextBox 795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1" name="TextBox 796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2" name="TextBox 796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3" name="TextBox 796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4" name="TextBox 796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5" name="TextBox 796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6" name="TextBox 796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7" name="TextBox 796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8" name="TextBox 796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69" name="TextBox 796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0" name="TextBox 796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1" name="TextBox 797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2" name="TextBox 797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3" name="TextBox 797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4" name="TextBox 797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5" name="TextBox 797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6" name="TextBox 797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7" name="TextBox 797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8" name="TextBox 797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79" name="TextBox 797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0" name="TextBox 797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1" name="TextBox 798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2" name="TextBox 798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3" name="TextBox 798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4" name="TextBox 798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5" name="TextBox 798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6" name="TextBox 798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7" name="TextBox 798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8" name="TextBox 798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89" name="TextBox 798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0" name="TextBox 798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1" name="TextBox 799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2" name="TextBox 799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3" name="TextBox 799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4" name="TextBox 799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5" name="TextBox 799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6" name="TextBox 799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7" name="TextBox 799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8" name="TextBox 799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7999" name="TextBox 799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0" name="TextBox 799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1" name="TextBox 800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2" name="TextBox 800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3" name="TextBox 800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4" name="TextBox 800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5" name="TextBox 800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6" name="TextBox 800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7" name="TextBox 800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8" name="TextBox 800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09" name="TextBox 800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0" name="TextBox 800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1" name="TextBox 801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2" name="TextBox 801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3" name="TextBox 801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4" name="TextBox 801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5" name="TextBox 801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6" name="TextBox 801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7" name="TextBox 801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8" name="TextBox 801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19" name="TextBox 801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0" name="TextBox 8019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1" name="TextBox 8020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2" name="TextBox 8021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3" name="TextBox 8022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4" name="TextBox 8023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5" name="TextBox 8024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6" name="TextBox 8025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7" name="TextBox 8026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8" name="TextBox 8027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396</xdr:row>
      <xdr:rowOff>0</xdr:rowOff>
    </xdr:from>
    <xdr:ext cx="73607" cy="264560"/>
    <xdr:sp macro="" textlink="">
      <xdr:nvSpPr>
        <xdr:cNvPr id="8029" name="TextBox 8028"/>
        <xdr:cNvSpPr txBox="1"/>
      </xdr:nvSpPr>
      <xdr:spPr>
        <a:xfrm>
          <a:off x="4379912" y="5658802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0" name="TextBox 802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1" name="TextBox 803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2" name="TextBox 803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3" name="TextBox 803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4" name="TextBox 803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5" name="TextBox 803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6" name="TextBox 803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7" name="TextBox 803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8" name="TextBox 803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39" name="TextBox 803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0" name="TextBox 803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1" name="TextBox 804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2" name="TextBox 804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3" name="TextBox 804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4" name="TextBox 804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5" name="TextBox 804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6" name="TextBox 804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7" name="TextBox 804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8" name="TextBox 804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49" name="TextBox 804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0" name="TextBox 804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1" name="TextBox 805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2" name="TextBox 805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3" name="TextBox 805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4" name="TextBox 805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5" name="TextBox 805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6" name="TextBox 805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7" name="TextBox 805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8" name="TextBox 805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59" name="TextBox 805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0" name="TextBox 805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1" name="TextBox 806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2" name="TextBox 806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3" name="TextBox 806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4" name="TextBox 806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5" name="TextBox 806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6" name="TextBox 806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7" name="TextBox 806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8" name="TextBox 806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69" name="TextBox 806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0" name="TextBox 806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1" name="TextBox 807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2" name="TextBox 807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3" name="TextBox 807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4" name="TextBox 807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5" name="TextBox 807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6" name="TextBox 807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7" name="TextBox 807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8" name="TextBox 807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79" name="TextBox 807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0" name="TextBox 807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1" name="TextBox 808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2" name="TextBox 808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3" name="TextBox 808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4" name="TextBox 808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5" name="TextBox 808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6" name="TextBox 808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7" name="TextBox 808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8" name="TextBox 808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89" name="TextBox 808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0" name="TextBox 808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1" name="TextBox 809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2" name="TextBox 809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3" name="TextBox 809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4" name="TextBox 809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5" name="TextBox 809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6" name="TextBox 809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7" name="TextBox 809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8" name="TextBox 809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099" name="TextBox 809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0" name="TextBox 809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1" name="TextBox 810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2" name="TextBox 810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3" name="TextBox 810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4" name="TextBox 810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5" name="TextBox 810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6" name="TextBox 810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7" name="TextBox 810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8" name="TextBox 810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09" name="TextBox 810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0" name="TextBox 810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1" name="TextBox 811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2" name="TextBox 811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3" name="TextBox 811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4" name="TextBox 811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5" name="TextBox 811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6" name="TextBox 811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7" name="TextBox 811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8" name="TextBox 811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19" name="TextBox 811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0" name="TextBox 811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1" name="TextBox 812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2" name="TextBox 812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3" name="TextBox 812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4" name="TextBox 812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5" name="TextBox 812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6" name="TextBox 812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7" name="TextBox 812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8" name="TextBox 812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29" name="TextBox 812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0" name="TextBox 812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1" name="TextBox 813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2" name="TextBox 813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3" name="TextBox 813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4" name="TextBox 813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5" name="TextBox 813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6" name="TextBox 813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7" name="TextBox 813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8" name="TextBox 813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39" name="TextBox 813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0" name="TextBox 813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1" name="TextBox 814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2" name="TextBox 814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3" name="TextBox 814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4" name="TextBox 814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5" name="TextBox 814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6" name="TextBox 814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7" name="TextBox 814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8" name="TextBox 814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49" name="TextBox 814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0" name="TextBox 814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1" name="TextBox 815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2" name="TextBox 815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3" name="TextBox 815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4" name="TextBox 815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5" name="TextBox 815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6" name="TextBox 815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7" name="TextBox 815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8" name="TextBox 815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59" name="TextBox 815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0" name="TextBox 815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1" name="TextBox 816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2" name="TextBox 816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3" name="TextBox 816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4" name="TextBox 816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5" name="TextBox 816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6" name="TextBox 816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7" name="TextBox 816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8" name="TextBox 816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69" name="TextBox 816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0" name="TextBox 816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1" name="TextBox 817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2" name="TextBox 817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3" name="TextBox 817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4" name="TextBox 817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5" name="TextBox 817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6" name="TextBox 817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7" name="TextBox 817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8" name="TextBox 817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79" name="TextBox 817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0" name="TextBox 817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1" name="TextBox 818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2" name="TextBox 818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3" name="TextBox 818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4" name="TextBox 818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5" name="TextBox 818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6" name="TextBox 818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7" name="TextBox 818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8" name="TextBox 818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89" name="TextBox 818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0" name="TextBox 818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1" name="TextBox 819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2" name="TextBox 819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3" name="TextBox 819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4" name="TextBox 819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5" name="TextBox 819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6" name="TextBox 819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7" name="TextBox 819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8" name="TextBox 819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199" name="TextBox 819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0" name="TextBox 819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1" name="TextBox 820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2" name="TextBox 820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3" name="TextBox 820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4" name="TextBox 820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5" name="TextBox 820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6" name="TextBox 820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7" name="TextBox 820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8" name="TextBox 820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09" name="TextBox 820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0" name="TextBox 820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1" name="TextBox 821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2" name="TextBox 821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3" name="TextBox 821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4" name="TextBox 821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5" name="TextBox 821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6" name="TextBox 821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7" name="TextBox 821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8" name="TextBox 821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19" name="TextBox 821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0" name="TextBox 821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1" name="TextBox 822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2" name="TextBox 822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3" name="TextBox 822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4" name="TextBox 822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5" name="TextBox 822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6" name="TextBox 822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7" name="TextBox 822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8" name="TextBox 822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29" name="TextBox 822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0" name="TextBox 822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1" name="TextBox 823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2" name="TextBox 823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3" name="TextBox 823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4" name="TextBox 823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5" name="TextBox 823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6" name="TextBox 823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7" name="TextBox 823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8" name="TextBox 823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39" name="TextBox 823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0" name="TextBox 823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1" name="TextBox 824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2" name="TextBox 824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3" name="TextBox 824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4" name="TextBox 824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5" name="TextBox 824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6" name="TextBox 824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7" name="TextBox 824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8" name="TextBox 824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49" name="TextBox 824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0" name="TextBox 824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1" name="TextBox 825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2" name="TextBox 825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3" name="TextBox 825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4" name="TextBox 825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5" name="TextBox 825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6" name="TextBox 825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7" name="TextBox 825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8" name="TextBox 825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59" name="TextBox 825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0" name="TextBox 825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1" name="TextBox 826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2" name="TextBox 826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3" name="TextBox 826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4" name="TextBox 826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5" name="TextBox 826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6" name="TextBox 826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7" name="TextBox 826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8" name="TextBox 826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69" name="TextBox 826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0" name="TextBox 826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1" name="TextBox 827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2" name="TextBox 827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3" name="TextBox 827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4" name="TextBox 827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5" name="TextBox 827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6" name="TextBox 827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7" name="TextBox 827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8" name="TextBox 827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79" name="TextBox 827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0" name="TextBox 827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1" name="TextBox 828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2" name="TextBox 828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3" name="TextBox 828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4" name="TextBox 828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5" name="TextBox 828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6" name="TextBox 828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7" name="TextBox 828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8" name="TextBox 828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89" name="TextBox 828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0" name="TextBox 828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1" name="TextBox 829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2" name="TextBox 829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3" name="TextBox 829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4" name="TextBox 829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5" name="TextBox 829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6" name="TextBox 829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7" name="TextBox 829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8" name="TextBox 829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299" name="TextBox 829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0" name="TextBox 829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1" name="TextBox 830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2" name="TextBox 830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3" name="TextBox 830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4" name="TextBox 830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5" name="TextBox 830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6" name="TextBox 830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7" name="TextBox 830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8" name="TextBox 8307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09" name="TextBox 8308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10" name="TextBox 8309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11" name="TextBox 8310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12" name="TextBox 8311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13" name="TextBox 8312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14" name="TextBox 8313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15" name="TextBox 8314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16" name="TextBox 8315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432</xdr:row>
      <xdr:rowOff>0</xdr:rowOff>
    </xdr:from>
    <xdr:ext cx="73607" cy="264560"/>
    <xdr:sp macro="" textlink="">
      <xdr:nvSpPr>
        <xdr:cNvPr id="8317" name="TextBox 8316"/>
        <xdr:cNvSpPr txBox="1"/>
      </xdr:nvSpPr>
      <xdr:spPr>
        <a:xfrm>
          <a:off x="8008937" y="61102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18" name="TextBox 831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19" name="TextBox 831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0" name="TextBox 831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1" name="TextBox 832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2" name="TextBox 832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3" name="TextBox 832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4" name="TextBox 832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5" name="TextBox 832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6" name="TextBox 832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7" name="TextBox 832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8" name="TextBox 832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29" name="TextBox 832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0" name="TextBox 832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1" name="TextBox 833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2" name="TextBox 833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3" name="TextBox 833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4" name="TextBox 833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5" name="TextBox 833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6" name="TextBox 833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7" name="TextBox 833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8" name="TextBox 833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39" name="TextBox 833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0" name="TextBox 833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1" name="TextBox 834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2" name="TextBox 834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3" name="TextBox 834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4" name="TextBox 834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5" name="TextBox 834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6" name="TextBox 834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7" name="TextBox 834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8" name="TextBox 834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49" name="TextBox 834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0" name="TextBox 834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1" name="TextBox 835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2" name="TextBox 835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3" name="TextBox 835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4" name="TextBox 835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5" name="TextBox 835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6" name="TextBox 835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7" name="TextBox 835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8" name="TextBox 835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59" name="TextBox 835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0" name="TextBox 835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1" name="TextBox 836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2" name="TextBox 836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3" name="TextBox 836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4" name="TextBox 836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5" name="TextBox 836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6" name="TextBox 836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7" name="TextBox 836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8" name="TextBox 836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69" name="TextBox 836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0" name="TextBox 836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1" name="TextBox 837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2" name="TextBox 837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3" name="TextBox 837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4" name="TextBox 837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5" name="TextBox 837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6" name="TextBox 837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7" name="TextBox 837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8" name="TextBox 837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79" name="TextBox 837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0" name="TextBox 837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1" name="TextBox 838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2" name="TextBox 838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3" name="TextBox 838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4" name="TextBox 838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5" name="TextBox 838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6" name="TextBox 838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7" name="TextBox 838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8" name="TextBox 838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89" name="TextBox 838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0" name="TextBox 838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1" name="TextBox 839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2" name="TextBox 839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3" name="TextBox 839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4" name="TextBox 839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5" name="TextBox 839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6" name="TextBox 839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7" name="TextBox 839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8" name="TextBox 839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399" name="TextBox 839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0" name="TextBox 839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1" name="TextBox 840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2" name="TextBox 840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3" name="TextBox 840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4" name="TextBox 840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5" name="TextBox 840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6" name="TextBox 840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7" name="TextBox 840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8" name="TextBox 840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09" name="TextBox 840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0" name="TextBox 840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1" name="TextBox 841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2" name="TextBox 841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3" name="TextBox 841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4" name="TextBox 841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5" name="TextBox 841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6" name="TextBox 841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7" name="TextBox 841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8" name="TextBox 841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19" name="TextBox 841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0" name="TextBox 841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1" name="TextBox 842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2" name="TextBox 842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3" name="TextBox 842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4" name="TextBox 842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5" name="TextBox 842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6" name="TextBox 842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7" name="TextBox 842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8" name="TextBox 842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29" name="TextBox 842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0" name="TextBox 842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1" name="TextBox 843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2" name="TextBox 843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3" name="TextBox 843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4" name="TextBox 843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5" name="TextBox 843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6" name="TextBox 843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7" name="TextBox 843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8" name="TextBox 843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39" name="TextBox 843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0" name="TextBox 843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1" name="TextBox 844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2" name="TextBox 844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3" name="TextBox 844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4" name="TextBox 844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5" name="TextBox 844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6" name="TextBox 844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7" name="TextBox 844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8" name="TextBox 844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49" name="TextBox 844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0" name="TextBox 844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1" name="TextBox 845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2" name="TextBox 845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3" name="TextBox 845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4" name="TextBox 845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5" name="TextBox 845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6" name="TextBox 845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7" name="TextBox 845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8" name="TextBox 845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59" name="TextBox 845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0" name="TextBox 845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1" name="TextBox 846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2" name="TextBox 846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3" name="TextBox 846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4" name="TextBox 846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5" name="TextBox 846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6" name="TextBox 846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7" name="TextBox 846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8" name="TextBox 846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69" name="TextBox 846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0" name="TextBox 846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1" name="TextBox 847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2" name="TextBox 847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3" name="TextBox 847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4" name="TextBox 847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5" name="TextBox 847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6" name="TextBox 847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7" name="TextBox 847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8" name="TextBox 847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79" name="TextBox 847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0" name="TextBox 847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1" name="TextBox 848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2" name="TextBox 848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3" name="TextBox 848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4" name="TextBox 848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5" name="TextBox 848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6" name="TextBox 848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7" name="TextBox 848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8" name="TextBox 848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89" name="TextBox 848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0" name="TextBox 848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1" name="TextBox 849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2" name="TextBox 849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3" name="TextBox 849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4" name="TextBox 849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5" name="TextBox 849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6" name="TextBox 849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7" name="TextBox 849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8" name="TextBox 849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499" name="TextBox 849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0" name="TextBox 849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1" name="TextBox 850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2" name="TextBox 850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3" name="TextBox 850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4" name="TextBox 850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5" name="TextBox 850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6" name="TextBox 850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7" name="TextBox 850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8" name="TextBox 850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09" name="TextBox 850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0" name="TextBox 850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1" name="TextBox 851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2" name="TextBox 851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3" name="TextBox 851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4" name="TextBox 851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5" name="TextBox 851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6" name="TextBox 851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7" name="TextBox 851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8" name="TextBox 851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19" name="TextBox 851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0" name="TextBox 851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1" name="TextBox 852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2" name="TextBox 852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3" name="TextBox 852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4" name="TextBox 852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5" name="TextBox 852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6" name="TextBox 852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7" name="TextBox 852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8" name="TextBox 852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29" name="TextBox 852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0" name="TextBox 852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1" name="TextBox 853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2" name="TextBox 853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3" name="TextBox 853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4" name="TextBox 853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5" name="TextBox 853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6" name="TextBox 853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7" name="TextBox 853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8" name="TextBox 853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39" name="TextBox 853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0" name="TextBox 853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1" name="TextBox 854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2" name="TextBox 854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3" name="TextBox 854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4" name="TextBox 854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5" name="TextBox 854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6" name="TextBox 854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7" name="TextBox 854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8" name="TextBox 854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49" name="TextBox 854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0" name="TextBox 854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1" name="TextBox 855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2" name="TextBox 855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3" name="TextBox 855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4" name="TextBox 855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5" name="TextBox 855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6" name="TextBox 855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7" name="TextBox 855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8" name="TextBox 855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59" name="TextBox 855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0" name="TextBox 855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1" name="TextBox 856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2" name="TextBox 856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3" name="TextBox 856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4" name="TextBox 856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5" name="TextBox 856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6" name="TextBox 856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7" name="TextBox 856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8" name="TextBox 856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69" name="TextBox 856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0" name="TextBox 856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1" name="TextBox 857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2" name="TextBox 857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3" name="TextBox 857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4" name="TextBox 857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5" name="TextBox 857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6" name="TextBox 857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7" name="TextBox 857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8" name="TextBox 857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79" name="TextBox 857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0" name="TextBox 857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1" name="TextBox 858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2" name="TextBox 858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3" name="TextBox 858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4" name="TextBox 858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5" name="TextBox 858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6" name="TextBox 858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7" name="TextBox 858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8" name="TextBox 858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89" name="TextBox 858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0" name="TextBox 858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1" name="TextBox 859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2" name="TextBox 859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3" name="TextBox 859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4" name="TextBox 859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5" name="TextBox 859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6" name="TextBox 8595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7" name="TextBox 8596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8" name="TextBox 8597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599" name="TextBox 8598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600" name="TextBox 8599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601" name="TextBox 8600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602" name="TextBox 8601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603" name="TextBox 8602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604" name="TextBox 8603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447</xdr:row>
      <xdr:rowOff>0</xdr:rowOff>
    </xdr:from>
    <xdr:ext cx="73607" cy="264560"/>
    <xdr:sp macro="" textlink="">
      <xdr:nvSpPr>
        <xdr:cNvPr id="8605" name="TextBox 8604"/>
        <xdr:cNvSpPr txBox="1"/>
      </xdr:nvSpPr>
      <xdr:spPr>
        <a:xfrm>
          <a:off x="8008937" y="654367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06" name="TextBox 8605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07" name="TextBox 8606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08" name="TextBox 8607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09" name="TextBox 8608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0" name="TextBox 8609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1" name="TextBox 8610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2" name="TextBox 8611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3" name="TextBox 8612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4" name="TextBox 8613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5" name="TextBox 8614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6" name="TextBox 8615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7" name="TextBox 8616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8" name="TextBox 8617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19" name="TextBox 8618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0" name="TextBox 8619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1" name="TextBox 8620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2" name="TextBox 8621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3" name="TextBox 8622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4" name="TextBox 8623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5" name="TextBox 8624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6" name="TextBox 8625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7" name="TextBox 8626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8" name="TextBox 8627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29" name="TextBox 8628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0" name="TextBox 8629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1" name="TextBox 8630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2" name="TextBox 8631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3" name="TextBox 8632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4" name="TextBox 8633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5" name="TextBox 8634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6" name="TextBox 8635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7" name="TextBox 8636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8" name="TextBox 8637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39" name="TextBox 8638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0" name="TextBox 8639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1" name="TextBox 8640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2" name="TextBox 8641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3" name="TextBox 8642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4" name="TextBox 8643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5" name="TextBox 8644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6" name="TextBox 8645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7" name="TextBox 8646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8" name="TextBox 8647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49" name="TextBox 8648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0" name="TextBox 8649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1" name="TextBox 8650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2" name="TextBox 8651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3" name="TextBox 8652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4" name="TextBox 8653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5" name="TextBox 8654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6" name="TextBox 8655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7" name="TextBox 8656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8" name="TextBox 8657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59" name="TextBox 8658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0" name="TextBox 8659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1" name="TextBox 8660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2" name="TextBox 8661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3" name="TextBox 8662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4" name="TextBox 8663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5" name="TextBox 8664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6" name="TextBox 8665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7" name="TextBox 8666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8" name="TextBox 8667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69" name="TextBox 8668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70" name="TextBox 8669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71" name="TextBox 8670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72" name="TextBox 8671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73" name="TextBox 8672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74" name="TextBox 8673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75" name="TextBox 8674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76" name="TextBox 8675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885</xdr:row>
      <xdr:rowOff>0</xdr:rowOff>
    </xdr:from>
    <xdr:ext cx="73607" cy="264560"/>
    <xdr:sp macro="" textlink="">
      <xdr:nvSpPr>
        <xdr:cNvPr id="8677" name="TextBox 8676"/>
        <xdr:cNvSpPr txBox="1"/>
      </xdr:nvSpPr>
      <xdr:spPr>
        <a:xfrm>
          <a:off x="54086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78" name="TextBox 8677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79" name="TextBox 8678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0" name="TextBox 8679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1" name="TextBox 8680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2" name="TextBox 8681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3" name="TextBox 8682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4" name="TextBox 8683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5" name="TextBox 8684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6" name="TextBox 8685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7" name="TextBox 8686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8" name="TextBox 8687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89" name="TextBox 8688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0" name="TextBox 8689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1" name="TextBox 8690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2" name="TextBox 8691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3" name="TextBox 8692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4" name="TextBox 8693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5" name="TextBox 8694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6" name="TextBox 8695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7" name="TextBox 8696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8" name="TextBox 8697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699" name="TextBox 8698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0" name="TextBox 8699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1" name="TextBox 8700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2" name="TextBox 8701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3" name="TextBox 8702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4" name="TextBox 8703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5" name="TextBox 8704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6" name="TextBox 8705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7" name="TextBox 8706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8" name="TextBox 8707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09" name="TextBox 8708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0" name="TextBox 8709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1" name="TextBox 8710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2" name="TextBox 8711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3" name="TextBox 8712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4" name="TextBox 8713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5" name="TextBox 8714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6" name="TextBox 8715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7" name="TextBox 8716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8" name="TextBox 8717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19" name="TextBox 8718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0" name="TextBox 8719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1" name="TextBox 8720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2" name="TextBox 8721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3" name="TextBox 8722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4" name="TextBox 8723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5" name="TextBox 8724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6" name="TextBox 8725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7" name="TextBox 8726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8" name="TextBox 8727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29" name="TextBox 8728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0" name="TextBox 8729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1" name="TextBox 8730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2" name="TextBox 8731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3" name="TextBox 8732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4" name="TextBox 8733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5" name="TextBox 8734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6" name="TextBox 8735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7" name="TextBox 8736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8" name="TextBox 8737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39" name="TextBox 8738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0" name="TextBox 8739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1" name="TextBox 8740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2" name="TextBox 8741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3" name="TextBox 8742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4" name="TextBox 8743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5" name="TextBox 8744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6" name="TextBox 8745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7" name="TextBox 8746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8" name="TextBox 8747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885</xdr:row>
      <xdr:rowOff>0</xdr:rowOff>
    </xdr:from>
    <xdr:ext cx="73607" cy="264560"/>
    <xdr:sp macro="" textlink="">
      <xdr:nvSpPr>
        <xdr:cNvPr id="8749" name="TextBox 8748"/>
        <xdr:cNvSpPr txBox="1"/>
      </xdr:nvSpPr>
      <xdr:spPr>
        <a:xfrm>
          <a:off x="4379912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0" name="TextBox 8749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1" name="TextBox 8750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2" name="TextBox 8751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3" name="TextBox 8752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4" name="TextBox 8753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5" name="TextBox 8754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6" name="TextBox 8755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7" name="TextBox 8756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8" name="TextBox 8757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59" name="TextBox 8758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0" name="TextBox 8759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1" name="TextBox 8760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2" name="TextBox 8761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3" name="TextBox 8762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4" name="TextBox 8763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5" name="TextBox 8764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6" name="TextBox 8765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7" name="TextBox 8766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8" name="TextBox 8767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69" name="TextBox 8768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0" name="TextBox 8769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1" name="TextBox 8770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2" name="TextBox 8771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3" name="TextBox 8772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4" name="TextBox 8773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5" name="TextBox 8774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6" name="TextBox 8775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7" name="TextBox 8776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8" name="TextBox 8777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79" name="TextBox 8778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0" name="TextBox 8779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1" name="TextBox 8780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2" name="TextBox 8781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3" name="TextBox 8782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4" name="TextBox 8783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5" name="TextBox 8784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6" name="TextBox 8785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7" name="TextBox 8786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8" name="TextBox 8787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89" name="TextBox 8788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0" name="TextBox 8789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1" name="TextBox 8790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2" name="TextBox 8791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3" name="TextBox 8792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4" name="TextBox 8793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5" name="TextBox 8794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6" name="TextBox 8795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7" name="TextBox 8796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8" name="TextBox 8797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799" name="TextBox 8798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0" name="TextBox 8799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1" name="TextBox 8800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2" name="TextBox 8801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3" name="TextBox 8802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4" name="TextBox 8803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5" name="TextBox 8804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6" name="TextBox 8805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7" name="TextBox 8806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8" name="TextBox 8807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09" name="TextBox 8808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0" name="TextBox 8809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1" name="TextBox 8810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2" name="TextBox 8811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3" name="TextBox 8812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4" name="TextBox 8813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5" name="TextBox 8814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6" name="TextBox 8815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7" name="TextBox 8816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8" name="TextBox 8817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19" name="TextBox 8818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20" name="TextBox 8819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886</xdr:row>
      <xdr:rowOff>0</xdr:rowOff>
    </xdr:from>
    <xdr:ext cx="73607" cy="264560"/>
    <xdr:sp macro="" textlink="">
      <xdr:nvSpPr>
        <xdr:cNvPr id="8821" name="TextBox 8820"/>
        <xdr:cNvSpPr txBox="1"/>
      </xdr:nvSpPr>
      <xdr:spPr>
        <a:xfrm>
          <a:off x="5408612" y="1041463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22" name="TextBox 8821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23" name="TextBox 8822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24" name="TextBox 8823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25" name="TextBox 8824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26" name="TextBox 8825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27" name="TextBox 8826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28" name="TextBox 8827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29" name="TextBox 8828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0" name="TextBox 8829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1" name="TextBox 8830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2" name="TextBox 8831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3" name="TextBox 8832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4" name="TextBox 8833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5" name="TextBox 8834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6" name="TextBox 8835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7" name="TextBox 8836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8" name="TextBox 8837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39" name="TextBox 8838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0" name="TextBox 8839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1" name="TextBox 8840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2" name="TextBox 8841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3" name="TextBox 8842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4" name="TextBox 8843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5" name="TextBox 8844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6" name="TextBox 8845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7" name="TextBox 8846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8" name="TextBox 8847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49" name="TextBox 8848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0" name="TextBox 8849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1" name="TextBox 8850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2" name="TextBox 8851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3" name="TextBox 8852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4" name="TextBox 8853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5" name="TextBox 8854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6" name="TextBox 8855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7" name="TextBox 8856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8" name="TextBox 8857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59" name="TextBox 8858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0" name="TextBox 8859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1" name="TextBox 8860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2" name="TextBox 8861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3" name="TextBox 8862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4" name="TextBox 8863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5" name="TextBox 8864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6" name="TextBox 8865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7" name="TextBox 8866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8" name="TextBox 8867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69" name="TextBox 8868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0" name="TextBox 8869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1" name="TextBox 8870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2" name="TextBox 8871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3" name="TextBox 8872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4" name="TextBox 8873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5" name="TextBox 8874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6" name="TextBox 8875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7" name="TextBox 8876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8" name="TextBox 8877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79" name="TextBox 8878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0" name="TextBox 8879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1" name="TextBox 8880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2" name="TextBox 8881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3" name="TextBox 8882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4" name="TextBox 8883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5" name="TextBox 8884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6" name="TextBox 8885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7" name="TextBox 8886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8" name="TextBox 8887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89" name="TextBox 8888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90" name="TextBox 8889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91" name="TextBox 8890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92" name="TextBox 8891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885</xdr:row>
      <xdr:rowOff>0</xdr:rowOff>
    </xdr:from>
    <xdr:ext cx="73607" cy="264560"/>
    <xdr:sp macro="" textlink="">
      <xdr:nvSpPr>
        <xdr:cNvPr id="8893" name="TextBox 8892"/>
        <xdr:cNvSpPr txBox="1"/>
      </xdr:nvSpPr>
      <xdr:spPr>
        <a:xfrm>
          <a:off x="8008937" y="10395585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894" name="TextBox 8893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895" name="TextBox 8894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896" name="TextBox 8895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897" name="TextBox 8896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898" name="TextBox 8897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899" name="TextBox 8898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0" name="TextBox 8899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1" name="TextBox 8900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2" name="TextBox 8901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3" name="TextBox 8902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4" name="TextBox 8903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5" name="TextBox 8904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6" name="TextBox 8905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7" name="TextBox 8906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8" name="TextBox 8907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09" name="TextBox 8908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0" name="TextBox 8909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1" name="TextBox 8910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2" name="TextBox 8911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3" name="TextBox 8912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4" name="TextBox 8913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5" name="TextBox 8914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6" name="TextBox 8915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7" name="TextBox 8916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8" name="TextBox 8917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19" name="TextBox 8918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0" name="TextBox 8919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1" name="TextBox 8920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2" name="TextBox 8921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3" name="TextBox 8922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4" name="TextBox 8923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5" name="TextBox 8924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6" name="TextBox 8925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7" name="TextBox 8926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8" name="TextBox 8927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845</xdr:row>
      <xdr:rowOff>0</xdr:rowOff>
    </xdr:from>
    <xdr:ext cx="73607" cy="264560"/>
    <xdr:sp macro="" textlink="">
      <xdr:nvSpPr>
        <xdr:cNvPr id="8929" name="TextBox 8928"/>
        <xdr:cNvSpPr txBox="1"/>
      </xdr:nvSpPr>
      <xdr:spPr>
        <a:xfrm>
          <a:off x="5541962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0" name="TextBox 8929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1" name="TextBox 8930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2" name="TextBox 8931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3" name="TextBox 8932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4" name="TextBox 8933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5" name="TextBox 8934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6" name="TextBox 8935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7" name="TextBox 8936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8" name="TextBox 8937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39" name="TextBox 8938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0" name="TextBox 8939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1" name="TextBox 8940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2" name="TextBox 8941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3" name="TextBox 8942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4" name="TextBox 8943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5" name="TextBox 8944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6" name="TextBox 8945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7" name="TextBox 8946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8" name="TextBox 8947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49" name="TextBox 8948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0" name="TextBox 8949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1" name="TextBox 8950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2" name="TextBox 8951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3" name="TextBox 8952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4" name="TextBox 8953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5" name="TextBox 8954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6" name="TextBox 8955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7" name="TextBox 8956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8" name="TextBox 8957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59" name="TextBox 8958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60" name="TextBox 8959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61" name="TextBox 8960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62" name="TextBox 8961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63" name="TextBox 8962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64" name="TextBox 8963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845</xdr:row>
      <xdr:rowOff>0</xdr:rowOff>
    </xdr:from>
    <xdr:ext cx="73607" cy="264560"/>
    <xdr:sp macro="" textlink="">
      <xdr:nvSpPr>
        <xdr:cNvPr id="8965" name="TextBox 8964"/>
        <xdr:cNvSpPr txBox="1"/>
      </xdr:nvSpPr>
      <xdr:spPr>
        <a:xfrm>
          <a:off x="8142287" y="104651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66" name="TextBox 896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67" name="TextBox 896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68" name="TextBox 896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69" name="TextBox 896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0" name="TextBox 896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1" name="TextBox 897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2" name="TextBox 897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3" name="TextBox 897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4" name="TextBox 897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5" name="TextBox 897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6" name="TextBox 897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7" name="TextBox 897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8" name="TextBox 897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79" name="TextBox 897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0" name="TextBox 897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1" name="TextBox 898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2" name="TextBox 898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3" name="TextBox 898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4" name="TextBox 898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5" name="TextBox 898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6" name="TextBox 898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7" name="TextBox 898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8" name="TextBox 898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89" name="TextBox 898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0" name="TextBox 898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1" name="TextBox 899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2" name="TextBox 899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3" name="TextBox 899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4" name="TextBox 899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5" name="TextBox 899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6" name="TextBox 899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7" name="TextBox 899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8" name="TextBox 899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8999" name="TextBox 899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00" name="TextBox 899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01" name="TextBox 900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02" name="TextBox 9001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03" name="TextBox 9002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04" name="TextBox 9003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05" name="TextBox 9004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06" name="TextBox 9005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07" name="TextBox 9006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08" name="TextBox 9007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09" name="TextBox 9008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0" name="TextBox 9009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1" name="TextBox 9010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2" name="TextBox 9011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3" name="TextBox 9012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4" name="TextBox 9013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5" name="TextBox 9014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6" name="TextBox 9015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7" name="TextBox 9016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8" name="TextBox 9017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19" name="TextBox 9018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0" name="TextBox 9019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1" name="TextBox 9020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2" name="TextBox 9021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3" name="TextBox 9022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4" name="TextBox 9023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5" name="TextBox 9024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6" name="TextBox 9025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7" name="TextBox 9026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8" name="TextBox 9027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29" name="TextBox 9028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30" name="TextBox 9029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31" name="TextBox 9030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32" name="TextBox 9031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33" name="TextBox 9032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34" name="TextBox 9033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35" name="TextBox 9034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36" name="TextBox 9035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805</xdr:row>
      <xdr:rowOff>0</xdr:rowOff>
    </xdr:from>
    <xdr:ext cx="73607" cy="264560"/>
    <xdr:sp macro="" textlink="">
      <xdr:nvSpPr>
        <xdr:cNvPr id="9037" name="TextBox 9036"/>
        <xdr:cNvSpPr txBox="1"/>
      </xdr:nvSpPr>
      <xdr:spPr>
        <a:xfrm>
          <a:off x="45132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38" name="TextBox 903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39" name="TextBox 903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0" name="TextBox 903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1" name="TextBox 904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2" name="TextBox 904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3" name="TextBox 904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4" name="TextBox 904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5" name="TextBox 904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6" name="TextBox 904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7" name="TextBox 904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8" name="TextBox 904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49" name="TextBox 904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0" name="TextBox 904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1" name="TextBox 905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2" name="TextBox 905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3" name="TextBox 905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4" name="TextBox 905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5" name="TextBox 905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6" name="TextBox 905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7" name="TextBox 905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8" name="TextBox 905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59" name="TextBox 905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0" name="TextBox 905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1" name="TextBox 906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2" name="TextBox 906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3" name="TextBox 906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4" name="TextBox 906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5" name="TextBox 906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6" name="TextBox 906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7" name="TextBox 906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8" name="TextBox 906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69" name="TextBox 906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0" name="TextBox 906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1" name="TextBox 907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2" name="TextBox 907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3" name="TextBox 907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4" name="TextBox 907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5" name="TextBox 907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6" name="TextBox 907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7" name="TextBox 907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8" name="TextBox 907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79" name="TextBox 907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0" name="TextBox 907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1" name="TextBox 908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2" name="TextBox 908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3" name="TextBox 908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4" name="TextBox 908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5" name="TextBox 908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6" name="TextBox 908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7" name="TextBox 908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8" name="TextBox 908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89" name="TextBox 908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0" name="TextBox 908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1" name="TextBox 909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2" name="TextBox 909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3" name="TextBox 909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4" name="TextBox 909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5" name="TextBox 909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6" name="TextBox 909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7" name="TextBox 909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8" name="TextBox 909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099" name="TextBox 909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0" name="TextBox 909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1" name="TextBox 910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2" name="TextBox 910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3" name="TextBox 910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4" name="TextBox 910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5" name="TextBox 910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6" name="TextBox 910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7" name="TextBox 910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8" name="TextBox 910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09" name="TextBox 910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0" name="TextBox 9109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1" name="TextBox 9110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2" name="TextBox 9111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3" name="TextBox 9112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4" name="TextBox 9113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5" name="TextBox 9114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6" name="TextBox 9115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7" name="TextBox 9116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8" name="TextBox 9117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19" name="TextBox 9118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0" name="TextBox 9119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1" name="TextBox 9120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2" name="TextBox 9121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3" name="TextBox 9122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4" name="TextBox 9123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5" name="TextBox 9124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6" name="TextBox 9125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7" name="TextBox 9126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8" name="TextBox 9127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29" name="TextBox 9128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0" name="TextBox 9129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1" name="TextBox 9130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2" name="TextBox 9131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3" name="TextBox 9132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4" name="TextBox 9133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5" name="TextBox 9134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6" name="TextBox 9135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7" name="TextBox 9136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8" name="TextBox 9137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39" name="TextBox 9138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40" name="TextBox 9139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41" name="TextBox 9140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42" name="TextBox 9141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43" name="TextBox 9142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44" name="TextBox 9143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804</xdr:row>
      <xdr:rowOff>0</xdr:rowOff>
    </xdr:from>
    <xdr:ext cx="73607" cy="264560"/>
    <xdr:sp macro="" textlink="">
      <xdr:nvSpPr>
        <xdr:cNvPr id="9145" name="TextBox 9144"/>
        <xdr:cNvSpPr txBox="1"/>
      </xdr:nvSpPr>
      <xdr:spPr>
        <a:xfrm>
          <a:off x="5541962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46" name="TextBox 914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47" name="TextBox 914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48" name="TextBox 914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49" name="TextBox 914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0" name="TextBox 914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1" name="TextBox 915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2" name="TextBox 915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3" name="TextBox 915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4" name="TextBox 915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5" name="TextBox 915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6" name="TextBox 915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7" name="TextBox 915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8" name="TextBox 915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59" name="TextBox 915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0" name="TextBox 915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1" name="TextBox 916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2" name="TextBox 916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3" name="TextBox 916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4" name="TextBox 916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5" name="TextBox 916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6" name="TextBox 916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7" name="TextBox 916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8" name="TextBox 916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69" name="TextBox 916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0" name="TextBox 916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1" name="TextBox 917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2" name="TextBox 917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3" name="TextBox 917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4" name="TextBox 917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5" name="TextBox 917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6" name="TextBox 917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7" name="TextBox 917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8" name="TextBox 917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79" name="TextBox 917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0" name="TextBox 917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1" name="TextBox 918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2" name="TextBox 918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3" name="TextBox 918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4" name="TextBox 918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5" name="TextBox 918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6" name="TextBox 918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7" name="TextBox 918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8" name="TextBox 918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89" name="TextBox 918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0" name="TextBox 918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1" name="TextBox 919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2" name="TextBox 919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3" name="TextBox 919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4" name="TextBox 919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5" name="TextBox 919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6" name="TextBox 919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7" name="TextBox 919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8" name="TextBox 919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199" name="TextBox 919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0" name="TextBox 919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1" name="TextBox 920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2" name="TextBox 920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3" name="TextBox 920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4" name="TextBox 920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5" name="TextBox 920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6" name="TextBox 920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7" name="TextBox 920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8" name="TextBox 920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09" name="TextBox 920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0" name="TextBox 920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1" name="TextBox 921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2" name="TextBox 921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3" name="TextBox 921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4" name="TextBox 921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5" name="TextBox 921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6" name="TextBox 921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7" name="TextBox 921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8" name="TextBox 921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19" name="TextBox 921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0" name="TextBox 921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1" name="TextBox 922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2" name="TextBox 922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3" name="TextBox 922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4" name="TextBox 922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5" name="TextBox 922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6" name="TextBox 922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7" name="TextBox 922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8" name="TextBox 922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29" name="TextBox 922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0" name="TextBox 922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1" name="TextBox 923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2" name="TextBox 923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3" name="TextBox 923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4" name="TextBox 923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5" name="TextBox 923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6" name="TextBox 923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7" name="TextBox 923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8" name="TextBox 923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39" name="TextBox 923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0" name="TextBox 923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1" name="TextBox 924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2" name="TextBox 924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3" name="TextBox 924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4" name="TextBox 924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5" name="TextBox 924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6" name="TextBox 924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7" name="TextBox 924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8" name="TextBox 924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49" name="TextBox 924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0" name="TextBox 924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1" name="TextBox 925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2" name="TextBox 925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3" name="TextBox 925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4" name="TextBox 925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5" name="TextBox 925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6" name="TextBox 925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7" name="TextBox 925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8" name="TextBox 925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59" name="TextBox 925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0" name="TextBox 925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1" name="TextBox 926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2" name="TextBox 926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3" name="TextBox 926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4" name="TextBox 926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5" name="TextBox 926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6" name="TextBox 926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7" name="TextBox 926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8" name="TextBox 926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69" name="TextBox 926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0" name="TextBox 926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1" name="TextBox 927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2" name="TextBox 927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3" name="TextBox 927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4" name="TextBox 927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5" name="TextBox 927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6" name="TextBox 927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7" name="TextBox 927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8" name="TextBox 927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79" name="TextBox 927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0" name="TextBox 9279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1" name="TextBox 9280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2" name="TextBox 9281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3" name="TextBox 9282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4" name="TextBox 9283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5" name="TextBox 9284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6" name="TextBox 9285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7" name="TextBox 9286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8" name="TextBox 9287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805</xdr:row>
      <xdr:rowOff>0</xdr:rowOff>
    </xdr:from>
    <xdr:ext cx="73607" cy="264560"/>
    <xdr:sp macro="" textlink="">
      <xdr:nvSpPr>
        <xdr:cNvPr id="9289" name="TextBox 9288"/>
        <xdr:cNvSpPr txBox="1"/>
      </xdr:nvSpPr>
      <xdr:spPr>
        <a:xfrm>
          <a:off x="5541962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0" name="TextBox 928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1" name="TextBox 929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2" name="TextBox 929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3" name="TextBox 929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4" name="TextBox 929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5" name="TextBox 929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6" name="TextBox 929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7" name="TextBox 929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8" name="TextBox 929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299" name="TextBox 929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0" name="TextBox 929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1" name="TextBox 930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2" name="TextBox 930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3" name="TextBox 930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4" name="TextBox 930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5" name="TextBox 930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6" name="TextBox 930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7" name="TextBox 930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8" name="TextBox 930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09" name="TextBox 930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0" name="TextBox 930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1" name="TextBox 931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2" name="TextBox 931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3" name="TextBox 931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4" name="TextBox 931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5" name="TextBox 931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6" name="TextBox 931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7" name="TextBox 931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8" name="TextBox 931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19" name="TextBox 931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0" name="TextBox 931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1" name="TextBox 932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2" name="TextBox 932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3" name="TextBox 932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4" name="TextBox 932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5" name="TextBox 932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6" name="TextBox 932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7" name="TextBox 932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8" name="TextBox 932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29" name="TextBox 932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0" name="TextBox 932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1" name="TextBox 933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2" name="TextBox 933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3" name="TextBox 933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4" name="TextBox 933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5" name="TextBox 933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6" name="TextBox 933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7" name="TextBox 933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8" name="TextBox 933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39" name="TextBox 933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0" name="TextBox 933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1" name="TextBox 934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2" name="TextBox 934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3" name="TextBox 934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4" name="TextBox 934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5" name="TextBox 934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6" name="TextBox 934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7" name="TextBox 934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8" name="TextBox 934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49" name="TextBox 934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0" name="TextBox 934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1" name="TextBox 935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2" name="TextBox 935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3" name="TextBox 935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4" name="TextBox 935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5" name="TextBox 935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6" name="TextBox 935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7" name="TextBox 935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8" name="TextBox 935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59" name="TextBox 935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0" name="TextBox 935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1" name="TextBox 936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2" name="TextBox 936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3" name="TextBox 936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4" name="TextBox 936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5" name="TextBox 936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6" name="TextBox 936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7" name="TextBox 936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8" name="TextBox 936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69" name="TextBox 936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0" name="TextBox 936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1" name="TextBox 937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2" name="TextBox 937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3" name="TextBox 937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4" name="TextBox 937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5" name="TextBox 937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6" name="TextBox 937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7" name="TextBox 937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8" name="TextBox 937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79" name="TextBox 937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0" name="TextBox 937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1" name="TextBox 938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2" name="TextBox 938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3" name="TextBox 938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4" name="TextBox 938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5" name="TextBox 938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6" name="TextBox 938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7" name="TextBox 938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8" name="TextBox 938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89" name="TextBox 938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90" name="TextBox 938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91" name="TextBox 939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92" name="TextBox 939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93" name="TextBox 939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94" name="TextBox 939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95" name="TextBox 939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96" name="TextBox 939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397" name="TextBox 939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398" name="TextBox 9397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399" name="TextBox 9398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0" name="TextBox 9399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1" name="TextBox 9400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2" name="TextBox 9401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3" name="TextBox 9402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4" name="TextBox 9403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5" name="TextBox 9404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6" name="TextBox 9405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7" name="TextBox 9406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8" name="TextBox 9407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09" name="TextBox 9408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0" name="TextBox 9409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1" name="TextBox 9410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2" name="TextBox 9411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3" name="TextBox 9412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4" name="TextBox 9413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5" name="TextBox 9414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6" name="TextBox 9415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7" name="TextBox 9416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8" name="TextBox 9417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19" name="TextBox 9418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0" name="TextBox 9419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1" name="TextBox 9420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2" name="TextBox 9421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3" name="TextBox 9422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4" name="TextBox 9423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5" name="TextBox 9424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6" name="TextBox 9425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7" name="TextBox 9426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8" name="TextBox 9427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29" name="TextBox 9428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30" name="TextBox 9429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31" name="TextBox 9430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32" name="TextBox 9431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804</xdr:row>
      <xdr:rowOff>0</xdr:rowOff>
    </xdr:from>
    <xdr:ext cx="73607" cy="264560"/>
    <xdr:sp macro="" textlink="">
      <xdr:nvSpPr>
        <xdr:cNvPr id="9433" name="TextBox 9432"/>
        <xdr:cNvSpPr txBox="1"/>
      </xdr:nvSpPr>
      <xdr:spPr>
        <a:xfrm>
          <a:off x="8142287" y="104841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34" name="TextBox 943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35" name="TextBox 943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36" name="TextBox 943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37" name="TextBox 943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38" name="TextBox 943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39" name="TextBox 943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0" name="TextBox 943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1" name="TextBox 944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2" name="TextBox 944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3" name="TextBox 944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4" name="TextBox 944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5" name="TextBox 944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6" name="TextBox 944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7" name="TextBox 944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8" name="TextBox 944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49" name="TextBox 944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0" name="TextBox 944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1" name="TextBox 945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2" name="TextBox 945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3" name="TextBox 945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4" name="TextBox 945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5" name="TextBox 945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6" name="TextBox 945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7" name="TextBox 945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8" name="TextBox 945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59" name="TextBox 945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0" name="TextBox 945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1" name="TextBox 946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2" name="TextBox 946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3" name="TextBox 946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4" name="TextBox 946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5" name="TextBox 946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6" name="TextBox 946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7" name="TextBox 946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8" name="TextBox 946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69" name="TextBox 946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0" name="TextBox 946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1" name="TextBox 947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2" name="TextBox 947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3" name="TextBox 947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4" name="TextBox 947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5" name="TextBox 947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6" name="TextBox 947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7" name="TextBox 947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8" name="TextBox 947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79" name="TextBox 947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0" name="TextBox 947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1" name="TextBox 948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2" name="TextBox 948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3" name="TextBox 948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4" name="TextBox 948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5" name="TextBox 948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6" name="TextBox 948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7" name="TextBox 948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8" name="TextBox 948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89" name="TextBox 948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0" name="TextBox 948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1" name="TextBox 949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2" name="TextBox 949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3" name="TextBox 949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4" name="TextBox 949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5" name="TextBox 949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6" name="TextBox 949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7" name="TextBox 949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8" name="TextBox 949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499" name="TextBox 949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0" name="TextBox 949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1" name="TextBox 950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2" name="TextBox 950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3" name="TextBox 950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4" name="TextBox 950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5" name="TextBox 950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6" name="TextBox 950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7" name="TextBox 950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8" name="TextBox 950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09" name="TextBox 950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0" name="TextBox 950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1" name="TextBox 951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2" name="TextBox 951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3" name="TextBox 951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4" name="TextBox 951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5" name="TextBox 951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6" name="TextBox 951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7" name="TextBox 951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8" name="TextBox 951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19" name="TextBox 951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0" name="TextBox 951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1" name="TextBox 952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2" name="TextBox 952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3" name="TextBox 952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4" name="TextBox 952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5" name="TextBox 952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6" name="TextBox 952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7" name="TextBox 952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8" name="TextBox 952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29" name="TextBox 952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0" name="TextBox 952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1" name="TextBox 953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2" name="TextBox 953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3" name="TextBox 953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4" name="TextBox 953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5" name="TextBox 953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6" name="TextBox 953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7" name="TextBox 953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8" name="TextBox 953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39" name="TextBox 953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0" name="TextBox 953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1" name="TextBox 954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2" name="TextBox 954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3" name="TextBox 954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4" name="TextBox 954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5" name="TextBox 954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6" name="TextBox 954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7" name="TextBox 954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8" name="TextBox 954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49" name="TextBox 954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0" name="TextBox 954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1" name="TextBox 955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2" name="TextBox 955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3" name="TextBox 955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4" name="TextBox 955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5" name="TextBox 955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6" name="TextBox 955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7" name="TextBox 955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8" name="TextBox 955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59" name="TextBox 955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0" name="TextBox 955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1" name="TextBox 956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2" name="TextBox 956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3" name="TextBox 956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4" name="TextBox 956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5" name="TextBox 956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6" name="TextBox 956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7" name="TextBox 956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8" name="TextBox 9567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69" name="TextBox 9568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70" name="TextBox 9569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71" name="TextBox 9570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72" name="TextBox 9571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73" name="TextBox 9572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74" name="TextBox 9573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75" name="TextBox 9574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76" name="TextBox 9575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805</xdr:row>
      <xdr:rowOff>0</xdr:rowOff>
    </xdr:from>
    <xdr:ext cx="73607" cy="264560"/>
    <xdr:sp macro="" textlink="">
      <xdr:nvSpPr>
        <xdr:cNvPr id="9577" name="TextBox 9576"/>
        <xdr:cNvSpPr txBox="1"/>
      </xdr:nvSpPr>
      <xdr:spPr>
        <a:xfrm>
          <a:off x="8142287" y="105032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78" name="TextBox 957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79" name="TextBox 957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0" name="TextBox 957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1" name="TextBox 958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2" name="TextBox 958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3" name="TextBox 958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4" name="TextBox 958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5" name="TextBox 958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6" name="TextBox 958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7" name="TextBox 958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8" name="TextBox 958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89" name="TextBox 958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0" name="TextBox 958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1" name="TextBox 959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2" name="TextBox 959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3" name="TextBox 959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4" name="TextBox 959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5" name="TextBox 959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6" name="TextBox 959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7" name="TextBox 959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8" name="TextBox 959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599" name="TextBox 959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0" name="TextBox 959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1" name="TextBox 960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2" name="TextBox 960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3" name="TextBox 960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4" name="TextBox 960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5" name="TextBox 960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6" name="TextBox 960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7" name="TextBox 960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8" name="TextBox 960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09" name="TextBox 960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10" name="TextBox 960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11" name="TextBox 961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12" name="TextBox 961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13" name="TextBox 961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14" name="TextBox 9613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15" name="TextBox 9614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16" name="TextBox 9615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17" name="TextBox 9616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18" name="TextBox 9617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19" name="TextBox 9618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0" name="TextBox 9619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1" name="TextBox 9620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2" name="TextBox 9621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3" name="TextBox 9622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4" name="TextBox 9623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5" name="TextBox 9624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6" name="TextBox 9625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7" name="TextBox 9626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8" name="TextBox 9627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29" name="TextBox 9628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0" name="TextBox 9629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1" name="TextBox 9630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2" name="TextBox 9631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3" name="TextBox 9632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4" name="TextBox 9633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5" name="TextBox 9634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6" name="TextBox 9635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7" name="TextBox 9636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8" name="TextBox 9637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39" name="TextBox 9638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0" name="TextBox 9639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1" name="TextBox 9640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2" name="TextBox 9641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3" name="TextBox 9642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4" name="TextBox 9643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5" name="TextBox 9644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6" name="TextBox 9645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7" name="TextBox 9646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8" name="TextBox 9647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831</xdr:row>
      <xdr:rowOff>0</xdr:rowOff>
    </xdr:from>
    <xdr:ext cx="73607" cy="264560"/>
    <xdr:sp macro="" textlink="">
      <xdr:nvSpPr>
        <xdr:cNvPr id="9649" name="TextBox 9648"/>
        <xdr:cNvSpPr txBox="1"/>
      </xdr:nvSpPr>
      <xdr:spPr>
        <a:xfrm>
          <a:off x="45132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0" name="TextBox 964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1" name="TextBox 965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2" name="TextBox 965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3" name="TextBox 965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4" name="TextBox 965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5" name="TextBox 965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6" name="TextBox 965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7" name="TextBox 965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8" name="TextBox 965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59" name="TextBox 965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0" name="TextBox 965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1" name="TextBox 966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2" name="TextBox 966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3" name="TextBox 966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4" name="TextBox 966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5" name="TextBox 966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6" name="TextBox 966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7" name="TextBox 966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8" name="TextBox 966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69" name="TextBox 966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0" name="TextBox 966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1" name="TextBox 967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2" name="TextBox 967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3" name="TextBox 967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4" name="TextBox 967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5" name="TextBox 967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6" name="TextBox 967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7" name="TextBox 967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8" name="TextBox 967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79" name="TextBox 967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0" name="TextBox 967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1" name="TextBox 968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2" name="TextBox 968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3" name="TextBox 968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4" name="TextBox 968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5" name="TextBox 968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6" name="TextBox 968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7" name="TextBox 968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8" name="TextBox 968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89" name="TextBox 968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0" name="TextBox 968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1" name="TextBox 969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2" name="TextBox 969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3" name="TextBox 969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4" name="TextBox 969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5" name="TextBox 969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6" name="TextBox 969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7" name="TextBox 969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8" name="TextBox 969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699" name="TextBox 969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0" name="TextBox 969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1" name="TextBox 970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2" name="TextBox 970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3" name="TextBox 970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4" name="TextBox 970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5" name="TextBox 970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6" name="TextBox 970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7" name="TextBox 970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8" name="TextBox 970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09" name="TextBox 970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0" name="TextBox 970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1" name="TextBox 971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2" name="TextBox 971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3" name="TextBox 971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4" name="TextBox 971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5" name="TextBox 971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6" name="TextBox 971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7" name="TextBox 971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8" name="TextBox 971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19" name="TextBox 971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0" name="TextBox 971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1" name="TextBox 972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2" name="TextBox 972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3" name="TextBox 972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4" name="TextBox 972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5" name="TextBox 972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6" name="TextBox 972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7" name="TextBox 972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8" name="TextBox 972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29" name="TextBox 972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0" name="TextBox 972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1" name="TextBox 973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2" name="TextBox 973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3" name="TextBox 973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4" name="TextBox 973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5" name="TextBox 973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6" name="TextBox 973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7" name="TextBox 973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8" name="TextBox 973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39" name="TextBox 973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0" name="TextBox 973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1" name="TextBox 974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2" name="TextBox 974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3" name="TextBox 974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4" name="TextBox 974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5" name="TextBox 974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6" name="TextBox 974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7" name="TextBox 974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8" name="TextBox 974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49" name="TextBox 974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0" name="TextBox 974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1" name="TextBox 975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2" name="TextBox 975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3" name="TextBox 975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4" name="TextBox 975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5" name="TextBox 975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6" name="TextBox 975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7" name="TextBox 975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8" name="TextBox 975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59" name="TextBox 975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0" name="TextBox 975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1" name="TextBox 976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2" name="TextBox 976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3" name="TextBox 976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4" name="TextBox 976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5" name="TextBox 976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6" name="TextBox 976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7" name="TextBox 976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8" name="TextBox 976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69" name="TextBox 976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0" name="TextBox 976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1" name="TextBox 977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2" name="TextBox 977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3" name="TextBox 977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4" name="TextBox 977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5" name="TextBox 977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6" name="TextBox 977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7" name="TextBox 977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8" name="TextBox 977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79" name="TextBox 977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0" name="TextBox 977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1" name="TextBox 978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2" name="TextBox 978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3" name="TextBox 978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4" name="TextBox 978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5" name="TextBox 978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6" name="TextBox 978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7" name="TextBox 978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8" name="TextBox 978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89" name="TextBox 978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0" name="TextBox 978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1" name="TextBox 979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2" name="TextBox 979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3" name="TextBox 979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4" name="TextBox 979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5" name="TextBox 979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6" name="TextBox 979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7" name="TextBox 979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8" name="TextBox 979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799" name="TextBox 979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0" name="TextBox 979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1" name="TextBox 980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2" name="TextBox 980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3" name="TextBox 980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4" name="TextBox 980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5" name="TextBox 980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6" name="TextBox 980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7" name="TextBox 980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8" name="TextBox 980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09" name="TextBox 980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0" name="TextBox 980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1" name="TextBox 981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2" name="TextBox 981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3" name="TextBox 981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4" name="TextBox 981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5" name="TextBox 981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6" name="TextBox 981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7" name="TextBox 981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8" name="TextBox 981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19" name="TextBox 981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0" name="TextBox 981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1" name="TextBox 982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2" name="TextBox 982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3" name="TextBox 982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4" name="TextBox 982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5" name="TextBox 982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6" name="TextBox 982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7" name="TextBox 982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8" name="TextBox 982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29" name="TextBox 982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0" name="TextBox 982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1" name="TextBox 983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2" name="TextBox 983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3" name="TextBox 983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4" name="TextBox 983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5" name="TextBox 983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6" name="TextBox 983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7" name="TextBox 983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8" name="TextBox 983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39" name="TextBox 983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0" name="TextBox 983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1" name="TextBox 984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2" name="TextBox 984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3" name="TextBox 984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4" name="TextBox 984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5" name="TextBox 984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6" name="TextBox 984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7" name="TextBox 984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8" name="TextBox 984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49" name="TextBox 984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0" name="TextBox 984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1" name="TextBox 985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2" name="TextBox 985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3" name="TextBox 985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4" name="TextBox 985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5" name="TextBox 985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6" name="TextBox 9855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7" name="TextBox 9856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8" name="TextBox 9857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59" name="TextBox 9858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60" name="TextBox 9859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61" name="TextBox 9860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62" name="TextBox 9861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63" name="TextBox 9862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64" name="TextBox 9863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831</xdr:row>
      <xdr:rowOff>0</xdr:rowOff>
    </xdr:from>
    <xdr:ext cx="73607" cy="264560"/>
    <xdr:sp macro="" textlink="">
      <xdr:nvSpPr>
        <xdr:cNvPr id="9865" name="TextBox 9864"/>
        <xdr:cNvSpPr txBox="1"/>
      </xdr:nvSpPr>
      <xdr:spPr>
        <a:xfrm>
          <a:off x="5541962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66" name="TextBox 986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67" name="TextBox 986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68" name="TextBox 986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69" name="TextBox 986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0" name="TextBox 986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1" name="TextBox 987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2" name="TextBox 987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3" name="TextBox 987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4" name="TextBox 987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5" name="TextBox 987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6" name="TextBox 987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7" name="TextBox 987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8" name="TextBox 987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79" name="TextBox 987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0" name="TextBox 987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1" name="TextBox 988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2" name="TextBox 988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3" name="TextBox 988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4" name="TextBox 988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5" name="TextBox 988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6" name="TextBox 988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7" name="TextBox 988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8" name="TextBox 988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89" name="TextBox 988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0" name="TextBox 988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1" name="TextBox 989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2" name="TextBox 989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3" name="TextBox 989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4" name="TextBox 989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5" name="TextBox 989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6" name="TextBox 989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7" name="TextBox 989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8" name="TextBox 989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899" name="TextBox 989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0" name="TextBox 989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1" name="TextBox 990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2" name="TextBox 990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3" name="TextBox 990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4" name="TextBox 990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5" name="TextBox 990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6" name="TextBox 990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7" name="TextBox 990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8" name="TextBox 990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09" name="TextBox 990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0" name="TextBox 990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1" name="TextBox 991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2" name="TextBox 991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3" name="TextBox 991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4" name="TextBox 991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5" name="TextBox 991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6" name="TextBox 991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7" name="TextBox 991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8" name="TextBox 991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19" name="TextBox 991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0" name="TextBox 991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1" name="TextBox 992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2" name="TextBox 992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3" name="TextBox 992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4" name="TextBox 992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5" name="TextBox 992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6" name="TextBox 992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7" name="TextBox 992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8" name="TextBox 992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29" name="TextBox 992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0" name="TextBox 992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1" name="TextBox 993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2" name="TextBox 993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3" name="TextBox 993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4" name="TextBox 993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5" name="TextBox 993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6" name="TextBox 993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7" name="TextBox 993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8" name="TextBox 993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39" name="TextBox 993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0" name="TextBox 993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1" name="TextBox 994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2" name="TextBox 994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3" name="TextBox 994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4" name="TextBox 994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5" name="TextBox 994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6" name="TextBox 994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7" name="TextBox 994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8" name="TextBox 994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49" name="TextBox 994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0" name="TextBox 994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1" name="TextBox 995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2" name="TextBox 995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3" name="TextBox 995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4" name="TextBox 995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5" name="TextBox 995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6" name="TextBox 995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7" name="TextBox 995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8" name="TextBox 995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59" name="TextBox 995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0" name="TextBox 995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1" name="TextBox 996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2" name="TextBox 996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3" name="TextBox 996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4" name="TextBox 996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5" name="TextBox 996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6" name="TextBox 996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7" name="TextBox 996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8" name="TextBox 996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69" name="TextBox 996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0" name="TextBox 996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1" name="TextBox 997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2" name="TextBox 997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3" name="TextBox 997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4" name="TextBox 997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5" name="TextBox 997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6" name="TextBox 997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7" name="TextBox 997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8" name="TextBox 997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79" name="TextBox 997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0" name="TextBox 997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1" name="TextBox 998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2" name="TextBox 998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3" name="TextBox 998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4" name="TextBox 998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5" name="TextBox 998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6" name="TextBox 998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7" name="TextBox 998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8" name="TextBox 998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89" name="TextBox 998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0" name="TextBox 998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1" name="TextBox 999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2" name="TextBox 999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3" name="TextBox 999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4" name="TextBox 999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5" name="TextBox 999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6" name="TextBox 999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7" name="TextBox 999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8" name="TextBox 999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9999" name="TextBox 999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0" name="TextBox 999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1" name="TextBox 1000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2" name="TextBox 1000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3" name="TextBox 1000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4" name="TextBox 1000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5" name="TextBox 1000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6" name="TextBox 1000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7" name="TextBox 1000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8" name="TextBox 1000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09" name="TextBox 1000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0" name="TextBox 1000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1" name="TextBox 1001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2" name="TextBox 1001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3" name="TextBox 1001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4" name="TextBox 1001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5" name="TextBox 1001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6" name="TextBox 1001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7" name="TextBox 1001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8" name="TextBox 1001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19" name="TextBox 1001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0" name="TextBox 1001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1" name="TextBox 1002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2" name="TextBox 1002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3" name="TextBox 1002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4" name="TextBox 1002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5" name="TextBox 1002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6" name="TextBox 1002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7" name="TextBox 1002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8" name="TextBox 1002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29" name="TextBox 1002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0" name="TextBox 1002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1" name="TextBox 1003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2" name="TextBox 1003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3" name="TextBox 1003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4" name="TextBox 1003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5" name="TextBox 1003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6" name="TextBox 1003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7" name="TextBox 1003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8" name="TextBox 1003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39" name="TextBox 1003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0" name="TextBox 1003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1" name="TextBox 1004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2" name="TextBox 1004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3" name="TextBox 1004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4" name="TextBox 1004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5" name="TextBox 1004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6" name="TextBox 1004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7" name="TextBox 1004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8" name="TextBox 1004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49" name="TextBox 1004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0" name="TextBox 1004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1" name="TextBox 1005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2" name="TextBox 1005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3" name="TextBox 1005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4" name="TextBox 1005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5" name="TextBox 1005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6" name="TextBox 1005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7" name="TextBox 1005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8" name="TextBox 1005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59" name="TextBox 1005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0" name="TextBox 1005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1" name="TextBox 1006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2" name="TextBox 1006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3" name="TextBox 1006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4" name="TextBox 1006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5" name="TextBox 1006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6" name="TextBox 1006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7" name="TextBox 1006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8" name="TextBox 1006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69" name="TextBox 1006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0" name="TextBox 1006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1" name="TextBox 1007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2" name="TextBox 1007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3" name="TextBox 1007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4" name="TextBox 1007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5" name="TextBox 1007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6" name="TextBox 1007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7" name="TextBox 1007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8" name="TextBox 1007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79" name="TextBox 1007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0" name="TextBox 1007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1" name="TextBox 1008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2" name="TextBox 1008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3" name="TextBox 1008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4" name="TextBox 1008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5" name="TextBox 1008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6" name="TextBox 1008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7" name="TextBox 1008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8" name="TextBox 1008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89" name="TextBox 1008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0" name="TextBox 1008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1" name="TextBox 1009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2" name="TextBox 1009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3" name="TextBox 1009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4" name="TextBox 1009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5" name="TextBox 1009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6" name="TextBox 1009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7" name="TextBox 1009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8" name="TextBox 1009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099" name="TextBox 1009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0" name="TextBox 1009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1" name="TextBox 1010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2" name="TextBox 1010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3" name="TextBox 1010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4" name="TextBox 1010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5" name="TextBox 1010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6" name="TextBox 1010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7" name="TextBox 1010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8" name="TextBox 10107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09" name="TextBox 10108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10" name="TextBox 10109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11" name="TextBox 10110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12" name="TextBox 10111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13" name="TextBox 10112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14" name="TextBox 10113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15" name="TextBox 10114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16" name="TextBox 10115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831</xdr:row>
      <xdr:rowOff>0</xdr:rowOff>
    </xdr:from>
    <xdr:ext cx="73607" cy="264560"/>
    <xdr:sp macro="" textlink="">
      <xdr:nvSpPr>
        <xdr:cNvPr id="10117" name="TextBox 10116"/>
        <xdr:cNvSpPr txBox="1"/>
      </xdr:nvSpPr>
      <xdr:spPr>
        <a:xfrm>
          <a:off x="8142287" y="1054131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18" name="TextBox 1011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19" name="TextBox 1011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0" name="TextBox 1011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1" name="TextBox 1012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2" name="TextBox 1012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3" name="TextBox 1012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4" name="TextBox 1012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5" name="TextBox 1012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6" name="TextBox 1012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7" name="TextBox 1012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8" name="TextBox 1012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29" name="TextBox 1012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0" name="TextBox 1012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1" name="TextBox 1013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2" name="TextBox 1013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3" name="TextBox 1013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4" name="TextBox 1013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5" name="TextBox 1013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6" name="TextBox 1013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7" name="TextBox 1013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8" name="TextBox 1013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39" name="TextBox 1013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0" name="TextBox 1013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1" name="TextBox 1014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2" name="TextBox 1014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3" name="TextBox 1014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4" name="TextBox 1014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5" name="TextBox 1014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6" name="TextBox 1014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7" name="TextBox 1014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8" name="TextBox 1014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49" name="TextBox 1014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50" name="TextBox 1014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51" name="TextBox 1015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52" name="TextBox 1015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53" name="TextBox 1015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54" name="TextBox 10153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55" name="TextBox 10154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56" name="TextBox 10155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57" name="TextBox 10156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58" name="TextBox 10157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59" name="TextBox 10158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0" name="TextBox 10159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1" name="TextBox 10160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2" name="TextBox 10161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3" name="TextBox 10162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4" name="TextBox 10163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5" name="TextBox 10164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6" name="TextBox 10165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7" name="TextBox 10166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8" name="TextBox 10167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69" name="TextBox 10168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0" name="TextBox 10169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1" name="TextBox 10170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2" name="TextBox 10171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3" name="TextBox 10172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4" name="TextBox 10173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5" name="TextBox 10174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6" name="TextBox 10175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7" name="TextBox 10176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8" name="TextBox 10177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79" name="TextBox 10178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0" name="TextBox 10179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1" name="TextBox 10180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2" name="TextBox 10181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3" name="TextBox 10182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4" name="TextBox 10183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5" name="TextBox 10184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6" name="TextBox 10185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7" name="TextBox 10186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8" name="TextBox 10187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915</xdr:row>
      <xdr:rowOff>0</xdr:rowOff>
    </xdr:from>
    <xdr:ext cx="73607" cy="264560"/>
    <xdr:sp macro="" textlink="">
      <xdr:nvSpPr>
        <xdr:cNvPr id="10189" name="TextBox 10188"/>
        <xdr:cNvSpPr txBox="1"/>
      </xdr:nvSpPr>
      <xdr:spPr>
        <a:xfrm>
          <a:off x="45132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0" name="TextBox 1018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1" name="TextBox 1019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2" name="TextBox 1019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3" name="TextBox 1019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4" name="TextBox 1019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5" name="TextBox 1019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6" name="TextBox 1019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7" name="TextBox 1019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8" name="TextBox 1019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199" name="TextBox 1019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0" name="TextBox 1019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1" name="TextBox 1020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2" name="TextBox 1020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3" name="TextBox 1020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4" name="TextBox 1020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5" name="TextBox 1020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6" name="TextBox 1020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7" name="TextBox 1020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8" name="TextBox 1020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09" name="TextBox 1020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0" name="TextBox 1020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1" name="TextBox 1021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2" name="TextBox 1021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3" name="TextBox 1021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4" name="TextBox 1021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5" name="TextBox 1021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6" name="TextBox 1021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7" name="TextBox 1021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8" name="TextBox 1021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19" name="TextBox 1021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0" name="TextBox 1021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1" name="TextBox 1022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2" name="TextBox 1022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3" name="TextBox 1022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4" name="TextBox 1022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5" name="TextBox 1022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6" name="TextBox 1022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7" name="TextBox 1022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8" name="TextBox 1022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29" name="TextBox 1022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0" name="TextBox 1022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1" name="TextBox 1023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2" name="TextBox 1023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3" name="TextBox 1023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4" name="TextBox 1023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5" name="TextBox 1023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6" name="TextBox 1023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7" name="TextBox 1023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8" name="TextBox 1023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39" name="TextBox 1023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0" name="TextBox 1023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1" name="TextBox 1024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2" name="TextBox 1024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3" name="TextBox 1024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4" name="TextBox 1024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5" name="TextBox 1024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6" name="TextBox 1024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7" name="TextBox 1024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8" name="TextBox 1024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49" name="TextBox 1024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0" name="TextBox 1024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1" name="TextBox 1025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2" name="TextBox 1025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3" name="TextBox 1025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4" name="TextBox 1025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5" name="TextBox 1025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6" name="TextBox 1025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7" name="TextBox 1025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8" name="TextBox 1025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59" name="TextBox 1025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0" name="TextBox 1025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1" name="TextBox 1026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2" name="TextBox 1026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3" name="TextBox 1026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4" name="TextBox 1026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5" name="TextBox 1026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6" name="TextBox 1026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7" name="TextBox 1026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8" name="TextBox 1026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69" name="TextBox 1026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0" name="TextBox 1026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1" name="TextBox 1027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2" name="TextBox 1027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3" name="TextBox 1027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4" name="TextBox 1027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5" name="TextBox 1027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6" name="TextBox 1027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7" name="TextBox 1027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8" name="TextBox 1027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79" name="TextBox 1027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0" name="TextBox 1027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1" name="TextBox 1028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2" name="TextBox 1028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3" name="TextBox 1028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4" name="TextBox 1028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5" name="TextBox 1028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6" name="TextBox 1028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7" name="TextBox 1028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8" name="TextBox 1028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89" name="TextBox 1028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0" name="TextBox 1028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1" name="TextBox 1029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2" name="TextBox 1029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3" name="TextBox 1029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4" name="TextBox 1029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5" name="TextBox 1029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6" name="TextBox 1029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7" name="TextBox 1029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8" name="TextBox 1029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299" name="TextBox 1029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0" name="TextBox 1029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1" name="TextBox 1030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2" name="TextBox 1030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3" name="TextBox 1030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4" name="TextBox 1030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5" name="TextBox 1030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6" name="TextBox 1030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7" name="TextBox 1030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8" name="TextBox 1030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09" name="TextBox 1030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0" name="TextBox 1030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1" name="TextBox 1031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2" name="TextBox 1031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3" name="TextBox 1031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4" name="TextBox 1031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5" name="TextBox 1031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6" name="TextBox 1031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7" name="TextBox 1031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8" name="TextBox 1031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19" name="TextBox 1031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0" name="TextBox 1031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1" name="TextBox 1032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2" name="TextBox 1032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3" name="TextBox 1032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4" name="TextBox 1032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5" name="TextBox 1032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6" name="TextBox 1032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7" name="TextBox 1032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8" name="TextBox 1032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29" name="TextBox 1032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0" name="TextBox 1032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1" name="TextBox 1033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2" name="TextBox 1033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3" name="TextBox 1033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4" name="TextBox 1033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5" name="TextBox 1033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6" name="TextBox 1033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7" name="TextBox 1033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8" name="TextBox 1033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39" name="TextBox 1033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0" name="TextBox 1033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1" name="TextBox 1034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2" name="TextBox 1034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3" name="TextBox 1034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4" name="TextBox 1034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5" name="TextBox 1034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6" name="TextBox 1034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7" name="TextBox 1034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8" name="TextBox 1034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49" name="TextBox 1034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0" name="TextBox 1034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1" name="TextBox 1035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2" name="TextBox 1035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3" name="TextBox 1035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4" name="TextBox 1035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5" name="TextBox 1035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6" name="TextBox 1035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7" name="TextBox 1035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8" name="TextBox 1035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59" name="TextBox 1035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0" name="TextBox 1035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1" name="TextBox 1036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2" name="TextBox 1036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3" name="TextBox 1036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4" name="TextBox 1036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5" name="TextBox 1036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6" name="TextBox 1036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7" name="TextBox 1036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8" name="TextBox 1036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69" name="TextBox 1036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0" name="TextBox 1036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1" name="TextBox 1037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2" name="TextBox 1037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3" name="TextBox 1037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4" name="TextBox 1037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5" name="TextBox 1037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6" name="TextBox 1037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7" name="TextBox 1037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8" name="TextBox 1037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79" name="TextBox 1037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0" name="TextBox 1037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1" name="TextBox 1038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2" name="TextBox 1038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3" name="TextBox 1038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4" name="TextBox 1038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5" name="TextBox 1038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6" name="TextBox 1038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7" name="TextBox 1038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8" name="TextBox 1038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89" name="TextBox 1038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0" name="TextBox 1038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1" name="TextBox 1039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2" name="TextBox 1039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3" name="TextBox 1039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4" name="TextBox 1039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5" name="TextBox 1039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6" name="TextBox 10395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7" name="TextBox 10396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8" name="TextBox 10397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399" name="TextBox 10398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400" name="TextBox 10399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401" name="TextBox 10400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402" name="TextBox 10401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403" name="TextBox 10402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404" name="TextBox 10403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915</xdr:row>
      <xdr:rowOff>0</xdr:rowOff>
    </xdr:from>
    <xdr:ext cx="73607" cy="264560"/>
    <xdr:sp macro="" textlink="">
      <xdr:nvSpPr>
        <xdr:cNvPr id="10405" name="TextBox 10404"/>
        <xdr:cNvSpPr txBox="1"/>
      </xdr:nvSpPr>
      <xdr:spPr>
        <a:xfrm>
          <a:off x="5541962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06" name="TextBox 1040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07" name="TextBox 1040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08" name="TextBox 1040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09" name="TextBox 1040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0" name="TextBox 1040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1" name="TextBox 1041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2" name="TextBox 1041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3" name="TextBox 1041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4" name="TextBox 1041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5" name="TextBox 1041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6" name="TextBox 1041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7" name="TextBox 1041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8" name="TextBox 1041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19" name="TextBox 1041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0" name="TextBox 1041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1" name="TextBox 1042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2" name="TextBox 1042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3" name="TextBox 1042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4" name="TextBox 1042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5" name="TextBox 1042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6" name="TextBox 1042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7" name="TextBox 1042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8" name="TextBox 1042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29" name="TextBox 1042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0" name="TextBox 1042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1" name="TextBox 1043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2" name="TextBox 1043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3" name="TextBox 1043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4" name="TextBox 1043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5" name="TextBox 1043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6" name="TextBox 1043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7" name="TextBox 1043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8" name="TextBox 1043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39" name="TextBox 1043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0" name="TextBox 1043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1" name="TextBox 1044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2" name="TextBox 1044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3" name="TextBox 1044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4" name="TextBox 1044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5" name="TextBox 1044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6" name="TextBox 1044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7" name="TextBox 1044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8" name="TextBox 1044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49" name="TextBox 1044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0" name="TextBox 1044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1" name="TextBox 1045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2" name="TextBox 1045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3" name="TextBox 1045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4" name="TextBox 1045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5" name="TextBox 1045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6" name="TextBox 1045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7" name="TextBox 1045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8" name="TextBox 1045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59" name="TextBox 1045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0" name="TextBox 1045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1" name="TextBox 1046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2" name="TextBox 1046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3" name="TextBox 1046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4" name="TextBox 1046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5" name="TextBox 1046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6" name="TextBox 1046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7" name="TextBox 1046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8" name="TextBox 1046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69" name="TextBox 1046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0" name="TextBox 1046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1" name="TextBox 1047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2" name="TextBox 1047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3" name="TextBox 1047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4" name="TextBox 1047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5" name="TextBox 1047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6" name="TextBox 1047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7" name="TextBox 1047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8" name="TextBox 1047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79" name="TextBox 1047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0" name="TextBox 1047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1" name="TextBox 1048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2" name="TextBox 1048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3" name="TextBox 1048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4" name="TextBox 1048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5" name="TextBox 1048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6" name="TextBox 1048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7" name="TextBox 1048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8" name="TextBox 1048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89" name="TextBox 1048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0" name="TextBox 1048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1" name="TextBox 1049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2" name="TextBox 1049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3" name="TextBox 1049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4" name="TextBox 1049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5" name="TextBox 1049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6" name="TextBox 1049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7" name="TextBox 1049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8" name="TextBox 1049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499" name="TextBox 1049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0" name="TextBox 1049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1" name="TextBox 1050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2" name="TextBox 1050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3" name="TextBox 1050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4" name="TextBox 1050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5" name="TextBox 1050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6" name="TextBox 1050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7" name="TextBox 1050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8" name="TextBox 1050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09" name="TextBox 1050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0" name="TextBox 1050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1" name="TextBox 1051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2" name="TextBox 1051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3" name="TextBox 1051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4" name="TextBox 1051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5" name="TextBox 1051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6" name="TextBox 1051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7" name="TextBox 1051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8" name="TextBox 1051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19" name="TextBox 1051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0" name="TextBox 1051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1" name="TextBox 1052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2" name="TextBox 1052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3" name="TextBox 1052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4" name="TextBox 1052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5" name="TextBox 1052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6" name="TextBox 1052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7" name="TextBox 1052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8" name="TextBox 1052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29" name="TextBox 1052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0" name="TextBox 1052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1" name="TextBox 1053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2" name="TextBox 1053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3" name="TextBox 1053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4" name="TextBox 1053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5" name="TextBox 1053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6" name="TextBox 1053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7" name="TextBox 1053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8" name="TextBox 1053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39" name="TextBox 1053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0" name="TextBox 1053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1" name="TextBox 1054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2" name="TextBox 1054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3" name="TextBox 1054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4" name="TextBox 1054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5" name="TextBox 1054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6" name="TextBox 1054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7" name="TextBox 1054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8" name="TextBox 1054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49" name="TextBox 1054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0" name="TextBox 1054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1" name="TextBox 1055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2" name="TextBox 1055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3" name="TextBox 1055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4" name="TextBox 1055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5" name="TextBox 1055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6" name="TextBox 1055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7" name="TextBox 1055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8" name="TextBox 1055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59" name="TextBox 1055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0" name="TextBox 1055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1" name="TextBox 1056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2" name="TextBox 1056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3" name="TextBox 1056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4" name="TextBox 1056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5" name="TextBox 1056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6" name="TextBox 1056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7" name="TextBox 1056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8" name="TextBox 1056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69" name="TextBox 1056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0" name="TextBox 1056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1" name="TextBox 1057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2" name="TextBox 1057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3" name="TextBox 1057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4" name="TextBox 1057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5" name="TextBox 1057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6" name="TextBox 1057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7" name="TextBox 1057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8" name="TextBox 1057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79" name="TextBox 1057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0" name="TextBox 1057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1" name="TextBox 1058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2" name="TextBox 1058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3" name="TextBox 1058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4" name="TextBox 1058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5" name="TextBox 1058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6" name="TextBox 1058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7" name="TextBox 1058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8" name="TextBox 1058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89" name="TextBox 1058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0" name="TextBox 1058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1" name="TextBox 1059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2" name="TextBox 1059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3" name="TextBox 1059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4" name="TextBox 1059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5" name="TextBox 1059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6" name="TextBox 1059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7" name="TextBox 1059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8" name="TextBox 1059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599" name="TextBox 1059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0" name="TextBox 1059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1" name="TextBox 1060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2" name="TextBox 1060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3" name="TextBox 1060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4" name="TextBox 1060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5" name="TextBox 1060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6" name="TextBox 1060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7" name="TextBox 1060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8" name="TextBox 1060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09" name="TextBox 1060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0" name="TextBox 1060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1" name="TextBox 1061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2" name="TextBox 1061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3" name="TextBox 1061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4" name="TextBox 1061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5" name="TextBox 1061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6" name="TextBox 1061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7" name="TextBox 1061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8" name="TextBox 1061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19" name="TextBox 1061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0" name="TextBox 1061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1" name="TextBox 1062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2" name="TextBox 1062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3" name="TextBox 1062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4" name="TextBox 1062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5" name="TextBox 1062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6" name="TextBox 1062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7" name="TextBox 1062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8" name="TextBox 1062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29" name="TextBox 1062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0" name="TextBox 1062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1" name="TextBox 1063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2" name="TextBox 1063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3" name="TextBox 1063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4" name="TextBox 1063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5" name="TextBox 1063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6" name="TextBox 1063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7" name="TextBox 1063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8" name="TextBox 1063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39" name="TextBox 1063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0" name="TextBox 1063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1" name="TextBox 1064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2" name="TextBox 1064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3" name="TextBox 1064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4" name="TextBox 1064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5" name="TextBox 1064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6" name="TextBox 1064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7" name="TextBox 1064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8" name="TextBox 10647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49" name="TextBox 10648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50" name="TextBox 10649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51" name="TextBox 10650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52" name="TextBox 10651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53" name="TextBox 10652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54" name="TextBox 10653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55" name="TextBox 10654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56" name="TextBox 10655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915</xdr:row>
      <xdr:rowOff>0</xdr:rowOff>
    </xdr:from>
    <xdr:ext cx="73607" cy="264560"/>
    <xdr:sp macro="" textlink="">
      <xdr:nvSpPr>
        <xdr:cNvPr id="10657" name="TextBox 10656"/>
        <xdr:cNvSpPr txBox="1"/>
      </xdr:nvSpPr>
      <xdr:spPr>
        <a:xfrm>
          <a:off x="8142287" y="1059846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58" name="TextBox 1065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59" name="TextBox 1065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0" name="TextBox 1065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1" name="TextBox 1066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2" name="TextBox 1066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3" name="TextBox 1066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4" name="TextBox 1066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5" name="TextBox 1066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6" name="TextBox 1066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7" name="TextBox 1066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8" name="TextBox 1066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69" name="TextBox 1066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0" name="TextBox 1066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1" name="TextBox 1067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2" name="TextBox 1067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3" name="TextBox 1067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4" name="TextBox 1067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5" name="TextBox 1067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6" name="TextBox 1067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7" name="TextBox 1067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8" name="TextBox 1067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79" name="TextBox 1067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0" name="TextBox 1067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1" name="TextBox 1068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2" name="TextBox 1068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3" name="TextBox 1068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4" name="TextBox 1068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5" name="TextBox 1068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6" name="TextBox 1068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7" name="TextBox 1068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8" name="TextBox 1068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89" name="TextBox 1068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0" name="TextBox 1068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1" name="TextBox 1069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2" name="TextBox 1069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3" name="TextBox 1069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4" name="TextBox 1069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5" name="TextBox 1069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6" name="TextBox 1069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7" name="TextBox 1069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8" name="TextBox 1069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699" name="TextBox 1069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0" name="TextBox 1069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1" name="TextBox 1070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2" name="TextBox 1070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3" name="TextBox 1070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4" name="TextBox 1070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5" name="TextBox 1070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6" name="TextBox 1070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7" name="TextBox 1070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8" name="TextBox 1070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09" name="TextBox 1070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0" name="TextBox 1070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1" name="TextBox 1071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2" name="TextBox 1071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3" name="TextBox 1071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4" name="TextBox 1071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5" name="TextBox 1071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6" name="TextBox 1071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7" name="TextBox 1071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8" name="TextBox 1071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19" name="TextBox 1071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0" name="TextBox 1071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1" name="TextBox 1072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2" name="TextBox 1072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3" name="TextBox 1072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4" name="TextBox 1072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5" name="TextBox 1072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6" name="TextBox 1072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7" name="TextBox 1072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8" name="TextBox 1072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29" name="TextBox 1072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0" name="TextBox 1072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1" name="TextBox 1073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2" name="TextBox 1073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3" name="TextBox 1073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4" name="TextBox 1073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5" name="TextBox 1073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6" name="TextBox 1073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7" name="TextBox 1073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8" name="TextBox 1073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39" name="TextBox 1073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0" name="TextBox 1073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1" name="TextBox 1074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2" name="TextBox 1074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3" name="TextBox 1074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4" name="TextBox 1074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5" name="TextBox 1074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6" name="TextBox 1074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7" name="TextBox 1074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8" name="TextBox 1074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49" name="TextBox 1074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0" name="TextBox 1074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1" name="TextBox 1075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2" name="TextBox 1075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3" name="TextBox 1075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4" name="TextBox 1075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5" name="TextBox 1075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6" name="TextBox 1075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7" name="TextBox 1075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8" name="TextBox 1075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59" name="TextBox 1075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0" name="TextBox 1075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1" name="TextBox 1076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2" name="TextBox 1076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3" name="TextBox 1076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4" name="TextBox 1076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5" name="TextBox 1076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6" name="TextBox 1076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7" name="TextBox 1076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8" name="TextBox 1076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69" name="TextBox 1076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0" name="TextBox 1076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1" name="TextBox 1077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2" name="TextBox 1077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3" name="TextBox 1077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4" name="TextBox 1077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5" name="TextBox 1077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6" name="TextBox 1077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7" name="TextBox 1077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8" name="TextBox 1077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79" name="TextBox 1077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0" name="TextBox 1077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1" name="TextBox 1078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2" name="TextBox 1078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3" name="TextBox 1078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4" name="TextBox 1078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5" name="TextBox 1078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6" name="TextBox 1078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7" name="TextBox 1078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8" name="TextBox 1078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89" name="TextBox 1078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0" name="TextBox 1078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1" name="TextBox 1079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2" name="TextBox 1079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3" name="TextBox 1079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4" name="TextBox 1079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5" name="TextBox 1079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6" name="TextBox 1079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7" name="TextBox 1079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8" name="TextBox 1079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799" name="TextBox 1079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0" name="TextBox 1079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1" name="TextBox 1080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2" name="TextBox 1080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3" name="TextBox 1080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4" name="TextBox 1080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5" name="TextBox 1080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6" name="TextBox 1080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7" name="TextBox 1080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8" name="TextBox 1080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09" name="TextBox 1080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0" name="TextBox 1080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1" name="TextBox 1081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2" name="TextBox 1081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3" name="TextBox 1081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4" name="TextBox 1081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5" name="TextBox 1081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6" name="TextBox 1081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7" name="TextBox 1081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8" name="TextBox 1081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19" name="TextBox 1081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0" name="TextBox 1081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1" name="TextBox 1082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2" name="TextBox 1082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3" name="TextBox 1082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4" name="TextBox 1082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5" name="TextBox 1082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6" name="TextBox 1082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7" name="TextBox 1082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8" name="TextBox 1082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29" name="TextBox 1082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0" name="TextBox 1082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1" name="TextBox 1083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2" name="TextBox 1083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3" name="TextBox 1083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4" name="TextBox 1083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5" name="TextBox 1083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6" name="TextBox 1083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7" name="TextBox 1083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8" name="TextBox 1083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39" name="TextBox 1083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0" name="TextBox 1083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1" name="TextBox 1084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2" name="TextBox 1084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3" name="TextBox 1084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4" name="TextBox 1084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5" name="TextBox 1084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6" name="TextBox 1084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7" name="TextBox 1084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8" name="TextBox 1084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49" name="TextBox 1084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0" name="TextBox 1084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1" name="TextBox 1085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2" name="TextBox 1085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3" name="TextBox 1085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4" name="TextBox 1085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5" name="TextBox 1085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6" name="TextBox 1085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7" name="TextBox 1085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8" name="TextBox 1085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59" name="TextBox 1085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0" name="TextBox 1085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1" name="TextBox 1086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2" name="TextBox 1086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3" name="TextBox 1086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4" name="TextBox 1086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5" name="TextBox 1086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6" name="TextBox 1086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7" name="TextBox 1086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8" name="TextBox 1086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69" name="TextBox 1086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0" name="TextBox 1086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1" name="TextBox 1087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2" name="TextBox 1087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3" name="TextBox 1087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4" name="TextBox 1087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5" name="TextBox 1087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6" name="TextBox 1087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7" name="TextBox 1087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8" name="TextBox 1087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79" name="TextBox 1087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0" name="TextBox 1087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1" name="TextBox 1088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2" name="TextBox 1088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3" name="TextBox 1088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4" name="TextBox 1088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5" name="TextBox 1088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6" name="TextBox 1088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7" name="TextBox 1088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8" name="TextBox 1088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89" name="TextBox 1088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0" name="TextBox 1088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1" name="TextBox 1089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2" name="TextBox 1089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3" name="TextBox 1089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4" name="TextBox 1089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5" name="TextBox 1089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6" name="TextBox 1089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7" name="TextBox 1089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8" name="TextBox 1089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899" name="TextBox 1089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0" name="TextBox 1089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1" name="TextBox 1090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2" name="TextBox 1090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3" name="TextBox 1090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4" name="TextBox 1090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5" name="TextBox 1090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6" name="TextBox 1090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7" name="TextBox 1090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8" name="TextBox 1090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09" name="TextBox 1090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0" name="TextBox 1090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1" name="TextBox 1091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2" name="TextBox 1091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3" name="TextBox 1091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4" name="TextBox 1091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5" name="TextBox 1091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6" name="TextBox 1091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7" name="TextBox 1091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8" name="TextBox 1091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19" name="TextBox 1091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0" name="TextBox 1091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1" name="TextBox 1092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2" name="TextBox 1092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3" name="TextBox 1092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4" name="TextBox 1092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5" name="TextBox 1092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6" name="TextBox 1092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7" name="TextBox 1092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8" name="TextBox 1092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29" name="TextBox 1092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0" name="TextBox 1092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1" name="TextBox 1093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2" name="TextBox 1093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3" name="TextBox 1093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4" name="TextBox 1093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5" name="TextBox 1093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6" name="TextBox 10935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7" name="TextBox 10936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8" name="TextBox 10937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39" name="TextBox 10938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40" name="TextBox 10939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41" name="TextBox 10940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42" name="TextBox 10941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43" name="TextBox 10942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44" name="TextBox 10943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212</xdr:row>
      <xdr:rowOff>0</xdr:rowOff>
    </xdr:from>
    <xdr:ext cx="73607" cy="264560"/>
    <xdr:sp macro="" textlink="">
      <xdr:nvSpPr>
        <xdr:cNvPr id="10945" name="TextBox 10944"/>
        <xdr:cNvSpPr txBox="1"/>
      </xdr:nvSpPr>
      <xdr:spPr>
        <a:xfrm>
          <a:off x="8924925" y="83400900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46" name="TextBox 10945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47" name="TextBox 10946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48" name="TextBox 10947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49" name="TextBox 10948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0" name="TextBox 10949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1" name="TextBox 10950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2" name="TextBox 10951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3" name="TextBox 10952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4" name="TextBox 10953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5" name="TextBox 10954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6" name="TextBox 10955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7" name="TextBox 10956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8" name="TextBox 10957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59" name="TextBox 10958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0" name="TextBox 10959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1" name="TextBox 10960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2" name="TextBox 10961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3" name="TextBox 10962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4" name="TextBox 10963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5" name="TextBox 10964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6" name="TextBox 10965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7" name="TextBox 10966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8" name="TextBox 10967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69" name="TextBox 10968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0" name="TextBox 10969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1" name="TextBox 10970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2" name="TextBox 10971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3" name="TextBox 10972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4" name="TextBox 10973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5" name="TextBox 10974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6" name="TextBox 10975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7" name="TextBox 10976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8" name="TextBox 10977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79" name="TextBox 10978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0" name="TextBox 10979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1" name="TextBox 10980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2" name="TextBox 10981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3" name="TextBox 10982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4" name="TextBox 10983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5" name="TextBox 10984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6" name="TextBox 10985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7" name="TextBox 10986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8" name="TextBox 10987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89" name="TextBox 10988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0" name="TextBox 10989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1" name="TextBox 10990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2" name="TextBox 10991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3" name="TextBox 10992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4" name="TextBox 10993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5" name="TextBox 10994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6" name="TextBox 10995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7" name="TextBox 10996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8" name="TextBox 10997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0999" name="TextBox 10998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0" name="TextBox 10999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1" name="TextBox 11000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2" name="TextBox 11001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3" name="TextBox 11002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4" name="TextBox 11003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5" name="TextBox 11004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6" name="TextBox 11005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7" name="TextBox 11006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8" name="TextBox 11007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09" name="TextBox 11008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10" name="TextBox 11009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11" name="TextBox 11010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12" name="TextBox 11011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13" name="TextBox 11012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14" name="TextBox 11013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15" name="TextBox 11014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16" name="TextBox 11015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501</xdr:row>
      <xdr:rowOff>0</xdr:rowOff>
    </xdr:from>
    <xdr:ext cx="73607" cy="264560"/>
    <xdr:sp macro="" textlink="">
      <xdr:nvSpPr>
        <xdr:cNvPr id="11017" name="TextBox 11016"/>
        <xdr:cNvSpPr txBox="1"/>
      </xdr:nvSpPr>
      <xdr:spPr>
        <a:xfrm>
          <a:off x="610393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18" name="TextBox 1101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19" name="TextBox 1101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0" name="TextBox 1101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1" name="TextBox 1102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2" name="TextBox 1102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3" name="TextBox 1102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4" name="TextBox 1102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5" name="TextBox 1102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6" name="TextBox 1102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7" name="TextBox 1102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8" name="TextBox 1102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29" name="TextBox 1102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0" name="TextBox 1102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1" name="TextBox 1103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2" name="TextBox 1103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3" name="TextBox 1103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4" name="TextBox 1103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5" name="TextBox 1103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6" name="TextBox 1103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7" name="TextBox 1103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8" name="TextBox 1103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39" name="TextBox 1103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0" name="TextBox 1103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1" name="TextBox 1104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2" name="TextBox 1104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3" name="TextBox 1104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4" name="TextBox 1104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5" name="TextBox 1104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6" name="TextBox 1104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7" name="TextBox 1104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8" name="TextBox 1104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49" name="TextBox 1104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0" name="TextBox 1104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1" name="TextBox 1105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2" name="TextBox 1105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3" name="TextBox 1105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4" name="TextBox 1105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5" name="TextBox 1105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6" name="TextBox 1105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7" name="TextBox 1105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8" name="TextBox 1105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59" name="TextBox 1105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0" name="TextBox 1105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1" name="TextBox 1106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2" name="TextBox 1106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3" name="TextBox 1106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4" name="TextBox 1106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5" name="TextBox 1106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6" name="TextBox 1106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7" name="TextBox 1106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8" name="TextBox 1106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69" name="TextBox 1106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0" name="TextBox 1106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1" name="TextBox 1107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2" name="TextBox 1107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3" name="TextBox 1107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4" name="TextBox 1107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5" name="TextBox 1107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6" name="TextBox 1107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7" name="TextBox 1107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8" name="TextBox 1107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79" name="TextBox 1107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0" name="TextBox 1107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1" name="TextBox 1108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2" name="TextBox 1108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3" name="TextBox 1108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4" name="TextBox 1108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5" name="TextBox 1108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6" name="TextBox 1108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7" name="TextBox 1108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8" name="TextBox 1108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89" name="TextBox 1108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0" name="TextBox 1108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1" name="TextBox 1109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2" name="TextBox 1109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3" name="TextBox 1109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4" name="TextBox 1109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5" name="TextBox 1109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6" name="TextBox 1109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7" name="TextBox 1109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8" name="TextBox 1109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099" name="TextBox 1109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0" name="TextBox 1109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1" name="TextBox 1110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2" name="TextBox 1110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3" name="TextBox 1110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4" name="TextBox 1110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5" name="TextBox 1110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6" name="TextBox 1110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7" name="TextBox 1110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8" name="TextBox 1110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09" name="TextBox 1110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0" name="TextBox 1110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1" name="TextBox 1111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2" name="TextBox 1111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3" name="TextBox 1111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4" name="TextBox 1111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5" name="TextBox 1111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6" name="TextBox 1111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7" name="TextBox 1111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8" name="TextBox 1111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19" name="TextBox 1111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0" name="TextBox 1111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1" name="TextBox 1112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2" name="TextBox 1112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3" name="TextBox 1112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4" name="TextBox 1112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5" name="TextBox 1112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6" name="TextBox 1112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7" name="TextBox 1112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8" name="TextBox 1112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29" name="TextBox 1112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0" name="TextBox 1112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1" name="TextBox 1113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2" name="TextBox 1113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3" name="TextBox 1113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4" name="TextBox 1113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5" name="TextBox 1113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6" name="TextBox 1113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7" name="TextBox 1113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8" name="TextBox 1113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39" name="TextBox 1113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0" name="TextBox 1113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1" name="TextBox 1114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2" name="TextBox 1114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3" name="TextBox 1114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4" name="TextBox 1114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5" name="TextBox 1114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6" name="TextBox 1114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7" name="TextBox 1114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8" name="TextBox 1114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49" name="TextBox 1114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0" name="TextBox 1114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1" name="TextBox 1115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2" name="TextBox 1115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3" name="TextBox 1115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4" name="TextBox 1115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5" name="TextBox 1115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6" name="TextBox 1115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7" name="TextBox 1115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8" name="TextBox 1115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59" name="TextBox 1115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0" name="TextBox 1115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1" name="TextBox 1116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2" name="TextBox 1116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3" name="TextBox 1116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4" name="TextBox 1116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5" name="TextBox 1116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6" name="TextBox 1116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7" name="TextBox 1116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8" name="TextBox 1116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69" name="TextBox 1116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0" name="TextBox 1116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1" name="TextBox 1117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2" name="TextBox 1117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3" name="TextBox 1117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4" name="TextBox 1117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5" name="TextBox 1117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6" name="TextBox 1117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7" name="TextBox 1117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8" name="TextBox 1117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79" name="TextBox 1117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0" name="TextBox 1117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1" name="TextBox 1118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2" name="TextBox 1118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3" name="TextBox 1118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4" name="TextBox 1118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5" name="TextBox 1118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6" name="TextBox 1118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7" name="TextBox 1118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8" name="TextBox 1118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89" name="TextBox 1118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0" name="TextBox 1118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1" name="TextBox 1119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2" name="TextBox 1119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3" name="TextBox 1119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4" name="TextBox 1119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5" name="TextBox 1119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6" name="TextBox 1119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7" name="TextBox 1119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8" name="TextBox 1119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199" name="TextBox 1119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0" name="TextBox 1119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1" name="TextBox 1120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2" name="TextBox 1120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3" name="TextBox 1120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4" name="TextBox 1120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5" name="TextBox 1120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6" name="TextBox 1120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7" name="TextBox 1120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8" name="TextBox 1120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09" name="TextBox 1120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0" name="TextBox 1120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1" name="TextBox 1121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2" name="TextBox 1121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3" name="TextBox 1121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4" name="TextBox 1121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5" name="TextBox 1121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6" name="TextBox 1121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7" name="TextBox 1121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8" name="TextBox 1121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19" name="TextBox 1121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0" name="TextBox 1121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1" name="TextBox 1122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2" name="TextBox 1122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3" name="TextBox 1122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4" name="TextBox 11223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5" name="TextBox 11224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6" name="TextBox 11225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7" name="TextBox 11226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8" name="TextBox 11227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29" name="TextBox 11228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30" name="TextBox 11229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31" name="TextBox 11230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32" name="TextBox 11231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501</xdr:row>
      <xdr:rowOff>0</xdr:rowOff>
    </xdr:from>
    <xdr:ext cx="73607" cy="264560"/>
    <xdr:sp macro="" textlink="">
      <xdr:nvSpPr>
        <xdr:cNvPr id="11233" name="TextBox 11232"/>
        <xdr:cNvSpPr txBox="1"/>
      </xdr:nvSpPr>
      <xdr:spPr>
        <a:xfrm>
          <a:off x="5018087" y="192928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34" name="TextBox 1123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35" name="TextBox 1123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36" name="TextBox 1123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37" name="TextBox 1123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38" name="TextBox 1123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39" name="TextBox 1123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0" name="TextBox 1123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1" name="TextBox 1124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2" name="TextBox 1124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3" name="TextBox 1124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4" name="TextBox 1124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5" name="TextBox 1124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6" name="TextBox 1124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7" name="TextBox 1124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8" name="TextBox 1124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49" name="TextBox 1124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0" name="TextBox 1124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1" name="TextBox 1125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2" name="TextBox 1125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3" name="TextBox 1125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4" name="TextBox 1125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5" name="TextBox 1125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6" name="TextBox 1125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7" name="TextBox 1125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8" name="TextBox 1125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59" name="TextBox 1125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0" name="TextBox 1125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1" name="TextBox 1126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2" name="TextBox 1126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3" name="TextBox 1126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4" name="TextBox 1126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5" name="TextBox 1126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6" name="TextBox 1126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7" name="TextBox 1126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8" name="TextBox 1126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69" name="TextBox 1126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0" name="TextBox 1126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1" name="TextBox 1127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2" name="TextBox 1127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3" name="TextBox 1127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4" name="TextBox 1127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5" name="TextBox 1127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6" name="TextBox 1127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7" name="TextBox 1127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8" name="TextBox 1127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79" name="TextBox 1127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0" name="TextBox 1127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1" name="TextBox 1128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2" name="TextBox 1128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3" name="TextBox 1128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4" name="TextBox 1128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5" name="TextBox 1128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6" name="TextBox 1128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7" name="TextBox 1128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8" name="TextBox 1128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89" name="TextBox 1128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0" name="TextBox 1128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1" name="TextBox 1129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2" name="TextBox 1129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3" name="TextBox 1129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4" name="TextBox 1129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5" name="TextBox 1129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6" name="TextBox 1129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7" name="TextBox 1129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8" name="TextBox 1129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299" name="TextBox 1129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0" name="TextBox 1129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1" name="TextBox 1130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2" name="TextBox 1130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3" name="TextBox 1130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4" name="TextBox 1130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5" name="TextBox 1130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6" name="TextBox 1130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7" name="TextBox 1130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8" name="TextBox 1130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09" name="TextBox 1130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0" name="TextBox 1130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1" name="TextBox 1131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2" name="TextBox 1131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3" name="TextBox 1131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4" name="TextBox 1131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5" name="TextBox 1131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6" name="TextBox 1131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7" name="TextBox 1131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8" name="TextBox 1131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19" name="TextBox 1131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0" name="TextBox 1131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1" name="TextBox 1132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2" name="TextBox 1132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3" name="TextBox 1132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4" name="TextBox 1132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5" name="TextBox 1132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6" name="TextBox 1132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7" name="TextBox 1132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8" name="TextBox 1132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29" name="TextBox 1132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0" name="TextBox 1132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1" name="TextBox 1133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2" name="TextBox 1133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3" name="TextBox 1133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4" name="TextBox 1133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5" name="TextBox 1133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6" name="TextBox 1133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7" name="TextBox 1133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8" name="TextBox 1133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39" name="TextBox 1133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0" name="TextBox 1133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1" name="TextBox 1134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2" name="TextBox 1134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3" name="TextBox 1134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4" name="TextBox 1134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5" name="TextBox 1134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6" name="TextBox 1134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7" name="TextBox 1134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8" name="TextBox 1134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49" name="TextBox 1134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0" name="TextBox 1134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1" name="TextBox 1135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2" name="TextBox 1135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3" name="TextBox 1135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4" name="TextBox 1135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5" name="TextBox 1135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6" name="TextBox 1135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7" name="TextBox 1135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8" name="TextBox 1135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59" name="TextBox 1135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0" name="TextBox 1135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1" name="TextBox 1136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2" name="TextBox 1136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3" name="TextBox 1136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4" name="TextBox 1136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5" name="TextBox 1136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6" name="TextBox 1136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7" name="TextBox 1136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8" name="TextBox 1136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69" name="TextBox 1136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0" name="TextBox 1136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1" name="TextBox 1137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2" name="TextBox 1137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3" name="TextBox 1137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4" name="TextBox 1137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5" name="TextBox 1137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6" name="TextBox 1137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7" name="TextBox 1137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8" name="TextBox 1137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79" name="TextBox 1137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0" name="TextBox 1137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1" name="TextBox 1138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2" name="TextBox 1138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3" name="TextBox 1138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4" name="TextBox 1138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5" name="TextBox 1138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6" name="TextBox 1138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7" name="TextBox 1138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8" name="TextBox 1138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89" name="TextBox 1138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0" name="TextBox 1138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1" name="TextBox 1139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2" name="TextBox 1139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3" name="TextBox 1139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4" name="TextBox 1139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5" name="TextBox 1139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6" name="TextBox 1139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7" name="TextBox 1139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8" name="TextBox 1139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399" name="TextBox 1139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0" name="TextBox 1139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1" name="TextBox 1140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2" name="TextBox 1140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3" name="TextBox 1140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4" name="TextBox 1140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5" name="TextBox 1140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6" name="TextBox 1140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7" name="TextBox 1140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8" name="TextBox 1140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09" name="TextBox 1140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0" name="TextBox 1140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1" name="TextBox 1141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2" name="TextBox 1141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3" name="TextBox 1141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4" name="TextBox 1141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5" name="TextBox 1141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6" name="TextBox 1141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7" name="TextBox 1141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8" name="TextBox 1141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19" name="TextBox 1141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0" name="TextBox 1141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1" name="TextBox 1142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2" name="TextBox 1142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3" name="TextBox 1142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4" name="TextBox 1142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5" name="TextBox 1142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6" name="TextBox 1142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7" name="TextBox 1142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8" name="TextBox 1142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29" name="TextBox 1142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0" name="TextBox 1142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1" name="TextBox 1143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2" name="TextBox 1143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3" name="TextBox 1143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4" name="TextBox 1143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5" name="TextBox 1143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6" name="TextBox 1143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7" name="TextBox 1143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8" name="TextBox 1143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39" name="TextBox 1143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0" name="TextBox 1143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1" name="TextBox 1144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2" name="TextBox 1144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3" name="TextBox 1144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4" name="TextBox 1144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5" name="TextBox 1144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6" name="TextBox 1144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7" name="TextBox 1144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8" name="TextBox 1144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49" name="TextBox 1144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0" name="TextBox 1144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1" name="TextBox 1145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2" name="TextBox 1145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3" name="TextBox 1145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4" name="TextBox 1145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5" name="TextBox 1145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6" name="TextBox 1145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7" name="TextBox 1145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8" name="TextBox 1145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59" name="TextBox 1145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0" name="TextBox 1145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1" name="TextBox 1146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2" name="TextBox 1146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3" name="TextBox 1146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4" name="TextBox 1146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5" name="TextBox 1146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6" name="TextBox 1146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7" name="TextBox 1146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8" name="TextBox 1146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69" name="TextBox 1146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0" name="TextBox 1146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1" name="TextBox 1147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2" name="TextBox 1147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3" name="TextBox 1147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4" name="TextBox 1147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5" name="TextBox 1147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6" name="TextBox 1147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7" name="TextBox 1147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8" name="TextBox 1147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79" name="TextBox 1147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0" name="TextBox 1147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1" name="TextBox 1148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2" name="TextBox 1148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3" name="TextBox 1148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4" name="TextBox 1148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5" name="TextBox 1148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6" name="TextBox 1148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7" name="TextBox 1148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8" name="TextBox 1148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89" name="TextBox 1148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0" name="TextBox 1148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1" name="TextBox 1149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2" name="TextBox 1149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3" name="TextBox 1149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4" name="TextBox 1149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5" name="TextBox 1149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6" name="TextBox 1149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7" name="TextBox 1149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8" name="TextBox 1149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499" name="TextBox 1149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0" name="TextBox 1149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1" name="TextBox 1150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2" name="TextBox 1150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3" name="TextBox 1150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4" name="TextBox 1150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5" name="TextBox 1150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6" name="TextBox 1150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7" name="TextBox 1150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8" name="TextBox 1150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09" name="TextBox 1150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0" name="TextBox 1150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1" name="TextBox 1151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2" name="TextBox 11511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3" name="TextBox 11512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4" name="TextBox 11513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5" name="TextBox 11514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6" name="TextBox 11515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7" name="TextBox 11516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8" name="TextBox 11517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19" name="TextBox 11518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20" name="TextBox 11519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518</xdr:row>
      <xdr:rowOff>0</xdr:rowOff>
    </xdr:from>
    <xdr:ext cx="73607" cy="264560"/>
    <xdr:sp macro="" textlink="">
      <xdr:nvSpPr>
        <xdr:cNvPr id="11521" name="TextBox 11520"/>
        <xdr:cNvSpPr txBox="1"/>
      </xdr:nvSpPr>
      <xdr:spPr>
        <a:xfrm>
          <a:off x="8924925" y="199405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22" name="TextBox 1152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23" name="TextBox 1152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24" name="TextBox 1152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25" name="TextBox 1152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26" name="TextBox 1152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27" name="TextBox 1152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28" name="TextBox 1152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29" name="TextBox 1152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0" name="TextBox 1152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1" name="TextBox 1153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2" name="TextBox 1153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3" name="TextBox 1153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4" name="TextBox 1153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5" name="TextBox 1153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6" name="TextBox 1153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7" name="TextBox 1153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8" name="TextBox 1153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39" name="TextBox 1153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0" name="TextBox 1153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1" name="TextBox 1154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2" name="TextBox 1154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3" name="TextBox 1154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4" name="TextBox 1154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5" name="TextBox 1154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6" name="TextBox 1154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7" name="TextBox 1154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8" name="TextBox 1154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49" name="TextBox 1154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0" name="TextBox 1154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1" name="TextBox 1155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2" name="TextBox 1155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3" name="TextBox 1155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4" name="TextBox 1155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5" name="TextBox 1155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6" name="TextBox 1155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7" name="TextBox 1155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8" name="TextBox 1155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59" name="TextBox 1155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0" name="TextBox 1155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1" name="TextBox 1156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2" name="TextBox 1156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3" name="TextBox 1156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4" name="TextBox 1156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5" name="TextBox 1156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6" name="TextBox 1156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7" name="TextBox 1156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8" name="TextBox 1156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69" name="TextBox 1156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0" name="TextBox 1156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1" name="TextBox 1157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2" name="TextBox 1157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3" name="TextBox 1157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4" name="TextBox 1157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5" name="TextBox 1157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6" name="TextBox 1157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7" name="TextBox 1157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8" name="TextBox 1157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79" name="TextBox 1157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0" name="TextBox 1157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1" name="TextBox 1158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2" name="TextBox 1158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3" name="TextBox 1158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4" name="TextBox 1158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5" name="TextBox 1158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6" name="TextBox 1158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7" name="TextBox 1158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8" name="TextBox 1158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89" name="TextBox 1158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0" name="TextBox 1158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1" name="TextBox 1159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2" name="TextBox 1159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3" name="TextBox 1159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4" name="TextBox 1159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5" name="TextBox 1159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6" name="TextBox 1159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7" name="TextBox 1159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8" name="TextBox 1159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599" name="TextBox 1159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0" name="TextBox 1159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1" name="TextBox 1160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2" name="TextBox 1160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3" name="TextBox 1160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4" name="TextBox 1160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5" name="TextBox 1160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6" name="TextBox 1160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7" name="TextBox 1160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8" name="TextBox 1160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09" name="TextBox 1160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0" name="TextBox 1160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1" name="TextBox 1161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2" name="TextBox 1161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3" name="TextBox 1161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4" name="TextBox 1161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5" name="TextBox 1161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6" name="TextBox 1161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7" name="TextBox 1161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8" name="TextBox 1161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19" name="TextBox 1161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0" name="TextBox 1161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1" name="TextBox 1162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2" name="TextBox 1162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3" name="TextBox 1162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4" name="TextBox 1162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5" name="TextBox 1162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6" name="TextBox 1162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7" name="TextBox 1162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8" name="TextBox 1162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29" name="TextBox 1162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0" name="TextBox 1162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1" name="TextBox 1163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2" name="TextBox 1163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3" name="TextBox 1163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4" name="TextBox 1163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5" name="TextBox 1163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6" name="TextBox 1163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7" name="TextBox 1163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8" name="TextBox 1163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39" name="TextBox 1163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0" name="TextBox 1163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1" name="TextBox 1164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2" name="TextBox 1164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3" name="TextBox 1164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4" name="TextBox 1164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5" name="TextBox 1164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6" name="TextBox 1164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7" name="TextBox 1164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8" name="TextBox 1164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49" name="TextBox 1164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0" name="TextBox 1164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1" name="TextBox 1165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2" name="TextBox 1165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3" name="TextBox 1165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4" name="TextBox 1165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5" name="TextBox 1165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6" name="TextBox 1165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7" name="TextBox 1165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8" name="TextBox 1165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59" name="TextBox 1165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0" name="TextBox 1165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1" name="TextBox 1166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2" name="TextBox 1166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3" name="TextBox 1166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4" name="TextBox 1166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5" name="TextBox 1166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6" name="TextBox 1166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7" name="TextBox 1166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8" name="TextBox 1166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69" name="TextBox 1166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0" name="TextBox 1166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1" name="TextBox 1167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2" name="TextBox 1167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3" name="TextBox 1167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4" name="TextBox 1167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5" name="TextBox 1167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6" name="TextBox 1167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7" name="TextBox 1167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8" name="TextBox 1167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79" name="TextBox 1167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0" name="TextBox 1167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1" name="TextBox 1168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2" name="TextBox 1168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3" name="TextBox 1168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4" name="TextBox 1168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5" name="TextBox 1168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6" name="TextBox 1168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7" name="TextBox 1168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8" name="TextBox 1168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89" name="TextBox 1168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0" name="TextBox 1168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1" name="TextBox 1169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2" name="TextBox 1169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3" name="TextBox 1169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4" name="TextBox 1169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5" name="TextBox 1169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6" name="TextBox 1169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7" name="TextBox 1169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8" name="TextBox 1169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699" name="TextBox 1169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0" name="TextBox 1169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1" name="TextBox 1170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2" name="TextBox 1170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3" name="TextBox 1170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4" name="TextBox 1170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5" name="TextBox 1170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6" name="TextBox 1170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7" name="TextBox 1170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8" name="TextBox 1170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09" name="TextBox 1170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0" name="TextBox 1170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1" name="TextBox 1171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2" name="TextBox 1171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3" name="TextBox 1171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4" name="TextBox 1171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5" name="TextBox 1171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6" name="TextBox 1171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7" name="TextBox 1171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8" name="TextBox 1171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19" name="TextBox 1171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0" name="TextBox 1171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1" name="TextBox 1172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2" name="TextBox 1172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3" name="TextBox 1172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4" name="TextBox 1172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5" name="TextBox 1172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6" name="TextBox 1172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7" name="TextBox 1172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8" name="TextBox 1172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29" name="TextBox 1172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0" name="TextBox 1172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1" name="TextBox 1173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2" name="TextBox 1173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3" name="TextBox 1173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4" name="TextBox 1173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5" name="TextBox 1173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6" name="TextBox 1173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7" name="TextBox 1173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8" name="TextBox 1173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39" name="TextBox 1173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0" name="TextBox 1173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1" name="TextBox 1174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2" name="TextBox 1174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3" name="TextBox 1174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4" name="TextBox 1174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5" name="TextBox 1174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6" name="TextBox 1174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7" name="TextBox 1174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8" name="TextBox 1174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49" name="TextBox 1174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0" name="TextBox 1174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1" name="TextBox 1175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2" name="TextBox 1175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3" name="TextBox 1175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4" name="TextBox 1175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5" name="TextBox 1175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6" name="TextBox 1175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7" name="TextBox 1175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8" name="TextBox 1175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59" name="TextBox 1175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0" name="TextBox 1175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1" name="TextBox 1176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2" name="TextBox 1176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3" name="TextBox 1176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4" name="TextBox 1176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5" name="TextBox 1176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6" name="TextBox 1176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7" name="TextBox 1176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8" name="TextBox 1176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69" name="TextBox 1176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0" name="TextBox 1176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1" name="TextBox 1177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2" name="TextBox 1177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3" name="TextBox 1177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4" name="TextBox 1177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5" name="TextBox 1177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6" name="TextBox 1177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7" name="TextBox 1177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8" name="TextBox 1177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79" name="TextBox 1177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0" name="TextBox 1177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1" name="TextBox 1178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2" name="TextBox 1178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3" name="TextBox 1178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4" name="TextBox 1178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5" name="TextBox 1178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6" name="TextBox 1178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7" name="TextBox 1178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8" name="TextBox 1178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89" name="TextBox 1178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0" name="TextBox 1178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1" name="TextBox 1179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2" name="TextBox 1179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3" name="TextBox 1179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4" name="TextBox 1179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5" name="TextBox 1179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6" name="TextBox 1179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7" name="TextBox 1179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8" name="TextBox 1179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799" name="TextBox 1179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0" name="TextBox 11799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1" name="TextBox 11800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2" name="TextBox 11801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3" name="TextBox 11802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4" name="TextBox 11803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5" name="TextBox 11804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6" name="TextBox 11805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7" name="TextBox 11806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8" name="TextBox 11807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563</xdr:row>
      <xdr:rowOff>0</xdr:rowOff>
    </xdr:from>
    <xdr:ext cx="73607" cy="264560"/>
    <xdr:sp macro="" textlink="">
      <xdr:nvSpPr>
        <xdr:cNvPr id="11809" name="TextBox 11808"/>
        <xdr:cNvSpPr txBox="1"/>
      </xdr:nvSpPr>
      <xdr:spPr>
        <a:xfrm>
          <a:off x="8924925" y="2165508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0" name="TextBox 11809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1" name="TextBox 11810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2" name="TextBox 11811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3" name="TextBox 11812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4" name="TextBox 11813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5" name="TextBox 11814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6" name="TextBox 11815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7" name="TextBox 11816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8" name="TextBox 11817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19" name="TextBox 11818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0" name="TextBox 11819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1" name="TextBox 11820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2" name="TextBox 11821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3" name="TextBox 11822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4" name="TextBox 11823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5" name="TextBox 11824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6" name="TextBox 11825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7" name="TextBox 11826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8" name="TextBox 11827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29" name="TextBox 11828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0" name="TextBox 11829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1" name="TextBox 11830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2" name="TextBox 11831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3" name="TextBox 11832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4" name="TextBox 11833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5" name="TextBox 11834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6" name="TextBox 11835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7" name="TextBox 11836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8" name="TextBox 11837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39" name="TextBox 11838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0" name="TextBox 11839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1" name="TextBox 11840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2" name="TextBox 11841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3" name="TextBox 11842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4" name="TextBox 11843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5" name="TextBox 11844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6" name="TextBox 11845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7" name="TextBox 11846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8" name="TextBox 11847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49" name="TextBox 11848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0" name="TextBox 11849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1" name="TextBox 11850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2" name="TextBox 11851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3" name="TextBox 11852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4" name="TextBox 11853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5" name="TextBox 11854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6" name="TextBox 11855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7" name="TextBox 11856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8" name="TextBox 11857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59" name="TextBox 11858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0" name="TextBox 11859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1" name="TextBox 11860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2" name="TextBox 11861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3" name="TextBox 11862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4" name="TextBox 11863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5" name="TextBox 11864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6" name="TextBox 11865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7" name="TextBox 11866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8" name="TextBox 11867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69" name="TextBox 11868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0" name="TextBox 11869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1" name="TextBox 11870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2" name="TextBox 11871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3" name="TextBox 11872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4" name="TextBox 11873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5" name="TextBox 11874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6" name="TextBox 11875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7" name="TextBox 11876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8" name="TextBox 11877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79" name="TextBox 11878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80" name="TextBox 11879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1004</xdr:row>
      <xdr:rowOff>0</xdr:rowOff>
    </xdr:from>
    <xdr:ext cx="73607" cy="264560"/>
    <xdr:sp macro="" textlink="">
      <xdr:nvSpPr>
        <xdr:cNvPr id="11881" name="TextBox 11880"/>
        <xdr:cNvSpPr txBox="1"/>
      </xdr:nvSpPr>
      <xdr:spPr>
        <a:xfrm>
          <a:off x="610393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82" name="TextBox 11881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83" name="TextBox 11882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84" name="TextBox 11883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85" name="TextBox 11884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86" name="TextBox 11885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87" name="TextBox 11886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88" name="TextBox 11887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89" name="TextBox 11888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0" name="TextBox 11889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1" name="TextBox 11890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2" name="TextBox 11891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3" name="TextBox 11892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4" name="TextBox 11893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5" name="TextBox 11894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6" name="TextBox 11895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7" name="TextBox 11896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8" name="TextBox 11897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899" name="TextBox 11898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0" name="TextBox 11899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1" name="TextBox 11900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2" name="TextBox 11901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3" name="TextBox 11902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4" name="TextBox 11903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5" name="TextBox 11904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6" name="TextBox 11905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7" name="TextBox 11906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8" name="TextBox 11907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09" name="TextBox 11908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0" name="TextBox 11909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1" name="TextBox 11910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2" name="TextBox 11911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3" name="TextBox 11912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4" name="TextBox 11913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5" name="TextBox 11914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6" name="TextBox 11915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7" name="TextBox 11916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8" name="TextBox 11917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19" name="TextBox 11918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0" name="TextBox 11919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1" name="TextBox 11920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2" name="TextBox 11921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3" name="TextBox 11922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4" name="TextBox 11923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5" name="TextBox 11924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6" name="TextBox 11925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7" name="TextBox 11926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8" name="TextBox 11927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29" name="TextBox 11928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0" name="TextBox 11929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1" name="TextBox 11930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2" name="TextBox 11931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3" name="TextBox 11932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4" name="TextBox 11933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5" name="TextBox 11934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6" name="TextBox 11935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7" name="TextBox 11936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8" name="TextBox 11937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39" name="TextBox 11938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0" name="TextBox 11939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1" name="TextBox 11940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2" name="TextBox 11941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3" name="TextBox 11942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4" name="TextBox 11943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5" name="TextBox 11944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6" name="TextBox 11945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7" name="TextBox 11946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8" name="TextBox 11947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49" name="TextBox 11948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50" name="TextBox 11949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51" name="TextBox 11950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52" name="TextBox 11951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1004</xdr:row>
      <xdr:rowOff>0</xdr:rowOff>
    </xdr:from>
    <xdr:ext cx="73607" cy="264560"/>
    <xdr:sp macro="" textlink="">
      <xdr:nvSpPr>
        <xdr:cNvPr id="11953" name="TextBox 11952"/>
        <xdr:cNvSpPr txBox="1"/>
      </xdr:nvSpPr>
      <xdr:spPr>
        <a:xfrm>
          <a:off x="5018087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54" name="TextBox 11953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55" name="TextBox 11954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56" name="TextBox 11955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57" name="TextBox 11956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58" name="TextBox 11957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59" name="TextBox 11958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0" name="TextBox 11959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1" name="TextBox 11960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2" name="TextBox 11961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3" name="TextBox 11962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4" name="TextBox 11963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5" name="TextBox 11964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6" name="TextBox 11965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7" name="TextBox 11966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8" name="TextBox 11967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69" name="TextBox 11968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0" name="TextBox 11969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1" name="TextBox 11970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2" name="TextBox 11971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3" name="TextBox 11972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4" name="TextBox 11973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5" name="TextBox 11974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6" name="TextBox 11975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7" name="TextBox 11976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8" name="TextBox 11977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79" name="TextBox 11978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0" name="TextBox 11979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1" name="TextBox 11980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2" name="TextBox 11981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3" name="TextBox 11982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4" name="TextBox 11983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5" name="TextBox 11984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6" name="TextBox 11985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7" name="TextBox 11986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8" name="TextBox 11987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89" name="TextBox 11988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0" name="TextBox 11989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1" name="TextBox 11990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2" name="TextBox 11991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3" name="TextBox 11992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4" name="TextBox 11993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5" name="TextBox 11994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6" name="TextBox 11995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7" name="TextBox 11996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8" name="TextBox 11997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1999" name="TextBox 11998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0" name="TextBox 11999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1" name="TextBox 12000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2" name="TextBox 12001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3" name="TextBox 12002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4" name="TextBox 12003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5" name="TextBox 12004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6" name="TextBox 12005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7" name="TextBox 12006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8" name="TextBox 12007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09" name="TextBox 12008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0" name="TextBox 12009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1" name="TextBox 12010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2" name="TextBox 12011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3" name="TextBox 12012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4" name="TextBox 12013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5" name="TextBox 12014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6" name="TextBox 12015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7" name="TextBox 12016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8" name="TextBox 12017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19" name="TextBox 12018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20" name="TextBox 12019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21" name="TextBox 12020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22" name="TextBox 12021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23" name="TextBox 12022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24" name="TextBox 12023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1005</xdr:row>
      <xdr:rowOff>0</xdr:rowOff>
    </xdr:from>
    <xdr:ext cx="73607" cy="264560"/>
    <xdr:sp macro="" textlink="">
      <xdr:nvSpPr>
        <xdr:cNvPr id="12025" name="TextBox 12024"/>
        <xdr:cNvSpPr txBox="1"/>
      </xdr:nvSpPr>
      <xdr:spPr>
        <a:xfrm>
          <a:off x="6103937" y="38464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26" name="TextBox 12025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27" name="TextBox 12026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28" name="TextBox 12027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29" name="TextBox 12028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0" name="TextBox 12029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1" name="TextBox 12030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2" name="TextBox 12031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3" name="TextBox 12032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4" name="TextBox 12033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5" name="TextBox 12034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6" name="TextBox 12035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7" name="TextBox 12036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8" name="TextBox 12037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39" name="TextBox 12038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0" name="TextBox 12039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1" name="TextBox 12040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2" name="TextBox 12041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3" name="TextBox 12042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4" name="TextBox 12043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5" name="TextBox 12044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6" name="TextBox 12045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7" name="TextBox 12046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8" name="TextBox 12047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49" name="TextBox 12048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0" name="TextBox 12049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1" name="TextBox 12050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2" name="TextBox 12051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3" name="TextBox 12052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4" name="TextBox 12053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5" name="TextBox 12054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6" name="TextBox 12055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7" name="TextBox 12056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8" name="TextBox 12057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59" name="TextBox 12058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0" name="TextBox 12059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1" name="TextBox 12060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2" name="TextBox 12061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3" name="TextBox 12062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4" name="TextBox 12063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5" name="TextBox 12064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6" name="TextBox 12065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7" name="TextBox 12066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8" name="TextBox 12067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69" name="TextBox 12068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0" name="TextBox 12069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1" name="TextBox 12070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2" name="TextBox 12071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3" name="TextBox 12072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4" name="TextBox 12073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5" name="TextBox 12074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6" name="TextBox 12075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7" name="TextBox 12076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8" name="TextBox 12077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79" name="TextBox 12078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0" name="TextBox 12079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1" name="TextBox 12080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2" name="TextBox 12081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3" name="TextBox 12082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4" name="TextBox 12083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5" name="TextBox 12084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6" name="TextBox 12085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7" name="TextBox 12086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8" name="TextBox 12087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89" name="TextBox 12088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90" name="TextBox 12089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91" name="TextBox 12090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92" name="TextBox 12091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93" name="TextBox 12092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94" name="TextBox 12093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95" name="TextBox 12094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96" name="TextBox 12095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1004</xdr:row>
      <xdr:rowOff>0</xdr:rowOff>
    </xdr:from>
    <xdr:ext cx="73607" cy="264560"/>
    <xdr:sp macro="" textlink="">
      <xdr:nvSpPr>
        <xdr:cNvPr id="12097" name="TextBox 12096"/>
        <xdr:cNvSpPr txBox="1"/>
      </xdr:nvSpPr>
      <xdr:spPr>
        <a:xfrm>
          <a:off x="8924925" y="38426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098" name="TextBox 12097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099" name="TextBox 12098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0" name="TextBox 12099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1" name="TextBox 12100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2" name="TextBox 12101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3" name="TextBox 12102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4" name="TextBox 12103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5" name="TextBox 12104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6" name="TextBox 12105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7" name="TextBox 12106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8" name="TextBox 12107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09" name="TextBox 12108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0" name="TextBox 12109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1" name="TextBox 12110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2" name="TextBox 12111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3" name="TextBox 12112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4" name="TextBox 12113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5" name="TextBox 12114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6" name="TextBox 12115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7" name="TextBox 12116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8" name="TextBox 12117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19" name="TextBox 12118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0" name="TextBox 12119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1" name="TextBox 12120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2" name="TextBox 12121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3" name="TextBox 12122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4" name="TextBox 12123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5" name="TextBox 12124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6" name="TextBox 12125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7" name="TextBox 12126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8" name="TextBox 12127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29" name="TextBox 12128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30" name="TextBox 12129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31" name="TextBox 12130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32" name="TextBox 12131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1071</xdr:row>
      <xdr:rowOff>0</xdr:rowOff>
    </xdr:from>
    <xdr:ext cx="73607" cy="264560"/>
    <xdr:sp macro="" textlink="">
      <xdr:nvSpPr>
        <xdr:cNvPr id="12133" name="TextBox 12132"/>
        <xdr:cNvSpPr txBox="1"/>
      </xdr:nvSpPr>
      <xdr:spPr>
        <a:xfrm>
          <a:off x="6103937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34" name="TextBox 12133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35" name="TextBox 12134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36" name="TextBox 12135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37" name="TextBox 12136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38" name="TextBox 12137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39" name="TextBox 12138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0" name="TextBox 12139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1" name="TextBox 12140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2" name="TextBox 12141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3" name="TextBox 12142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4" name="TextBox 12143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5" name="TextBox 12144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6" name="TextBox 12145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7" name="TextBox 12146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8" name="TextBox 12147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49" name="TextBox 12148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0" name="TextBox 12149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1" name="TextBox 12150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2" name="TextBox 12151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3" name="TextBox 12152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4" name="TextBox 12153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5" name="TextBox 12154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6" name="TextBox 12155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7" name="TextBox 12156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8" name="TextBox 12157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59" name="TextBox 12158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0" name="TextBox 12159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1" name="TextBox 12160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2" name="TextBox 12161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3" name="TextBox 12162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4" name="TextBox 12163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5" name="TextBox 12164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6" name="TextBox 12165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7" name="TextBox 12166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8" name="TextBox 12167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69" name="TextBox 12168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0" name="TextBox 12169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1" name="TextBox 12170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2" name="TextBox 12171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3" name="TextBox 12172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4" name="TextBox 12173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5" name="TextBox 12174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6" name="TextBox 12175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7" name="TextBox 12176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8" name="TextBox 12177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79" name="TextBox 12178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0" name="TextBox 12179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1" name="TextBox 12180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2" name="TextBox 12181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3" name="TextBox 12182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4" name="TextBox 12183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5" name="TextBox 12184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6" name="TextBox 12185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7" name="TextBox 12186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8" name="TextBox 12187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89" name="TextBox 12188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0" name="TextBox 12189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1" name="TextBox 12190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2" name="TextBox 12191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3" name="TextBox 12192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4" name="TextBox 12193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5" name="TextBox 12194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6" name="TextBox 12195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7" name="TextBox 12196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8" name="TextBox 12197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199" name="TextBox 12198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200" name="TextBox 12199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201" name="TextBox 12200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202" name="TextBox 12201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203" name="TextBox 12202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204" name="TextBox 12203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1070</xdr:row>
      <xdr:rowOff>0</xdr:rowOff>
    </xdr:from>
    <xdr:ext cx="73607" cy="264560"/>
    <xdr:sp macro="" textlink="">
      <xdr:nvSpPr>
        <xdr:cNvPr id="12205" name="TextBox 12204"/>
        <xdr:cNvSpPr txBox="1"/>
      </xdr:nvSpPr>
      <xdr:spPr>
        <a:xfrm>
          <a:off x="610393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06" name="TextBox 12205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07" name="TextBox 12206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08" name="TextBox 12207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09" name="TextBox 12208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0" name="TextBox 12209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1" name="TextBox 12210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2" name="TextBox 12211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3" name="TextBox 12212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4" name="TextBox 12213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5" name="TextBox 12214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6" name="TextBox 12215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7" name="TextBox 12216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8" name="TextBox 12217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19" name="TextBox 12218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0" name="TextBox 12219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1" name="TextBox 12220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2" name="TextBox 12221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3" name="TextBox 12222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4" name="TextBox 12223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5" name="TextBox 12224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6" name="TextBox 12225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7" name="TextBox 12226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8" name="TextBox 12227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29" name="TextBox 12228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0" name="TextBox 12229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1" name="TextBox 12230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2" name="TextBox 12231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3" name="TextBox 12232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4" name="TextBox 12233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5" name="TextBox 12234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6" name="TextBox 12235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7" name="TextBox 12236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8" name="TextBox 12237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39" name="TextBox 12238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0" name="TextBox 12239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1" name="TextBox 12240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2" name="TextBox 12241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3" name="TextBox 12242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4" name="TextBox 12243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5" name="TextBox 12244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6" name="TextBox 12245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7" name="TextBox 12246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8" name="TextBox 12247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49" name="TextBox 12248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0" name="TextBox 12249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1" name="TextBox 12250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2" name="TextBox 12251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3" name="TextBox 12252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4" name="TextBox 12253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5" name="TextBox 12254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6" name="TextBox 12255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7" name="TextBox 12256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8" name="TextBox 12257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59" name="TextBox 12258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0" name="TextBox 12259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1" name="TextBox 12260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2" name="TextBox 12261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3" name="TextBox 12262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4" name="TextBox 12263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5" name="TextBox 12264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6" name="TextBox 12265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7" name="TextBox 12266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8" name="TextBox 12267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69" name="TextBox 12268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70" name="TextBox 12269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71" name="TextBox 12270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72" name="TextBox 12271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73" name="TextBox 12272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74" name="TextBox 12273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75" name="TextBox 12274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76" name="TextBox 12275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960437</xdr:colOff>
      <xdr:row>1070</xdr:row>
      <xdr:rowOff>0</xdr:rowOff>
    </xdr:from>
    <xdr:ext cx="73607" cy="264560"/>
    <xdr:sp macro="" textlink="">
      <xdr:nvSpPr>
        <xdr:cNvPr id="12277" name="TextBox 12276"/>
        <xdr:cNvSpPr txBox="1"/>
      </xdr:nvSpPr>
      <xdr:spPr>
        <a:xfrm>
          <a:off x="5018087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78" name="TextBox 12277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79" name="TextBox 12278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0" name="TextBox 12279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1" name="TextBox 12280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2" name="TextBox 12281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3" name="TextBox 12282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4" name="TextBox 12283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5" name="TextBox 12284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6" name="TextBox 12285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7" name="TextBox 12286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8" name="TextBox 12287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89" name="TextBox 12288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0" name="TextBox 12289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1" name="TextBox 12290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2" name="TextBox 12291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3" name="TextBox 12292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4" name="TextBox 12293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5" name="TextBox 12294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6" name="TextBox 12295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7" name="TextBox 12296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8" name="TextBox 12297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299" name="TextBox 12298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0" name="TextBox 12299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1" name="TextBox 12300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2" name="TextBox 12301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3" name="TextBox 12302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4" name="TextBox 12303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5" name="TextBox 12304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6" name="TextBox 12305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7" name="TextBox 12306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8" name="TextBox 12307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09" name="TextBox 12308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10" name="TextBox 12309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11" name="TextBox 12310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12" name="TextBox 12311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1071</xdr:row>
      <xdr:rowOff>0</xdr:rowOff>
    </xdr:from>
    <xdr:ext cx="73607" cy="264560"/>
    <xdr:sp macro="" textlink="">
      <xdr:nvSpPr>
        <xdr:cNvPr id="12313" name="TextBox 12312"/>
        <xdr:cNvSpPr txBox="1"/>
      </xdr:nvSpPr>
      <xdr:spPr>
        <a:xfrm>
          <a:off x="8924925" y="409794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14" name="TextBox 12313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15" name="TextBox 12314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16" name="TextBox 12315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17" name="TextBox 12316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18" name="TextBox 12317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19" name="TextBox 12318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0" name="TextBox 12319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1" name="TextBox 12320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2" name="TextBox 12321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3" name="TextBox 12322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4" name="TextBox 12323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5" name="TextBox 12324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6" name="TextBox 12325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7" name="TextBox 12326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8" name="TextBox 12327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29" name="TextBox 12328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0" name="TextBox 12329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1" name="TextBox 12330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2" name="TextBox 12331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3" name="TextBox 12332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4" name="TextBox 12333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5" name="TextBox 12334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6" name="TextBox 12335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7" name="TextBox 12336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8" name="TextBox 12337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39" name="TextBox 12338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0" name="TextBox 12339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1" name="TextBox 12340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2" name="TextBox 12341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3" name="TextBox 12342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4" name="TextBox 12343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5" name="TextBox 12344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6" name="TextBox 12345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7" name="TextBox 12346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8" name="TextBox 12347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49" name="TextBox 12348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0" name="TextBox 12349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1" name="TextBox 12350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2" name="TextBox 12351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3" name="TextBox 12352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4" name="TextBox 12353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5" name="TextBox 12354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6" name="TextBox 12355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7" name="TextBox 12356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8" name="TextBox 12357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59" name="TextBox 12358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0" name="TextBox 12359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1" name="TextBox 12360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2" name="TextBox 12361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3" name="TextBox 12362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4" name="TextBox 12363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5" name="TextBox 12364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6" name="TextBox 12365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7" name="TextBox 12366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8" name="TextBox 12367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69" name="TextBox 12368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0" name="TextBox 12369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1" name="TextBox 12370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2" name="TextBox 12371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3" name="TextBox 12372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4" name="TextBox 12373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5" name="TextBox 12374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6" name="TextBox 12375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7" name="TextBox 12376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8" name="TextBox 12377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79" name="TextBox 12378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80" name="TextBox 12379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81" name="TextBox 12380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82" name="TextBox 12381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83" name="TextBox 12382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84" name="TextBox 12383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1070</xdr:row>
      <xdr:rowOff>0</xdr:rowOff>
    </xdr:from>
    <xdr:ext cx="73607" cy="264560"/>
    <xdr:sp macro="" textlink="">
      <xdr:nvSpPr>
        <xdr:cNvPr id="12385" name="TextBox 12384"/>
        <xdr:cNvSpPr txBox="1"/>
      </xdr:nvSpPr>
      <xdr:spPr>
        <a:xfrm>
          <a:off x="8924925" y="40941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86" name="TextBox 1238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87" name="TextBox 1238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88" name="TextBox 1238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89" name="TextBox 1238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0" name="TextBox 1238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1" name="TextBox 1239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2" name="TextBox 1239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3" name="TextBox 1239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4" name="TextBox 1239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5" name="TextBox 1239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6" name="TextBox 1239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7" name="TextBox 1239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8" name="TextBox 1239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399" name="TextBox 1239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0" name="TextBox 1239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1" name="TextBox 1240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2" name="TextBox 1240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3" name="TextBox 1240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4" name="TextBox 1240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5" name="TextBox 1240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6" name="TextBox 1240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7" name="TextBox 1240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8" name="TextBox 1240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09" name="TextBox 1240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0" name="TextBox 1240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1" name="TextBox 1241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2" name="TextBox 1241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3" name="TextBox 1241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4" name="TextBox 1241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5" name="TextBox 1241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6" name="TextBox 1241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7" name="TextBox 1241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8" name="TextBox 1241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19" name="TextBox 1241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20" name="TextBox 1241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21" name="TextBox 1242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22" name="TextBox 12421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23" name="TextBox 12422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24" name="TextBox 12423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25" name="TextBox 12424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26" name="TextBox 12425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27" name="TextBox 12426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28" name="TextBox 12427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29" name="TextBox 12428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0" name="TextBox 12429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1" name="TextBox 12430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2" name="TextBox 12431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3" name="TextBox 12432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4" name="TextBox 12433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5" name="TextBox 12434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6" name="TextBox 12435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7" name="TextBox 12436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8" name="TextBox 12437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39" name="TextBox 12438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0" name="TextBox 12439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1" name="TextBox 12440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2" name="TextBox 12441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3" name="TextBox 12442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4" name="TextBox 12443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5" name="TextBox 12444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6" name="TextBox 12445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7" name="TextBox 12446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8" name="TextBox 12447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49" name="TextBox 12448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50" name="TextBox 12449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51" name="TextBox 12450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52" name="TextBox 12451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53" name="TextBox 12452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54" name="TextBox 12453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55" name="TextBox 12454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56" name="TextBox 12455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934</xdr:row>
      <xdr:rowOff>0</xdr:rowOff>
    </xdr:from>
    <xdr:ext cx="73607" cy="264560"/>
    <xdr:sp macro="" textlink="">
      <xdr:nvSpPr>
        <xdr:cNvPr id="12457" name="TextBox 12456"/>
        <xdr:cNvSpPr txBox="1"/>
      </xdr:nvSpPr>
      <xdr:spPr>
        <a:xfrm>
          <a:off x="501808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58" name="TextBox 1245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59" name="TextBox 1245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0" name="TextBox 1245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1" name="TextBox 1246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2" name="TextBox 1246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3" name="TextBox 1246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4" name="TextBox 1246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5" name="TextBox 1246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6" name="TextBox 1246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7" name="TextBox 1246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8" name="TextBox 1246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69" name="TextBox 1246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0" name="TextBox 1246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1" name="TextBox 1247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2" name="TextBox 1247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3" name="TextBox 1247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4" name="TextBox 1247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5" name="TextBox 1247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6" name="TextBox 1247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7" name="TextBox 1247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8" name="TextBox 1247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79" name="TextBox 1247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0" name="TextBox 1247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1" name="TextBox 1248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2" name="TextBox 1248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3" name="TextBox 1248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4" name="TextBox 1248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5" name="TextBox 1248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6" name="TextBox 1248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7" name="TextBox 1248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8" name="TextBox 1248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89" name="TextBox 1248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0" name="TextBox 1248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1" name="TextBox 1249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2" name="TextBox 1249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3" name="TextBox 1249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4" name="TextBox 1249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5" name="TextBox 1249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6" name="TextBox 1249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7" name="TextBox 1249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8" name="TextBox 1249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499" name="TextBox 1249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0" name="TextBox 1249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1" name="TextBox 1250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2" name="TextBox 1250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3" name="TextBox 1250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4" name="TextBox 1250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5" name="TextBox 1250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6" name="TextBox 1250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7" name="TextBox 1250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8" name="TextBox 1250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09" name="TextBox 1250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0" name="TextBox 1250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1" name="TextBox 1251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2" name="TextBox 1251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3" name="TextBox 1251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4" name="TextBox 1251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5" name="TextBox 1251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6" name="TextBox 1251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7" name="TextBox 1251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8" name="TextBox 1251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19" name="TextBox 1251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0" name="TextBox 1251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1" name="TextBox 1252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2" name="TextBox 1252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3" name="TextBox 1252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4" name="TextBox 1252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5" name="TextBox 1252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6" name="TextBox 1252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7" name="TextBox 1252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8" name="TextBox 1252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29" name="TextBox 1252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0" name="TextBox 12529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1" name="TextBox 12530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2" name="TextBox 12531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3" name="TextBox 12532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4" name="TextBox 12533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5" name="TextBox 12534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6" name="TextBox 12535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7" name="TextBox 12536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8" name="TextBox 12537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39" name="TextBox 12538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0" name="TextBox 12539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1" name="TextBox 12540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2" name="TextBox 12541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3" name="TextBox 12542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4" name="TextBox 12543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5" name="TextBox 12544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6" name="TextBox 12545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7" name="TextBox 12546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8" name="TextBox 12547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49" name="TextBox 12548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0" name="TextBox 12549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1" name="TextBox 12550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2" name="TextBox 12551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3" name="TextBox 12552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4" name="TextBox 12553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5" name="TextBox 12554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6" name="TextBox 12555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7" name="TextBox 12556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8" name="TextBox 12557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59" name="TextBox 12558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60" name="TextBox 12559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61" name="TextBox 12560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62" name="TextBox 12561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63" name="TextBox 12562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64" name="TextBox 12563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933</xdr:row>
      <xdr:rowOff>0</xdr:rowOff>
    </xdr:from>
    <xdr:ext cx="73607" cy="264560"/>
    <xdr:sp macro="" textlink="">
      <xdr:nvSpPr>
        <xdr:cNvPr id="12565" name="TextBox 12564"/>
        <xdr:cNvSpPr txBox="1"/>
      </xdr:nvSpPr>
      <xdr:spPr>
        <a:xfrm>
          <a:off x="6103937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66" name="TextBox 1256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67" name="TextBox 1256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68" name="TextBox 1256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69" name="TextBox 1256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0" name="TextBox 1256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1" name="TextBox 1257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2" name="TextBox 1257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3" name="TextBox 1257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4" name="TextBox 1257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5" name="TextBox 1257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6" name="TextBox 1257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7" name="TextBox 1257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8" name="TextBox 1257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79" name="TextBox 1257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0" name="TextBox 1257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1" name="TextBox 1258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2" name="TextBox 1258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3" name="TextBox 1258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4" name="TextBox 1258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5" name="TextBox 1258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6" name="TextBox 1258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7" name="TextBox 1258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8" name="TextBox 1258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89" name="TextBox 1258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0" name="TextBox 1258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1" name="TextBox 1259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2" name="TextBox 1259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3" name="TextBox 1259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4" name="TextBox 1259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5" name="TextBox 1259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6" name="TextBox 1259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7" name="TextBox 1259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8" name="TextBox 1259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599" name="TextBox 1259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0" name="TextBox 1259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1" name="TextBox 1260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2" name="TextBox 1260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3" name="TextBox 1260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4" name="TextBox 1260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5" name="TextBox 1260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6" name="TextBox 1260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7" name="TextBox 1260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8" name="TextBox 1260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09" name="TextBox 1260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0" name="TextBox 1260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1" name="TextBox 1261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2" name="TextBox 1261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3" name="TextBox 1261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4" name="TextBox 1261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5" name="TextBox 1261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6" name="TextBox 1261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7" name="TextBox 1261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8" name="TextBox 1261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19" name="TextBox 1261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0" name="TextBox 1261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1" name="TextBox 1262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2" name="TextBox 1262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3" name="TextBox 1262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4" name="TextBox 1262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5" name="TextBox 1262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6" name="TextBox 1262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7" name="TextBox 1262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8" name="TextBox 1262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29" name="TextBox 1262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0" name="TextBox 1262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1" name="TextBox 1263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2" name="TextBox 1263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3" name="TextBox 1263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4" name="TextBox 1263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5" name="TextBox 1263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6" name="TextBox 1263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7" name="TextBox 1263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8" name="TextBox 1263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39" name="TextBox 1263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0" name="TextBox 1263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1" name="TextBox 1264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2" name="TextBox 1264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3" name="TextBox 1264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4" name="TextBox 1264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5" name="TextBox 1264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6" name="TextBox 1264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7" name="TextBox 1264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8" name="TextBox 1264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49" name="TextBox 1264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0" name="TextBox 1264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1" name="TextBox 1265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2" name="TextBox 1265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3" name="TextBox 1265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4" name="TextBox 1265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5" name="TextBox 1265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6" name="TextBox 1265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7" name="TextBox 1265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8" name="TextBox 1265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59" name="TextBox 1265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0" name="TextBox 1265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1" name="TextBox 1266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2" name="TextBox 1266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3" name="TextBox 1266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4" name="TextBox 1266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5" name="TextBox 1266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6" name="TextBox 1266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7" name="TextBox 1266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8" name="TextBox 1266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69" name="TextBox 1266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0" name="TextBox 1266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1" name="TextBox 1267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2" name="TextBox 1267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3" name="TextBox 1267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4" name="TextBox 1267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5" name="TextBox 1267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6" name="TextBox 1267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7" name="TextBox 1267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8" name="TextBox 1267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79" name="TextBox 1267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0" name="TextBox 1267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1" name="TextBox 1268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2" name="TextBox 1268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3" name="TextBox 1268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4" name="TextBox 1268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5" name="TextBox 1268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6" name="TextBox 1268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7" name="TextBox 1268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8" name="TextBox 1268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89" name="TextBox 1268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0" name="TextBox 1268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1" name="TextBox 1269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2" name="TextBox 1269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3" name="TextBox 1269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4" name="TextBox 1269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5" name="TextBox 1269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6" name="TextBox 1269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7" name="TextBox 1269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8" name="TextBox 1269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699" name="TextBox 1269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0" name="TextBox 12699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1" name="TextBox 12700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2" name="TextBox 12701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3" name="TextBox 12702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4" name="TextBox 12703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5" name="TextBox 12704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6" name="TextBox 12705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7" name="TextBox 12706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8" name="TextBox 12707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934</xdr:row>
      <xdr:rowOff>0</xdr:rowOff>
    </xdr:from>
    <xdr:ext cx="73607" cy="264560"/>
    <xdr:sp macro="" textlink="">
      <xdr:nvSpPr>
        <xdr:cNvPr id="12709" name="TextBox 12708"/>
        <xdr:cNvSpPr txBox="1"/>
      </xdr:nvSpPr>
      <xdr:spPr>
        <a:xfrm>
          <a:off x="6103937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0" name="TextBox 1270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1" name="TextBox 1271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2" name="TextBox 1271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3" name="TextBox 1271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4" name="TextBox 1271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5" name="TextBox 1271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6" name="TextBox 1271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7" name="TextBox 1271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8" name="TextBox 1271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19" name="TextBox 1271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0" name="TextBox 1271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1" name="TextBox 1272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2" name="TextBox 1272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3" name="TextBox 1272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4" name="TextBox 1272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5" name="TextBox 1272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6" name="TextBox 1272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7" name="TextBox 1272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8" name="TextBox 1272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29" name="TextBox 1272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0" name="TextBox 1272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1" name="TextBox 1273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2" name="TextBox 1273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3" name="TextBox 1273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4" name="TextBox 1273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5" name="TextBox 1273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6" name="TextBox 1273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7" name="TextBox 1273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8" name="TextBox 1273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39" name="TextBox 1273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0" name="TextBox 1273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1" name="TextBox 1274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2" name="TextBox 1274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3" name="TextBox 1274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4" name="TextBox 1274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5" name="TextBox 1274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6" name="TextBox 1274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7" name="TextBox 1274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8" name="TextBox 1274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49" name="TextBox 1274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0" name="TextBox 1274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1" name="TextBox 1275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2" name="TextBox 1275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3" name="TextBox 1275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4" name="TextBox 1275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5" name="TextBox 1275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6" name="TextBox 1275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7" name="TextBox 1275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8" name="TextBox 1275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59" name="TextBox 1275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0" name="TextBox 1275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1" name="TextBox 1276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2" name="TextBox 1276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3" name="TextBox 1276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4" name="TextBox 1276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5" name="TextBox 1276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6" name="TextBox 1276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7" name="TextBox 1276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8" name="TextBox 1276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69" name="TextBox 1276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0" name="TextBox 1276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1" name="TextBox 1277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2" name="TextBox 1277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3" name="TextBox 1277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4" name="TextBox 1277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5" name="TextBox 1277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6" name="TextBox 1277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7" name="TextBox 1277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8" name="TextBox 1277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79" name="TextBox 1277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0" name="TextBox 1277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1" name="TextBox 1278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2" name="TextBox 1278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3" name="TextBox 1278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4" name="TextBox 1278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5" name="TextBox 1278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6" name="TextBox 1278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7" name="TextBox 1278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8" name="TextBox 1278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89" name="TextBox 1278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0" name="TextBox 1278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1" name="TextBox 1279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2" name="TextBox 1279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3" name="TextBox 1279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4" name="TextBox 1279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5" name="TextBox 1279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6" name="TextBox 1279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7" name="TextBox 1279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8" name="TextBox 1279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799" name="TextBox 1279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0" name="TextBox 1279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1" name="TextBox 1280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2" name="TextBox 1280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3" name="TextBox 1280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4" name="TextBox 1280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5" name="TextBox 1280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6" name="TextBox 1280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7" name="TextBox 1280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8" name="TextBox 1280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09" name="TextBox 1280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10" name="TextBox 1280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11" name="TextBox 1281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12" name="TextBox 1281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13" name="TextBox 1281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14" name="TextBox 1281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15" name="TextBox 1281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16" name="TextBox 1281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17" name="TextBox 1281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18" name="TextBox 12817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19" name="TextBox 12818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0" name="TextBox 12819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1" name="TextBox 12820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2" name="TextBox 12821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3" name="TextBox 12822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4" name="TextBox 12823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5" name="TextBox 12824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6" name="TextBox 12825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7" name="TextBox 12826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8" name="TextBox 12827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29" name="TextBox 12828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0" name="TextBox 12829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1" name="TextBox 12830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2" name="TextBox 12831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3" name="TextBox 12832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4" name="TextBox 12833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5" name="TextBox 12834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6" name="TextBox 12835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7" name="TextBox 12836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8" name="TextBox 12837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39" name="TextBox 12838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0" name="TextBox 12839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1" name="TextBox 12840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2" name="TextBox 12841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3" name="TextBox 12842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4" name="TextBox 12843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5" name="TextBox 12844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6" name="TextBox 12845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7" name="TextBox 12846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8" name="TextBox 12847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49" name="TextBox 12848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50" name="TextBox 12849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51" name="TextBox 12850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52" name="TextBox 12851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933</xdr:row>
      <xdr:rowOff>0</xdr:rowOff>
    </xdr:from>
    <xdr:ext cx="73607" cy="264560"/>
    <xdr:sp macro="" textlink="">
      <xdr:nvSpPr>
        <xdr:cNvPr id="12853" name="TextBox 12852"/>
        <xdr:cNvSpPr txBox="1"/>
      </xdr:nvSpPr>
      <xdr:spPr>
        <a:xfrm>
          <a:off x="8924925" y="357216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54" name="TextBox 1285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55" name="TextBox 1285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56" name="TextBox 1285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57" name="TextBox 1285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58" name="TextBox 1285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59" name="TextBox 1285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0" name="TextBox 1285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1" name="TextBox 1286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2" name="TextBox 1286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3" name="TextBox 1286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4" name="TextBox 1286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5" name="TextBox 1286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6" name="TextBox 1286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7" name="TextBox 1286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8" name="TextBox 1286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69" name="TextBox 1286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0" name="TextBox 1286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1" name="TextBox 1287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2" name="TextBox 1287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3" name="TextBox 1287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4" name="TextBox 1287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5" name="TextBox 1287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6" name="TextBox 1287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7" name="TextBox 1287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8" name="TextBox 1287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79" name="TextBox 1287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0" name="TextBox 1287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1" name="TextBox 1288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2" name="TextBox 1288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3" name="TextBox 1288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4" name="TextBox 1288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5" name="TextBox 1288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6" name="TextBox 1288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7" name="TextBox 1288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8" name="TextBox 1288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89" name="TextBox 1288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0" name="TextBox 1288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1" name="TextBox 1289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2" name="TextBox 1289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3" name="TextBox 1289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4" name="TextBox 1289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5" name="TextBox 1289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6" name="TextBox 1289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7" name="TextBox 1289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8" name="TextBox 1289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899" name="TextBox 1289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0" name="TextBox 1289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1" name="TextBox 1290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2" name="TextBox 1290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3" name="TextBox 1290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4" name="TextBox 1290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5" name="TextBox 1290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6" name="TextBox 1290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7" name="TextBox 1290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8" name="TextBox 1290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09" name="TextBox 1290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0" name="TextBox 1290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1" name="TextBox 1291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2" name="TextBox 1291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3" name="TextBox 1291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4" name="TextBox 1291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5" name="TextBox 1291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6" name="TextBox 1291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7" name="TextBox 1291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8" name="TextBox 1291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19" name="TextBox 1291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0" name="TextBox 1291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1" name="TextBox 1292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2" name="TextBox 1292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3" name="TextBox 1292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4" name="TextBox 1292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5" name="TextBox 1292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6" name="TextBox 1292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7" name="TextBox 1292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8" name="TextBox 1292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29" name="TextBox 1292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0" name="TextBox 1292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1" name="TextBox 1293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2" name="TextBox 1293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3" name="TextBox 1293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4" name="TextBox 1293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5" name="TextBox 1293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6" name="TextBox 1293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7" name="TextBox 1293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8" name="TextBox 1293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39" name="TextBox 1293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0" name="TextBox 1293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1" name="TextBox 1294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2" name="TextBox 1294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3" name="TextBox 1294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4" name="TextBox 1294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5" name="TextBox 1294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6" name="TextBox 1294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7" name="TextBox 1294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8" name="TextBox 1294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49" name="TextBox 1294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0" name="TextBox 1294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1" name="TextBox 1295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2" name="TextBox 1295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3" name="TextBox 1295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4" name="TextBox 1295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5" name="TextBox 1295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6" name="TextBox 1295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7" name="TextBox 1295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8" name="TextBox 1295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59" name="TextBox 1295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0" name="TextBox 1295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1" name="TextBox 1296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2" name="TextBox 1296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3" name="TextBox 1296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4" name="TextBox 1296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5" name="TextBox 1296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6" name="TextBox 1296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7" name="TextBox 1296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8" name="TextBox 1296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69" name="TextBox 1296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0" name="TextBox 1296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1" name="TextBox 1297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2" name="TextBox 1297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3" name="TextBox 1297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4" name="TextBox 1297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5" name="TextBox 1297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6" name="TextBox 1297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7" name="TextBox 1297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8" name="TextBox 1297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79" name="TextBox 1297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0" name="TextBox 1297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1" name="TextBox 1298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2" name="TextBox 1298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3" name="TextBox 1298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4" name="TextBox 1298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5" name="TextBox 1298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6" name="TextBox 1298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7" name="TextBox 1298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8" name="TextBox 12987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89" name="TextBox 12988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90" name="TextBox 12989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91" name="TextBox 12990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92" name="TextBox 12991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93" name="TextBox 12992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94" name="TextBox 12993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95" name="TextBox 12994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96" name="TextBox 12995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934</xdr:row>
      <xdr:rowOff>0</xdr:rowOff>
    </xdr:from>
    <xdr:ext cx="73607" cy="264560"/>
    <xdr:sp macro="" textlink="">
      <xdr:nvSpPr>
        <xdr:cNvPr id="12997" name="TextBox 12996"/>
        <xdr:cNvSpPr txBox="1"/>
      </xdr:nvSpPr>
      <xdr:spPr>
        <a:xfrm>
          <a:off x="8924925" y="357597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2998" name="TextBox 1299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2999" name="TextBox 1299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0" name="TextBox 1299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1" name="TextBox 1300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2" name="TextBox 1300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3" name="TextBox 1300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4" name="TextBox 1300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5" name="TextBox 1300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6" name="TextBox 1300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7" name="TextBox 1300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8" name="TextBox 1300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09" name="TextBox 1300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0" name="TextBox 1300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1" name="TextBox 1301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2" name="TextBox 1301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3" name="TextBox 1301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4" name="TextBox 1301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5" name="TextBox 1301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6" name="TextBox 1301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7" name="TextBox 1301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8" name="TextBox 1301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19" name="TextBox 1301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0" name="TextBox 1301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1" name="TextBox 1302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2" name="TextBox 1302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3" name="TextBox 1302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4" name="TextBox 1302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5" name="TextBox 1302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6" name="TextBox 1302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7" name="TextBox 1302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8" name="TextBox 1302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29" name="TextBox 1302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30" name="TextBox 1302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31" name="TextBox 1303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32" name="TextBox 1303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33" name="TextBox 1303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34" name="TextBox 13033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35" name="TextBox 13034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36" name="TextBox 13035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37" name="TextBox 13036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38" name="TextBox 13037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39" name="TextBox 13038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0" name="TextBox 13039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1" name="TextBox 13040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2" name="TextBox 13041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3" name="TextBox 13042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4" name="TextBox 13043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5" name="TextBox 13044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6" name="TextBox 13045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7" name="TextBox 13046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8" name="TextBox 13047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49" name="TextBox 13048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0" name="TextBox 13049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1" name="TextBox 13050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2" name="TextBox 13051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3" name="TextBox 13052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4" name="TextBox 13053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5" name="TextBox 13054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6" name="TextBox 13055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7" name="TextBox 13056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8" name="TextBox 13057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59" name="TextBox 13058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0" name="TextBox 13059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1" name="TextBox 13060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2" name="TextBox 13061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3" name="TextBox 13062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4" name="TextBox 13063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5" name="TextBox 13064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6" name="TextBox 13065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7" name="TextBox 13066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8" name="TextBox 13067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069" name="TextBox 13068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0" name="TextBox 1306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1" name="TextBox 1307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2" name="TextBox 1307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3" name="TextBox 1307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4" name="TextBox 1307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5" name="TextBox 1307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6" name="TextBox 1307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7" name="TextBox 1307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8" name="TextBox 1307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79" name="TextBox 1307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0" name="TextBox 1307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1" name="TextBox 1308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2" name="TextBox 1308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3" name="TextBox 1308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4" name="TextBox 1308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5" name="TextBox 1308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6" name="TextBox 1308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7" name="TextBox 1308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8" name="TextBox 1308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89" name="TextBox 1308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0" name="TextBox 1308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1" name="TextBox 1309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2" name="TextBox 1309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3" name="TextBox 1309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4" name="TextBox 1309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5" name="TextBox 1309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6" name="TextBox 1309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7" name="TextBox 1309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8" name="TextBox 1309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099" name="TextBox 1309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0" name="TextBox 1309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1" name="TextBox 1310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2" name="TextBox 1310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3" name="TextBox 1310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4" name="TextBox 1310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5" name="TextBox 1310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6" name="TextBox 1310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7" name="TextBox 1310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8" name="TextBox 1310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09" name="TextBox 1310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0" name="TextBox 1310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1" name="TextBox 1311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2" name="TextBox 1311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3" name="TextBox 1311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4" name="TextBox 1311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5" name="TextBox 1311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6" name="TextBox 1311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7" name="TextBox 1311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8" name="TextBox 1311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19" name="TextBox 1311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0" name="TextBox 1311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1" name="TextBox 1312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2" name="TextBox 1312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3" name="TextBox 1312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4" name="TextBox 1312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5" name="TextBox 1312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6" name="TextBox 1312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7" name="TextBox 1312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8" name="TextBox 1312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29" name="TextBox 1312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0" name="TextBox 1312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1" name="TextBox 1313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2" name="TextBox 1313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3" name="TextBox 1313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4" name="TextBox 1313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5" name="TextBox 1313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6" name="TextBox 1313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7" name="TextBox 1313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8" name="TextBox 1313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39" name="TextBox 1313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0" name="TextBox 1313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1" name="TextBox 1314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2" name="TextBox 1314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3" name="TextBox 1314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4" name="TextBox 1314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5" name="TextBox 1314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6" name="TextBox 1314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7" name="TextBox 1314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8" name="TextBox 1314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49" name="TextBox 1314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0" name="TextBox 1314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1" name="TextBox 1315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2" name="TextBox 1315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3" name="TextBox 1315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4" name="TextBox 1315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5" name="TextBox 1315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6" name="TextBox 1315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7" name="TextBox 1315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8" name="TextBox 1315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59" name="TextBox 1315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0" name="TextBox 1315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1" name="TextBox 1316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2" name="TextBox 1316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3" name="TextBox 1316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4" name="TextBox 1316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5" name="TextBox 1316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6" name="TextBox 1316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7" name="TextBox 1316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8" name="TextBox 1316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69" name="TextBox 1316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0" name="TextBox 1316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1" name="TextBox 1317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2" name="TextBox 1317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3" name="TextBox 1317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4" name="TextBox 1317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5" name="TextBox 1317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6" name="TextBox 1317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7" name="TextBox 1317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8" name="TextBox 1317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79" name="TextBox 1317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0" name="TextBox 1317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1" name="TextBox 1318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2" name="TextBox 1318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3" name="TextBox 1318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4" name="TextBox 1318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5" name="TextBox 1318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6" name="TextBox 1318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7" name="TextBox 1318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8" name="TextBox 1318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89" name="TextBox 1318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0" name="TextBox 1318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1" name="TextBox 1319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2" name="TextBox 1319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3" name="TextBox 1319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4" name="TextBox 1319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5" name="TextBox 1319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6" name="TextBox 1319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7" name="TextBox 1319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8" name="TextBox 1319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199" name="TextBox 1319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0" name="TextBox 1319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1" name="TextBox 1320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2" name="TextBox 1320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3" name="TextBox 1320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4" name="TextBox 1320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5" name="TextBox 1320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6" name="TextBox 1320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7" name="TextBox 1320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8" name="TextBox 1320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09" name="TextBox 1320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0" name="TextBox 1320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1" name="TextBox 1321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2" name="TextBox 1321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3" name="TextBox 1321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4" name="TextBox 1321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5" name="TextBox 1321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6" name="TextBox 1321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7" name="TextBox 1321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8" name="TextBox 1321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19" name="TextBox 1321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0" name="TextBox 1321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1" name="TextBox 1322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2" name="TextBox 1322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3" name="TextBox 1322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4" name="TextBox 1322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5" name="TextBox 1322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6" name="TextBox 1322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7" name="TextBox 1322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8" name="TextBox 1322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29" name="TextBox 1322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0" name="TextBox 1322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1" name="TextBox 1323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2" name="TextBox 1323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3" name="TextBox 1323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4" name="TextBox 1323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5" name="TextBox 1323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6" name="TextBox 1323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7" name="TextBox 1323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8" name="TextBox 1323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39" name="TextBox 1323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0" name="TextBox 1323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1" name="TextBox 1324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2" name="TextBox 1324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3" name="TextBox 1324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4" name="TextBox 1324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5" name="TextBox 1324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6" name="TextBox 1324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7" name="TextBox 1324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8" name="TextBox 1324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49" name="TextBox 1324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0" name="TextBox 1324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1" name="TextBox 1325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2" name="TextBox 1325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3" name="TextBox 1325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4" name="TextBox 1325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5" name="TextBox 1325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6" name="TextBox 1325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7" name="TextBox 1325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8" name="TextBox 1325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59" name="TextBox 1325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0" name="TextBox 1325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1" name="TextBox 1326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2" name="TextBox 1326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3" name="TextBox 1326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4" name="TextBox 1326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5" name="TextBox 1326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6" name="TextBox 1326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7" name="TextBox 1326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8" name="TextBox 1326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69" name="TextBox 1326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0" name="TextBox 1326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1" name="TextBox 1327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2" name="TextBox 1327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3" name="TextBox 1327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4" name="TextBox 1327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5" name="TextBox 1327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6" name="TextBox 1327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7" name="TextBox 1327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8" name="TextBox 1327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79" name="TextBox 1327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80" name="TextBox 1327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81" name="TextBox 1328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82" name="TextBox 1328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83" name="TextBox 1328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84" name="TextBox 1328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285" name="TextBox 1328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86" name="TextBox 1328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87" name="TextBox 1328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88" name="TextBox 1328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89" name="TextBox 1328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0" name="TextBox 1328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1" name="TextBox 1329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2" name="TextBox 1329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3" name="TextBox 1329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4" name="TextBox 1329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5" name="TextBox 1329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6" name="TextBox 1329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7" name="TextBox 1329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8" name="TextBox 1329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299" name="TextBox 1329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0" name="TextBox 1329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1" name="TextBox 1330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2" name="TextBox 1330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3" name="TextBox 1330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4" name="TextBox 1330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5" name="TextBox 1330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6" name="TextBox 1330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7" name="TextBox 1330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8" name="TextBox 1330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09" name="TextBox 1330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0" name="TextBox 1330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1" name="TextBox 1331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2" name="TextBox 1331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3" name="TextBox 1331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4" name="TextBox 1331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5" name="TextBox 1331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6" name="TextBox 1331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7" name="TextBox 1331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8" name="TextBox 1331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19" name="TextBox 1331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0" name="TextBox 1331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1" name="TextBox 1332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2" name="TextBox 1332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3" name="TextBox 1332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4" name="TextBox 1332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5" name="TextBox 1332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6" name="TextBox 1332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7" name="TextBox 1332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8" name="TextBox 1332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29" name="TextBox 1332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0" name="TextBox 1332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1" name="TextBox 1333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2" name="TextBox 1333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3" name="TextBox 1333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4" name="TextBox 1333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5" name="TextBox 1333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6" name="TextBox 1333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7" name="TextBox 1333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8" name="TextBox 1333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39" name="TextBox 1333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0" name="TextBox 1333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1" name="TextBox 1334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2" name="TextBox 1334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3" name="TextBox 1334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4" name="TextBox 1334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5" name="TextBox 1334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6" name="TextBox 1334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7" name="TextBox 1334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8" name="TextBox 1334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49" name="TextBox 1334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0" name="TextBox 1334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1" name="TextBox 1335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2" name="TextBox 1335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3" name="TextBox 1335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4" name="TextBox 1335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5" name="TextBox 1335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6" name="TextBox 1335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7" name="TextBox 1335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8" name="TextBox 1335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59" name="TextBox 1335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0" name="TextBox 1335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1" name="TextBox 1336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2" name="TextBox 1336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3" name="TextBox 1336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4" name="TextBox 1336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5" name="TextBox 1336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6" name="TextBox 1336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7" name="TextBox 1336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8" name="TextBox 1336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69" name="TextBox 1336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0" name="TextBox 1336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1" name="TextBox 1337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2" name="TextBox 1337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3" name="TextBox 1337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4" name="TextBox 1337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5" name="TextBox 1337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6" name="TextBox 1337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7" name="TextBox 1337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8" name="TextBox 1337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79" name="TextBox 1337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0" name="TextBox 1337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1" name="TextBox 1338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2" name="TextBox 1338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3" name="TextBox 1338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4" name="TextBox 1338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5" name="TextBox 1338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6" name="TextBox 1338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7" name="TextBox 1338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8" name="TextBox 1338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89" name="TextBox 1338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0" name="TextBox 1338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1" name="TextBox 1339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2" name="TextBox 1339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3" name="TextBox 1339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4" name="TextBox 1339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5" name="TextBox 1339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6" name="TextBox 1339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7" name="TextBox 1339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8" name="TextBox 1339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399" name="TextBox 1339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0" name="TextBox 1339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1" name="TextBox 1340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2" name="TextBox 1340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3" name="TextBox 1340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4" name="TextBox 1340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5" name="TextBox 1340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6" name="TextBox 1340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7" name="TextBox 1340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8" name="TextBox 1340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09" name="TextBox 1340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0" name="TextBox 1340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1" name="TextBox 1341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2" name="TextBox 1341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3" name="TextBox 1341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4" name="TextBox 1341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5" name="TextBox 1341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6" name="TextBox 1341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7" name="TextBox 1341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8" name="TextBox 1341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19" name="TextBox 1341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0" name="TextBox 1341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1" name="TextBox 1342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2" name="TextBox 1342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3" name="TextBox 1342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4" name="TextBox 1342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5" name="TextBox 1342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6" name="TextBox 1342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7" name="TextBox 1342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8" name="TextBox 1342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29" name="TextBox 1342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0" name="TextBox 1342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1" name="TextBox 1343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2" name="TextBox 1343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3" name="TextBox 1343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4" name="TextBox 1343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5" name="TextBox 1343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6" name="TextBox 1343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7" name="TextBox 1343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8" name="TextBox 1343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39" name="TextBox 1343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0" name="TextBox 1343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1" name="TextBox 1344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2" name="TextBox 1344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3" name="TextBox 1344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4" name="TextBox 1344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5" name="TextBox 1344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6" name="TextBox 1344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7" name="TextBox 1344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8" name="TextBox 1344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49" name="TextBox 1344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0" name="TextBox 1344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1" name="TextBox 1345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2" name="TextBox 1345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3" name="TextBox 1345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4" name="TextBox 1345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5" name="TextBox 1345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6" name="TextBox 1345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7" name="TextBox 1345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8" name="TextBox 1345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59" name="TextBox 1345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0" name="TextBox 1345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1" name="TextBox 1346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2" name="TextBox 1346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3" name="TextBox 1346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4" name="TextBox 1346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5" name="TextBox 1346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6" name="TextBox 1346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7" name="TextBox 1346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8" name="TextBox 1346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69" name="TextBox 1346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0" name="TextBox 1346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1" name="TextBox 1347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2" name="TextBox 1347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3" name="TextBox 1347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4" name="TextBox 1347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5" name="TextBox 1347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6" name="TextBox 1347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7" name="TextBox 1347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8" name="TextBox 1347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79" name="TextBox 1347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0" name="TextBox 1347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1" name="TextBox 1348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2" name="TextBox 1348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3" name="TextBox 1348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4" name="TextBox 1348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5" name="TextBox 1348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6" name="TextBox 1348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7" name="TextBox 1348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8" name="TextBox 1348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89" name="TextBox 1348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0" name="TextBox 1348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1" name="TextBox 1349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2" name="TextBox 1349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3" name="TextBox 1349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4" name="TextBox 1349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5" name="TextBox 1349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6" name="TextBox 1349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7" name="TextBox 1349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8" name="TextBox 1349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499" name="TextBox 1349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0" name="TextBox 1349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1" name="TextBox 1350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2" name="TextBox 1350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3" name="TextBox 1350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4" name="TextBox 1350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5" name="TextBox 1350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6" name="TextBox 1350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7" name="TextBox 1350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8" name="TextBox 1350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09" name="TextBox 1350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0" name="TextBox 1350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1" name="TextBox 1351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2" name="TextBox 1351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3" name="TextBox 1351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4" name="TextBox 1351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5" name="TextBox 1351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6" name="TextBox 1351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7" name="TextBox 1351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8" name="TextBox 1351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19" name="TextBox 1351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0" name="TextBox 1351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1" name="TextBox 1352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2" name="TextBox 1352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3" name="TextBox 1352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4" name="TextBox 1352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5" name="TextBox 1352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6" name="TextBox 1352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7" name="TextBox 1352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8" name="TextBox 1352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29" name="TextBox 1352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30" name="TextBox 1352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31" name="TextBox 1353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32" name="TextBox 1353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33" name="TextBox 1353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34" name="TextBox 1353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35" name="TextBox 1353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36" name="TextBox 1353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537" name="TextBox 1353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38" name="TextBox 1353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39" name="TextBox 1353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0" name="TextBox 1353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1" name="TextBox 1354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2" name="TextBox 1354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3" name="TextBox 1354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4" name="TextBox 1354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5" name="TextBox 1354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6" name="TextBox 1354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7" name="TextBox 1354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8" name="TextBox 1354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49" name="TextBox 1354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0" name="TextBox 1354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1" name="TextBox 1355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2" name="TextBox 1355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3" name="TextBox 1355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4" name="TextBox 1355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5" name="TextBox 1355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6" name="TextBox 1355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7" name="TextBox 1355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8" name="TextBox 1355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59" name="TextBox 1355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0" name="TextBox 1355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1" name="TextBox 1356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2" name="TextBox 1356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3" name="TextBox 1356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4" name="TextBox 1356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5" name="TextBox 1356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6" name="TextBox 1356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7" name="TextBox 1356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8" name="TextBox 1356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69" name="TextBox 1356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70" name="TextBox 1356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71" name="TextBox 1357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72" name="TextBox 1357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573" name="TextBox 1357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74" name="TextBox 13573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75" name="TextBox 13574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76" name="TextBox 13575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77" name="TextBox 13576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78" name="TextBox 13577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79" name="TextBox 13578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0" name="TextBox 13579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1" name="TextBox 13580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2" name="TextBox 13581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3" name="TextBox 13582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4" name="TextBox 13583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5" name="TextBox 13584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6" name="TextBox 13585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7" name="TextBox 13586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8" name="TextBox 13587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89" name="TextBox 13588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0" name="TextBox 13589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1" name="TextBox 13590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2" name="TextBox 13591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3" name="TextBox 13592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4" name="TextBox 13593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5" name="TextBox 13594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6" name="TextBox 13595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7" name="TextBox 13596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8" name="TextBox 13597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599" name="TextBox 13598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0" name="TextBox 13599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1" name="TextBox 13600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2" name="TextBox 13601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3" name="TextBox 13602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4" name="TextBox 13603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5" name="TextBox 13604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6" name="TextBox 13605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7" name="TextBox 13606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8" name="TextBox 13607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937</xdr:row>
      <xdr:rowOff>0</xdr:rowOff>
    </xdr:from>
    <xdr:ext cx="73607" cy="264560"/>
    <xdr:sp macro="" textlink="">
      <xdr:nvSpPr>
        <xdr:cNvPr id="13609" name="TextBox 13608"/>
        <xdr:cNvSpPr txBox="1"/>
      </xdr:nvSpPr>
      <xdr:spPr>
        <a:xfrm>
          <a:off x="501808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0" name="TextBox 1360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1" name="TextBox 1361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2" name="TextBox 1361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3" name="TextBox 1361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4" name="TextBox 1361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5" name="TextBox 1361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6" name="TextBox 1361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7" name="TextBox 1361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8" name="TextBox 1361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19" name="TextBox 1361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0" name="TextBox 1361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1" name="TextBox 1362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2" name="TextBox 1362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3" name="TextBox 1362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4" name="TextBox 1362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5" name="TextBox 1362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6" name="TextBox 1362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7" name="TextBox 1362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8" name="TextBox 1362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29" name="TextBox 1362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0" name="TextBox 1362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1" name="TextBox 1363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2" name="TextBox 1363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3" name="TextBox 1363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4" name="TextBox 1363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5" name="TextBox 1363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6" name="TextBox 1363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7" name="TextBox 1363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8" name="TextBox 1363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39" name="TextBox 1363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0" name="TextBox 1363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1" name="TextBox 1364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2" name="TextBox 1364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3" name="TextBox 1364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4" name="TextBox 1364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5" name="TextBox 1364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6" name="TextBox 1364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7" name="TextBox 1364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8" name="TextBox 1364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49" name="TextBox 1364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0" name="TextBox 1364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1" name="TextBox 1365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2" name="TextBox 1365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3" name="TextBox 1365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4" name="TextBox 1365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5" name="TextBox 1365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6" name="TextBox 1365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7" name="TextBox 1365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8" name="TextBox 1365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59" name="TextBox 1365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0" name="TextBox 1365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1" name="TextBox 1366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2" name="TextBox 1366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3" name="TextBox 1366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4" name="TextBox 1366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5" name="TextBox 1366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6" name="TextBox 1366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7" name="TextBox 1366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8" name="TextBox 1366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69" name="TextBox 1366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0" name="TextBox 1366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1" name="TextBox 1367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2" name="TextBox 1367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3" name="TextBox 1367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4" name="TextBox 1367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5" name="TextBox 1367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6" name="TextBox 1367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7" name="TextBox 1367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8" name="TextBox 1367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79" name="TextBox 1367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0" name="TextBox 1367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1" name="TextBox 1368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2" name="TextBox 1368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3" name="TextBox 1368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4" name="TextBox 1368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5" name="TextBox 1368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6" name="TextBox 1368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7" name="TextBox 1368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8" name="TextBox 1368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89" name="TextBox 1368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0" name="TextBox 1368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1" name="TextBox 1369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2" name="TextBox 1369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3" name="TextBox 1369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4" name="TextBox 1369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5" name="TextBox 1369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6" name="TextBox 1369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7" name="TextBox 1369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8" name="TextBox 1369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699" name="TextBox 1369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0" name="TextBox 1369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1" name="TextBox 1370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2" name="TextBox 1370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3" name="TextBox 1370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4" name="TextBox 1370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5" name="TextBox 1370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6" name="TextBox 1370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7" name="TextBox 1370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8" name="TextBox 1370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09" name="TextBox 1370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0" name="TextBox 1370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1" name="TextBox 1371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2" name="TextBox 1371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3" name="TextBox 1371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4" name="TextBox 1371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5" name="TextBox 1371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6" name="TextBox 1371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7" name="TextBox 1371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8" name="TextBox 1371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19" name="TextBox 1371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0" name="TextBox 1371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1" name="TextBox 1372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2" name="TextBox 1372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3" name="TextBox 1372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4" name="TextBox 1372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5" name="TextBox 1372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6" name="TextBox 1372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7" name="TextBox 1372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8" name="TextBox 1372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29" name="TextBox 1372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0" name="TextBox 1372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1" name="TextBox 1373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2" name="TextBox 1373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3" name="TextBox 1373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4" name="TextBox 1373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5" name="TextBox 1373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6" name="TextBox 1373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7" name="TextBox 1373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8" name="TextBox 1373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39" name="TextBox 1373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0" name="TextBox 1373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1" name="TextBox 1374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2" name="TextBox 1374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3" name="TextBox 1374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4" name="TextBox 1374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5" name="TextBox 1374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6" name="TextBox 1374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7" name="TextBox 1374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8" name="TextBox 1374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49" name="TextBox 1374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0" name="TextBox 1374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1" name="TextBox 1375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2" name="TextBox 1375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3" name="TextBox 1375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4" name="TextBox 1375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5" name="TextBox 1375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6" name="TextBox 1375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7" name="TextBox 1375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8" name="TextBox 1375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59" name="TextBox 1375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0" name="TextBox 1375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1" name="TextBox 1376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2" name="TextBox 1376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3" name="TextBox 1376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4" name="TextBox 1376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5" name="TextBox 1376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6" name="TextBox 1376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7" name="TextBox 1376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8" name="TextBox 1376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69" name="TextBox 1376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0" name="TextBox 1376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1" name="TextBox 1377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2" name="TextBox 1377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3" name="TextBox 1377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4" name="TextBox 1377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5" name="TextBox 1377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6" name="TextBox 1377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7" name="TextBox 1377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8" name="TextBox 1377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79" name="TextBox 1377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0" name="TextBox 1377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1" name="TextBox 1378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2" name="TextBox 1378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3" name="TextBox 1378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4" name="TextBox 1378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5" name="TextBox 1378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6" name="TextBox 1378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7" name="TextBox 1378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8" name="TextBox 1378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89" name="TextBox 1378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0" name="TextBox 1378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1" name="TextBox 1379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2" name="TextBox 1379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3" name="TextBox 1379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4" name="TextBox 1379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5" name="TextBox 1379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6" name="TextBox 1379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7" name="TextBox 1379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8" name="TextBox 1379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799" name="TextBox 1379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0" name="TextBox 1379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1" name="TextBox 1380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2" name="TextBox 1380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3" name="TextBox 1380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4" name="TextBox 1380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5" name="TextBox 1380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6" name="TextBox 1380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7" name="TextBox 1380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8" name="TextBox 1380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09" name="TextBox 1380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0" name="TextBox 1380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1" name="TextBox 1381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2" name="TextBox 1381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3" name="TextBox 1381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4" name="TextBox 1381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5" name="TextBox 1381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6" name="TextBox 13815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7" name="TextBox 13816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8" name="TextBox 13817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19" name="TextBox 13818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20" name="TextBox 13819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21" name="TextBox 13820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22" name="TextBox 13821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23" name="TextBox 13822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24" name="TextBox 13823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937</xdr:row>
      <xdr:rowOff>0</xdr:rowOff>
    </xdr:from>
    <xdr:ext cx="73607" cy="264560"/>
    <xdr:sp macro="" textlink="">
      <xdr:nvSpPr>
        <xdr:cNvPr id="13825" name="TextBox 13824"/>
        <xdr:cNvSpPr txBox="1"/>
      </xdr:nvSpPr>
      <xdr:spPr>
        <a:xfrm>
          <a:off x="6103937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26" name="TextBox 1382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27" name="TextBox 1382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28" name="TextBox 1382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29" name="TextBox 1382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0" name="TextBox 1382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1" name="TextBox 1383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2" name="TextBox 1383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3" name="TextBox 1383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4" name="TextBox 1383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5" name="TextBox 1383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6" name="TextBox 1383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7" name="TextBox 1383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8" name="TextBox 1383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39" name="TextBox 1383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0" name="TextBox 1383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1" name="TextBox 1384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2" name="TextBox 1384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3" name="TextBox 1384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4" name="TextBox 1384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5" name="TextBox 1384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6" name="TextBox 1384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7" name="TextBox 1384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8" name="TextBox 1384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49" name="TextBox 1384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0" name="TextBox 1384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1" name="TextBox 1385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2" name="TextBox 1385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3" name="TextBox 1385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4" name="TextBox 1385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5" name="TextBox 1385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6" name="TextBox 1385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7" name="TextBox 1385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8" name="TextBox 1385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59" name="TextBox 1385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0" name="TextBox 1385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1" name="TextBox 1386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2" name="TextBox 1386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3" name="TextBox 1386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4" name="TextBox 1386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5" name="TextBox 1386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6" name="TextBox 1386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7" name="TextBox 1386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8" name="TextBox 1386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69" name="TextBox 1386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0" name="TextBox 1386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1" name="TextBox 1387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2" name="TextBox 1387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3" name="TextBox 1387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4" name="TextBox 1387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5" name="TextBox 1387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6" name="TextBox 1387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7" name="TextBox 1387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8" name="TextBox 1387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79" name="TextBox 1387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0" name="TextBox 1387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1" name="TextBox 1388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2" name="TextBox 1388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3" name="TextBox 1388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4" name="TextBox 1388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5" name="TextBox 1388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6" name="TextBox 1388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7" name="TextBox 1388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8" name="TextBox 1388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89" name="TextBox 1388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0" name="TextBox 1388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1" name="TextBox 1389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2" name="TextBox 1389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3" name="TextBox 1389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4" name="TextBox 1389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5" name="TextBox 1389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6" name="TextBox 1389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7" name="TextBox 1389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8" name="TextBox 1389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899" name="TextBox 1389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0" name="TextBox 1389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1" name="TextBox 1390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2" name="TextBox 1390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3" name="TextBox 1390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4" name="TextBox 1390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5" name="TextBox 1390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6" name="TextBox 1390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7" name="TextBox 1390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8" name="TextBox 1390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09" name="TextBox 1390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0" name="TextBox 1390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1" name="TextBox 1391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2" name="TextBox 1391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3" name="TextBox 1391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4" name="TextBox 1391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5" name="TextBox 1391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6" name="TextBox 1391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7" name="TextBox 1391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8" name="TextBox 1391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19" name="TextBox 1391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0" name="TextBox 1391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1" name="TextBox 1392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2" name="TextBox 1392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3" name="TextBox 1392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4" name="TextBox 1392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5" name="TextBox 1392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6" name="TextBox 1392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7" name="TextBox 1392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8" name="TextBox 1392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29" name="TextBox 1392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0" name="TextBox 1392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1" name="TextBox 1393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2" name="TextBox 1393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3" name="TextBox 1393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4" name="TextBox 1393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5" name="TextBox 1393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6" name="TextBox 1393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7" name="TextBox 1393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8" name="TextBox 1393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39" name="TextBox 1393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0" name="TextBox 1393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1" name="TextBox 1394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2" name="TextBox 1394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3" name="TextBox 1394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4" name="TextBox 1394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5" name="TextBox 1394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6" name="TextBox 1394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7" name="TextBox 1394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8" name="TextBox 1394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49" name="TextBox 1394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0" name="TextBox 1394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1" name="TextBox 1395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2" name="TextBox 1395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3" name="TextBox 1395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4" name="TextBox 1395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5" name="TextBox 1395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6" name="TextBox 1395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7" name="TextBox 1395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8" name="TextBox 1395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59" name="TextBox 1395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0" name="TextBox 1395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1" name="TextBox 1396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2" name="TextBox 1396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3" name="TextBox 1396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4" name="TextBox 1396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5" name="TextBox 1396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6" name="TextBox 1396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7" name="TextBox 1396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8" name="TextBox 1396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69" name="TextBox 1396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0" name="TextBox 1396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1" name="TextBox 1397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2" name="TextBox 1397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3" name="TextBox 1397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4" name="TextBox 1397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5" name="TextBox 1397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6" name="TextBox 1397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7" name="TextBox 1397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8" name="TextBox 1397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79" name="TextBox 1397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0" name="TextBox 1397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1" name="TextBox 1398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2" name="TextBox 1398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3" name="TextBox 1398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4" name="TextBox 1398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5" name="TextBox 1398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6" name="TextBox 1398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7" name="TextBox 1398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8" name="TextBox 1398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89" name="TextBox 1398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0" name="TextBox 1398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1" name="TextBox 1399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2" name="TextBox 1399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3" name="TextBox 1399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4" name="TextBox 1399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5" name="TextBox 1399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6" name="TextBox 1399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7" name="TextBox 1399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8" name="TextBox 1399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3999" name="TextBox 1399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0" name="TextBox 1399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1" name="TextBox 1400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2" name="TextBox 1400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3" name="TextBox 1400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4" name="TextBox 1400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5" name="TextBox 1400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6" name="TextBox 1400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7" name="TextBox 1400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8" name="TextBox 1400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09" name="TextBox 1400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0" name="TextBox 1400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1" name="TextBox 1401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2" name="TextBox 1401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3" name="TextBox 1401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4" name="TextBox 1401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5" name="TextBox 1401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6" name="TextBox 1401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7" name="TextBox 1401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8" name="TextBox 1401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19" name="TextBox 1401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0" name="TextBox 1401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1" name="TextBox 1402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2" name="TextBox 1402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3" name="TextBox 1402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4" name="TextBox 1402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5" name="TextBox 1402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6" name="TextBox 1402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7" name="TextBox 1402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8" name="TextBox 1402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29" name="TextBox 1402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0" name="TextBox 1402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1" name="TextBox 1403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2" name="TextBox 1403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3" name="TextBox 1403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4" name="TextBox 1403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5" name="TextBox 1403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6" name="TextBox 1403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7" name="TextBox 1403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8" name="TextBox 1403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39" name="TextBox 1403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0" name="TextBox 1403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1" name="TextBox 1404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2" name="TextBox 1404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3" name="TextBox 1404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4" name="TextBox 1404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5" name="TextBox 1404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6" name="TextBox 1404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7" name="TextBox 1404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8" name="TextBox 1404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49" name="TextBox 1404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0" name="TextBox 1404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1" name="TextBox 1405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2" name="TextBox 1405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3" name="TextBox 1405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4" name="TextBox 1405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5" name="TextBox 1405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6" name="TextBox 1405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7" name="TextBox 1405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8" name="TextBox 1405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59" name="TextBox 1405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0" name="TextBox 1405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1" name="TextBox 1406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2" name="TextBox 1406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3" name="TextBox 1406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4" name="TextBox 1406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5" name="TextBox 1406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6" name="TextBox 1406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7" name="TextBox 1406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8" name="TextBox 14067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69" name="TextBox 14068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70" name="TextBox 14069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71" name="TextBox 14070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72" name="TextBox 14071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73" name="TextBox 14072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74" name="TextBox 14073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75" name="TextBox 14074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76" name="TextBox 14075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937</xdr:row>
      <xdr:rowOff>0</xdr:rowOff>
    </xdr:from>
    <xdr:ext cx="73607" cy="264560"/>
    <xdr:sp macro="" textlink="">
      <xdr:nvSpPr>
        <xdr:cNvPr id="14077" name="TextBox 14076"/>
        <xdr:cNvSpPr txBox="1"/>
      </xdr:nvSpPr>
      <xdr:spPr>
        <a:xfrm>
          <a:off x="8924925" y="35874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78" name="TextBox 1407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79" name="TextBox 1407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0" name="TextBox 1407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1" name="TextBox 1408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2" name="TextBox 1408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3" name="TextBox 1408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4" name="TextBox 1408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5" name="TextBox 1408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6" name="TextBox 1408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7" name="TextBox 1408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8" name="TextBox 1408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89" name="TextBox 1408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0" name="TextBox 1408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1" name="TextBox 1409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2" name="TextBox 1409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3" name="TextBox 1409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4" name="TextBox 1409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5" name="TextBox 1409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6" name="TextBox 1409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7" name="TextBox 1409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8" name="TextBox 1409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099" name="TextBox 1409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0" name="TextBox 1409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1" name="TextBox 1410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2" name="TextBox 1410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3" name="TextBox 1410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4" name="TextBox 1410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5" name="TextBox 1410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6" name="TextBox 1410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7" name="TextBox 1410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8" name="TextBox 1410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09" name="TextBox 1410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10" name="TextBox 1410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11" name="TextBox 1411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12" name="TextBox 1411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13" name="TextBox 1411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14" name="TextBox 14113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15" name="TextBox 14114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16" name="TextBox 14115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17" name="TextBox 14116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18" name="TextBox 14117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19" name="TextBox 14118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0" name="TextBox 14119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1" name="TextBox 14120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2" name="TextBox 14121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3" name="TextBox 14122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4" name="TextBox 14123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5" name="TextBox 14124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6" name="TextBox 14125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7" name="TextBox 14126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8" name="TextBox 14127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29" name="TextBox 14128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0" name="TextBox 14129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1" name="TextBox 14130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2" name="TextBox 14131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3" name="TextBox 14132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4" name="TextBox 14133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5" name="TextBox 14134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6" name="TextBox 14135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7" name="TextBox 14136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8" name="TextBox 14137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39" name="TextBox 14138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0" name="TextBox 14139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1" name="TextBox 14140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2" name="TextBox 14141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3" name="TextBox 14142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4" name="TextBox 14143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5" name="TextBox 14144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6" name="TextBox 14145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7" name="TextBox 14146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8" name="TextBox 14147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149" name="TextBox 14148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0" name="TextBox 1414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1" name="TextBox 1415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2" name="TextBox 1415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3" name="TextBox 1415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4" name="TextBox 1415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5" name="TextBox 1415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6" name="TextBox 1415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7" name="TextBox 1415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8" name="TextBox 1415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59" name="TextBox 1415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0" name="TextBox 1415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1" name="TextBox 1416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2" name="TextBox 1416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3" name="TextBox 1416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4" name="TextBox 1416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5" name="TextBox 1416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6" name="TextBox 1416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7" name="TextBox 1416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8" name="TextBox 1416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69" name="TextBox 1416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0" name="TextBox 1416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1" name="TextBox 1417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2" name="TextBox 1417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3" name="TextBox 1417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4" name="TextBox 1417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5" name="TextBox 1417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6" name="TextBox 1417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7" name="TextBox 1417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8" name="TextBox 1417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79" name="TextBox 1417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0" name="TextBox 1417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1" name="TextBox 1418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2" name="TextBox 1418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3" name="TextBox 1418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4" name="TextBox 1418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5" name="TextBox 1418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6" name="TextBox 1418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7" name="TextBox 1418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8" name="TextBox 1418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89" name="TextBox 1418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0" name="TextBox 1418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1" name="TextBox 1419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2" name="TextBox 1419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3" name="TextBox 1419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4" name="TextBox 1419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5" name="TextBox 1419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6" name="TextBox 1419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7" name="TextBox 1419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8" name="TextBox 1419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199" name="TextBox 1419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0" name="TextBox 1419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1" name="TextBox 1420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2" name="TextBox 1420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3" name="TextBox 1420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4" name="TextBox 1420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5" name="TextBox 1420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6" name="TextBox 1420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7" name="TextBox 1420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8" name="TextBox 1420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09" name="TextBox 1420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0" name="TextBox 1420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1" name="TextBox 1421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2" name="TextBox 1421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3" name="TextBox 1421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4" name="TextBox 1421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5" name="TextBox 1421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6" name="TextBox 1421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7" name="TextBox 1421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8" name="TextBox 1421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19" name="TextBox 1421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0" name="TextBox 1421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1" name="TextBox 1422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2" name="TextBox 1422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3" name="TextBox 1422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4" name="TextBox 1422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5" name="TextBox 1422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6" name="TextBox 1422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7" name="TextBox 1422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8" name="TextBox 1422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29" name="TextBox 1422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0" name="TextBox 1422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1" name="TextBox 1423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2" name="TextBox 1423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3" name="TextBox 1423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4" name="TextBox 1423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5" name="TextBox 1423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6" name="TextBox 1423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7" name="TextBox 1423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8" name="TextBox 1423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39" name="TextBox 1423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0" name="TextBox 1423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1" name="TextBox 1424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2" name="TextBox 1424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3" name="TextBox 1424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4" name="TextBox 1424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5" name="TextBox 1424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6" name="TextBox 1424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7" name="TextBox 1424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8" name="TextBox 1424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49" name="TextBox 1424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0" name="TextBox 1424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1" name="TextBox 1425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2" name="TextBox 1425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3" name="TextBox 1425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4" name="TextBox 1425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5" name="TextBox 1425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6" name="TextBox 1425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7" name="TextBox 1425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8" name="TextBox 1425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59" name="TextBox 1425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0" name="TextBox 1425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1" name="TextBox 1426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2" name="TextBox 1426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3" name="TextBox 1426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4" name="TextBox 1426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5" name="TextBox 1426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6" name="TextBox 1426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7" name="TextBox 1426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8" name="TextBox 1426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69" name="TextBox 1426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0" name="TextBox 1426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1" name="TextBox 1427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2" name="TextBox 1427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3" name="TextBox 1427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4" name="TextBox 1427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5" name="TextBox 1427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6" name="TextBox 1427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7" name="TextBox 1427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8" name="TextBox 1427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79" name="TextBox 1427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0" name="TextBox 1427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1" name="TextBox 1428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2" name="TextBox 1428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3" name="TextBox 1428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4" name="TextBox 1428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5" name="TextBox 1428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6" name="TextBox 1428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7" name="TextBox 1428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8" name="TextBox 1428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89" name="TextBox 1428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0" name="TextBox 1428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1" name="TextBox 1429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2" name="TextBox 1429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3" name="TextBox 1429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4" name="TextBox 1429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5" name="TextBox 1429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6" name="TextBox 1429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7" name="TextBox 1429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8" name="TextBox 1429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299" name="TextBox 1429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0" name="TextBox 1429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1" name="TextBox 1430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2" name="TextBox 1430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3" name="TextBox 1430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4" name="TextBox 1430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5" name="TextBox 1430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6" name="TextBox 1430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7" name="TextBox 1430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8" name="TextBox 1430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09" name="TextBox 1430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0" name="TextBox 1430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1" name="TextBox 1431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2" name="TextBox 1431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3" name="TextBox 1431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4" name="TextBox 1431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5" name="TextBox 1431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6" name="TextBox 1431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7" name="TextBox 1431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8" name="TextBox 1431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19" name="TextBox 1431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0" name="TextBox 1431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1" name="TextBox 1432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2" name="TextBox 1432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3" name="TextBox 1432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4" name="TextBox 1432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5" name="TextBox 1432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6" name="TextBox 1432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7" name="TextBox 1432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8" name="TextBox 1432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29" name="TextBox 1432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0" name="TextBox 1432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1" name="TextBox 1433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2" name="TextBox 1433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3" name="TextBox 1433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4" name="TextBox 1433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5" name="TextBox 1433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6" name="TextBox 1433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7" name="TextBox 1433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8" name="TextBox 1433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39" name="TextBox 1433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0" name="TextBox 1433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1" name="TextBox 1434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2" name="TextBox 1434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3" name="TextBox 1434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4" name="TextBox 1434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5" name="TextBox 1434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6" name="TextBox 1434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7" name="TextBox 1434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8" name="TextBox 1434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49" name="TextBox 1434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0" name="TextBox 1434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1" name="TextBox 1435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2" name="TextBox 1435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3" name="TextBox 1435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4" name="TextBox 1435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5" name="TextBox 1435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6" name="TextBox 1435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7" name="TextBox 1435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8" name="TextBox 1435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59" name="TextBox 1435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60" name="TextBox 1435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61" name="TextBox 1436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62" name="TextBox 1436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63" name="TextBox 1436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64" name="TextBox 1436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365" name="TextBox 1436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66" name="TextBox 1436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67" name="TextBox 1436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68" name="TextBox 1436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69" name="TextBox 1436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0" name="TextBox 1436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1" name="TextBox 1437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2" name="TextBox 1437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3" name="TextBox 1437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4" name="TextBox 1437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5" name="TextBox 1437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6" name="TextBox 1437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7" name="TextBox 1437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8" name="TextBox 1437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79" name="TextBox 1437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0" name="TextBox 1437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1" name="TextBox 1438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2" name="TextBox 1438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3" name="TextBox 1438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4" name="TextBox 1438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5" name="TextBox 1438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6" name="TextBox 1438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7" name="TextBox 1438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8" name="TextBox 1438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89" name="TextBox 1438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0" name="TextBox 1438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1" name="TextBox 1439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2" name="TextBox 1439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3" name="TextBox 1439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4" name="TextBox 1439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5" name="TextBox 1439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6" name="TextBox 1439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7" name="TextBox 1439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8" name="TextBox 1439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399" name="TextBox 1439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0" name="TextBox 1439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1" name="TextBox 1440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2" name="TextBox 1440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3" name="TextBox 1440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4" name="TextBox 1440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5" name="TextBox 1440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6" name="TextBox 1440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7" name="TextBox 1440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8" name="TextBox 1440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09" name="TextBox 1440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0" name="TextBox 1440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1" name="TextBox 1441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2" name="TextBox 1441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3" name="TextBox 1441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4" name="TextBox 1441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5" name="TextBox 1441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6" name="TextBox 1441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7" name="TextBox 1441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8" name="TextBox 1441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19" name="TextBox 1441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0" name="TextBox 1441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1" name="TextBox 1442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2" name="TextBox 1442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3" name="TextBox 1442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4" name="TextBox 1442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5" name="TextBox 1442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6" name="TextBox 1442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7" name="TextBox 1442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8" name="TextBox 1442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29" name="TextBox 1442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0" name="TextBox 1442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1" name="TextBox 1443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2" name="TextBox 1443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3" name="TextBox 1443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4" name="TextBox 1443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5" name="TextBox 1443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6" name="TextBox 1443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7" name="TextBox 1443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8" name="TextBox 1443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39" name="TextBox 1443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0" name="TextBox 1443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1" name="TextBox 1444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2" name="TextBox 1444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3" name="TextBox 1444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4" name="TextBox 1444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5" name="TextBox 1444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6" name="TextBox 1444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7" name="TextBox 1444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8" name="TextBox 1444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49" name="TextBox 1444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0" name="TextBox 1444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1" name="TextBox 1445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2" name="TextBox 1445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3" name="TextBox 1445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4" name="TextBox 1445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5" name="TextBox 1445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6" name="TextBox 1445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7" name="TextBox 1445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8" name="TextBox 1445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59" name="TextBox 1445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0" name="TextBox 1445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1" name="TextBox 1446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2" name="TextBox 1446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3" name="TextBox 1446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4" name="TextBox 1446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5" name="TextBox 1446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6" name="TextBox 1446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7" name="TextBox 1446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8" name="TextBox 1446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69" name="TextBox 1446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0" name="TextBox 1446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1" name="TextBox 1447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2" name="TextBox 1447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3" name="TextBox 1447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4" name="TextBox 1447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5" name="TextBox 1447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6" name="TextBox 1447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7" name="TextBox 1447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8" name="TextBox 1447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79" name="TextBox 1447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0" name="TextBox 1447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1" name="TextBox 1448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2" name="TextBox 1448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3" name="TextBox 1448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4" name="TextBox 1448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5" name="TextBox 1448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6" name="TextBox 1448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7" name="TextBox 1448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8" name="TextBox 1448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89" name="TextBox 1448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0" name="TextBox 1448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1" name="TextBox 1449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2" name="TextBox 1449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3" name="TextBox 1449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4" name="TextBox 1449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5" name="TextBox 1449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6" name="TextBox 1449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7" name="TextBox 1449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8" name="TextBox 1449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499" name="TextBox 1449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0" name="TextBox 1449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1" name="TextBox 1450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2" name="TextBox 1450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3" name="TextBox 1450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4" name="TextBox 1450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5" name="TextBox 1450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6" name="TextBox 1450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7" name="TextBox 1450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8" name="TextBox 1450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09" name="TextBox 1450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0" name="TextBox 1450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1" name="TextBox 1451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2" name="TextBox 1451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3" name="TextBox 1451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4" name="TextBox 1451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5" name="TextBox 1451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6" name="TextBox 1451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7" name="TextBox 1451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8" name="TextBox 1451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19" name="TextBox 1451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0" name="TextBox 1451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1" name="TextBox 1452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2" name="TextBox 1452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3" name="TextBox 1452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4" name="TextBox 1452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5" name="TextBox 1452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6" name="TextBox 1452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7" name="TextBox 1452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8" name="TextBox 1452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29" name="TextBox 1452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0" name="TextBox 1452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1" name="TextBox 1453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2" name="TextBox 1453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3" name="TextBox 1453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4" name="TextBox 1453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5" name="TextBox 1453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6" name="TextBox 1453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7" name="TextBox 1453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8" name="TextBox 1453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39" name="TextBox 1453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0" name="TextBox 1453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1" name="TextBox 1454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2" name="TextBox 1454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3" name="TextBox 1454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4" name="TextBox 1454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5" name="TextBox 1454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6" name="TextBox 1454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7" name="TextBox 1454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8" name="TextBox 1454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49" name="TextBox 1454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0" name="TextBox 1454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1" name="TextBox 1455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2" name="TextBox 1455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3" name="TextBox 1455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4" name="TextBox 1455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5" name="TextBox 1455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6" name="TextBox 1455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7" name="TextBox 1455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8" name="TextBox 1455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59" name="TextBox 1455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0" name="TextBox 1455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1" name="TextBox 1456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2" name="TextBox 1456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3" name="TextBox 1456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4" name="TextBox 1456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5" name="TextBox 1456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6" name="TextBox 1456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7" name="TextBox 1456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8" name="TextBox 1456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69" name="TextBox 1456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0" name="TextBox 1456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1" name="TextBox 1457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2" name="TextBox 1457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3" name="TextBox 1457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4" name="TextBox 1457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5" name="TextBox 1457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6" name="TextBox 1457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7" name="TextBox 1457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8" name="TextBox 1457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79" name="TextBox 1457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0" name="TextBox 1457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1" name="TextBox 1458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2" name="TextBox 1458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3" name="TextBox 1458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4" name="TextBox 1458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5" name="TextBox 1458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6" name="TextBox 1458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7" name="TextBox 1458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8" name="TextBox 1458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89" name="TextBox 1458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0" name="TextBox 1458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1" name="TextBox 1459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2" name="TextBox 1459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3" name="TextBox 1459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4" name="TextBox 1459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5" name="TextBox 1459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6" name="TextBox 1459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7" name="TextBox 1459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8" name="TextBox 1459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599" name="TextBox 1459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0" name="TextBox 1459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1" name="TextBox 1460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2" name="TextBox 1460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3" name="TextBox 1460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4" name="TextBox 1460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5" name="TextBox 1460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6" name="TextBox 1460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7" name="TextBox 1460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8" name="TextBox 1460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09" name="TextBox 1460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10" name="TextBox 1460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11" name="TextBox 1461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12" name="TextBox 1461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13" name="TextBox 1461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14" name="TextBox 1461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15" name="TextBox 1461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16" name="TextBox 1461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617" name="TextBox 1461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18" name="TextBox 1461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19" name="TextBox 1461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0" name="TextBox 1461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1" name="TextBox 1462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2" name="TextBox 1462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3" name="TextBox 1462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4" name="TextBox 1462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5" name="TextBox 1462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6" name="TextBox 1462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7" name="TextBox 1462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8" name="TextBox 1462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29" name="TextBox 1462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0" name="TextBox 1462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1" name="TextBox 1463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2" name="TextBox 1463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3" name="TextBox 1463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4" name="TextBox 1463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5" name="TextBox 1463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6" name="TextBox 1463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7" name="TextBox 1463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8" name="TextBox 1463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39" name="TextBox 1463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0" name="TextBox 1463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1" name="TextBox 1464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2" name="TextBox 1464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3" name="TextBox 1464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4" name="TextBox 1464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5" name="TextBox 1464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6" name="TextBox 1464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7" name="TextBox 1464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8" name="TextBox 1464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49" name="TextBox 1464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50" name="TextBox 1464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51" name="TextBox 1465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52" name="TextBox 1465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53" name="TextBox 1465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54" name="TextBox 14653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55" name="TextBox 14654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56" name="TextBox 14655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57" name="TextBox 14656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58" name="TextBox 14657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59" name="TextBox 14658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0" name="TextBox 14659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1" name="TextBox 14660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2" name="TextBox 14661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3" name="TextBox 14662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4" name="TextBox 14663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5" name="TextBox 14664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6" name="TextBox 14665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7" name="TextBox 14666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8" name="TextBox 14667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69" name="TextBox 14668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0" name="TextBox 14669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1" name="TextBox 14670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2" name="TextBox 14671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3" name="TextBox 14672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4" name="TextBox 14673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5" name="TextBox 14674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6" name="TextBox 14675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7" name="TextBox 14676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8" name="TextBox 14677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79" name="TextBox 14678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0" name="TextBox 14679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1" name="TextBox 14680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2" name="TextBox 14681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3" name="TextBox 14682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4" name="TextBox 14683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5" name="TextBox 14684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6" name="TextBox 14685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7" name="TextBox 14686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8" name="TextBox 14687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940</xdr:row>
      <xdr:rowOff>0</xdr:rowOff>
    </xdr:from>
    <xdr:ext cx="73607" cy="264560"/>
    <xdr:sp macro="" textlink="">
      <xdr:nvSpPr>
        <xdr:cNvPr id="14689" name="TextBox 14688"/>
        <xdr:cNvSpPr txBox="1"/>
      </xdr:nvSpPr>
      <xdr:spPr>
        <a:xfrm>
          <a:off x="501808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0" name="TextBox 1468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1" name="TextBox 1469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2" name="TextBox 1469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3" name="TextBox 1469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4" name="TextBox 1469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5" name="TextBox 1469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6" name="TextBox 1469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7" name="TextBox 1469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8" name="TextBox 1469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699" name="TextBox 1469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0" name="TextBox 1469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1" name="TextBox 1470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2" name="TextBox 1470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3" name="TextBox 1470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4" name="TextBox 1470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5" name="TextBox 1470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6" name="TextBox 1470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7" name="TextBox 1470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8" name="TextBox 1470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09" name="TextBox 1470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0" name="TextBox 1470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1" name="TextBox 1471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2" name="TextBox 1471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3" name="TextBox 1471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4" name="TextBox 1471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5" name="TextBox 1471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6" name="TextBox 1471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7" name="TextBox 1471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8" name="TextBox 1471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19" name="TextBox 1471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0" name="TextBox 1471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1" name="TextBox 1472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2" name="TextBox 1472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3" name="TextBox 1472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4" name="TextBox 1472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5" name="TextBox 1472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6" name="TextBox 1472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7" name="TextBox 1472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8" name="TextBox 1472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29" name="TextBox 1472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0" name="TextBox 1472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1" name="TextBox 1473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2" name="TextBox 1473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3" name="TextBox 1473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4" name="TextBox 1473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5" name="TextBox 1473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6" name="TextBox 1473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7" name="TextBox 1473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8" name="TextBox 1473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39" name="TextBox 1473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0" name="TextBox 1473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1" name="TextBox 1474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2" name="TextBox 1474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3" name="TextBox 1474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4" name="TextBox 1474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5" name="TextBox 1474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6" name="TextBox 1474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7" name="TextBox 1474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8" name="TextBox 1474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49" name="TextBox 1474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0" name="TextBox 1474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1" name="TextBox 1475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2" name="TextBox 1475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3" name="TextBox 1475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4" name="TextBox 1475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5" name="TextBox 1475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6" name="TextBox 1475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7" name="TextBox 1475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8" name="TextBox 1475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59" name="TextBox 1475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0" name="TextBox 1475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1" name="TextBox 1476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2" name="TextBox 1476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3" name="TextBox 1476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4" name="TextBox 1476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5" name="TextBox 1476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6" name="TextBox 1476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7" name="TextBox 1476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8" name="TextBox 1476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69" name="TextBox 1476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0" name="TextBox 1476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1" name="TextBox 1477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2" name="TextBox 1477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3" name="TextBox 1477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4" name="TextBox 1477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5" name="TextBox 1477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6" name="TextBox 1477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7" name="TextBox 1477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8" name="TextBox 1477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79" name="TextBox 1477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0" name="TextBox 1477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1" name="TextBox 1478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2" name="TextBox 1478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3" name="TextBox 1478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4" name="TextBox 1478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5" name="TextBox 1478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6" name="TextBox 1478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7" name="TextBox 1478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8" name="TextBox 1478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89" name="TextBox 1478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0" name="TextBox 1478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1" name="TextBox 1479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2" name="TextBox 1479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3" name="TextBox 1479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4" name="TextBox 1479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5" name="TextBox 1479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6" name="TextBox 1479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7" name="TextBox 1479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8" name="TextBox 1479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799" name="TextBox 1479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0" name="TextBox 1479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1" name="TextBox 1480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2" name="TextBox 1480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3" name="TextBox 1480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4" name="TextBox 1480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5" name="TextBox 1480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6" name="TextBox 1480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7" name="TextBox 1480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8" name="TextBox 1480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09" name="TextBox 1480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0" name="TextBox 1480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1" name="TextBox 1481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2" name="TextBox 1481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3" name="TextBox 1481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4" name="TextBox 1481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5" name="TextBox 1481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6" name="TextBox 1481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7" name="TextBox 1481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8" name="TextBox 1481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19" name="TextBox 1481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0" name="TextBox 1481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1" name="TextBox 1482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2" name="TextBox 1482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3" name="TextBox 1482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4" name="TextBox 1482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5" name="TextBox 1482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6" name="TextBox 1482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7" name="TextBox 1482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8" name="TextBox 1482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29" name="TextBox 1482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0" name="TextBox 1482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1" name="TextBox 1483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2" name="TextBox 1483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3" name="TextBox 1483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4" name="TextBox 1483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5" name="TextBox 1483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6" name="TextBox 1483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7" name="TextBox 1483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8" name="TextBox 1483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39" name="TextBox 1483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0" name="TextBox 1483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1" name="TextBox 1484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2" name="TextBox 1484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3" name="TextBox 1484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4" name="TextBox 1484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5" name="TextBox 1484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6" name="TextBox 1484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7" name="TextBox 1484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8" name="TextBox 1484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49" name="TextBox 1484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0" name="TextBox 1484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1" name="TextBox 1485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2" name="TextBox 1485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3" name="TextBox 1485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4" name="TextBox 1485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5" name="TextBox 1485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6" name="TextBox 1485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7" name="TextBox 1485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8" name="TextBox 1485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59" name="TextBox 1485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0" name="TextBox 1485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1" name="TextBox 1486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2" name="TextBox 1486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3" name="TextBox 1486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4" name="TextBox 1486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5" name="TextBox 1486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6" name="TextBox 1486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7" name="TextBox 1486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8" name="TextBox 1486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69" name="TextBox 1486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0" name="TextBox 1486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1" name="TextBox 1487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2" name="TextBox 1487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3" name="TextBox 1487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4" name="TextBox 1487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5" name="TextBox 1487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6" name="TextBox 1487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7" name="TextBox 1487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8" name="TextBox 1487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79" name="TextBox 1487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0" name="TextBox 1487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1" name="TextBox 1488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2" name="TextBox 1488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3" name="TextBox 1488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4" name="TextBox 1488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5" name="TextBox 1488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6" name="TextBox 1488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7" name="TextBox 1488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8" name="TextBox 1488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89" name="TextBox 1488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0" name="TextBox 1488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1" name="TextBox 1489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2" name="TextBox 1489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3" name="TextBox 1489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4" name="TextBox 1489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5" name="TextBox 1489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6" name="TextBox 14895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7" name="TextBox 14896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8" name="TextBox 14897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899" name="TextBox 14898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900" name="TextBox 14899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901" name="TextBox 14900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902" name="TextBox 14901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903" name="TextBox 14902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904" name="TextBox 14903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940</xdr:row>
      <xdr:rowOff>0</xdr:rowOff>
    </xdr:from>
    <xdr:ext cx="73607" cy="264560"/>
    <xdr:sp macro="" textlink="">
      <xdr:nvSpPr>
        <xdr:cNvPr id="14905" name="TextBox 14904"/>
        <xdr:cNvSpPr txBox="1"/>
      </xdr:nvSpPr>
      <xdr:spPr>
        <a:xfrm>
          <a:off x="6103937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06" name="TextBox 1490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07" name="TextBox 1490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08" name="TextBox 1490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09" name="TextBox 1490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0" name="TextBox 1490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1" name="TextBox 1491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2" name="TextBox 1491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3" name="TextBox 1491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4" name="TextBox 1491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5" name="TextBox 1491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6" name="TextBox 1491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7" name="TextBox 1491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8" name="TextBox 1491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19" name="TextBox 1491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0" name="TextBox 1491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1" name="TextBox 1492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2" name="TextBox 1492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3" name="TextBox 1492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4" name="TextBox 1492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5" name="TextBox 1492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6" name="TextBox 1492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7" name="TextBox 1492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8" name="TextBox 1492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29" name="TextBox 1492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0" name="TextBox 1492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1" name="TextBox 1493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2" name="TextBox 1493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3" name="TextBox 1493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4" name="TextBox 1493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5" name="TextBox 1493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6" name="TextBox 1493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7" name="TextBox 1493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8" name="TextBox 1493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39" name="TextBox 1493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0" name="TextBox 1493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1" name="TextBox 1494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2" name="TextBox 1494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3" name="TextBox 1494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4" name="TextBox 1494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5" name="TextBox 1494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6" name="TextBox 1494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7" name="TextBox 1494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8" name="TextBox 1494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49" name="TextBox 1494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0" name="TextBox 1494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1" name="TextBox 1495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2" name="TextBox 1495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3" name="TextBox 1495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4" name="TextBox 1495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5" name="TextBox 1495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6" name="TextBox 1495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7" name="TextBox 1495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8" name="TextBox 1495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59" name="TextBox 1495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0" name="TextBox 1495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1" name="TextBox 1496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2" name="TextBox 1496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3" name="TextBox 1496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4" name="TextBox 1496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5" name="TextBox 1496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6" name="TextBox 1496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7" name="TextBox 1496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8" name="TextBox 1496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69" name="TextBox 1496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0" name="TextBox 1496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1" name="TextBox 1497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2" name="TextBox 1497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3" name="TextBox 1497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4" name="TextBox 1497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5" name="TextBox 1497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6" name="TextBox 1497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7" name="TextBox 1497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8" name="TextBox 1497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79" name="TextBox 1497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0" name="TextBox 1497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1" name="TextBox 1498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2" name="TextBox 1498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3" name="TextBox 1498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4" name="TextBox 1498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5" name="TextBox 1498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6" name="TextBox 1498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7" name="TextBox 1498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8" name="TextBox 1498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89" name="TextBox 1498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0" name="TextBox 1498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1" name="TextBox 1499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2" name="TextBox 1499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3" name="TextBox 1499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4" name="TextBox 1499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5" name="TextBox 1499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6" name="TextBox 1499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7" name="TextBox 1499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8" name="TextBox 1499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4999" name="TextBox 1499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0" name="TextBox 1499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1" name="TextBox 1500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2" name="TextBox 1500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3" name="TextBox 1500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4" name="TextBox 1500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5" name="TextBox 1500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6" name="TextBox 1500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7" name="TextBox 1500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8" name="TextBox 1500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09" name="TextBox 1500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0" name="TextBox 1500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1" name="TextBox 1501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2" name="TextBox 1501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3" name="TextBox 1501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4" name="TextBox 1501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5" name="TextBox 1501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6" name="TextBox 1501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7" name="TextBox 1501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8" name="TextBox 1501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19" name="TextBox 1501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0" name="TextBox 1501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1" name="TextBox 1502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2" name="TextBox 1502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3" name="TextBox 1502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4" name="TextBox 1502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5" name="TextBox 1502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6" name="TextBox 1502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7" name="TextBox 1502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8" name="TextBox 1502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29" name="TextBox 1502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0" name="TextBox 1502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1" name="TextBox 1503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2" name="TextBox 1503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3" name="TextBox 1503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4" name="TextBox 1503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5" name="TextBox 1503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6" name="TextBox 1503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7" name="TextBox 1503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8" name="TextBox 1503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39" name="TextBox 1503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0" name="TextBox 1503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1" name="TextBox 1504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2" name="TextBox 1504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3" name="TextBox 1504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4" name="TextBox 1504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5" name="TextBox 1504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6" name="TextBox 1504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7" name="TextBox 1504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8" name="TextBox 1504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49" name="TextBox 1504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0" name="TextBox 1504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1" name="TextBox 1505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2" name="TextBox 1505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3" name="TextBox 1505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4" name="TextBox 1505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5" name="TextBox 1505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6" name="TextBox 1505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7" name="TextBox 1505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8" name="TextBox 1505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59" name="TextBox 1505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0" name="TextBox 1505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1" name="TextBox 1506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2" name="TextBox 1506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3" name="TextBox 1506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4" name="TextBox 1506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5" name="TextBox 1506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6" name="TextBox 1506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7" name="TextBox 1506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8" name="TextBox 1506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69" name="TextBox 1506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0" name="TextBox 1506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1" name="TextBox 1507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2" name="TextBox 1507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3" name="TextBox 1507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4" name="TextBox 1507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5" name="TextBox 1507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6" name="TextBox 1507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7" name="TextBox 1507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8" name="TextBox 1507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79" name="TextBox 1507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0" name="TextBox 1507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1" name="TextBox 1508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2" name="TextBox 1508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3" name="TextBox 1508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4" name="TextBox 1508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5" name="TextBox 1508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6" name="TextBox 1508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7" name="TextBox 1508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8" name="TextBox 1508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89" name="TextBox 1508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0" name="TextBox 1508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1" name="TextBox 1509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2" name="TextBox 1509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3" name="TextBox 1509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4" name="TextBox 1509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5" name="TextBox 1509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6" name="TextBox 1509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7" name="TextBox 1509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8" name="TextBox 1509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099" name="TextBox 1509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0" name="TextBox 1509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1" name="TextBox 1510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2" name="TextBox 1510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3" name="TextBox 1510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4" name="TextBox 1510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5" name="TextBox 1510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6" name="TextBox 1510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7" name="TextBox 1510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8" name="TextBox 1510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09" name="TextBox 1510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0" name="TextBox 1510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1" name="TextBox 1511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2" name="TextBox 1511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3" name="TextBox 1511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4" name="TextBox 1511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5" name="TextBox 1511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6" name="TextBox 1511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7" name="TextBox 1511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8" name="TextBox 1511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19" name="TextBox 1511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0" name="TextBox 1511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1" name="TextBox 1512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2" name="TextBox 1512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3" name="TextBox 1512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4" name="TextBox 1512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5" name="TextBox 1512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6" name="TextBox 1512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7" name="TextBox 1512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8" name="TextBox 1512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29" name="TextBox 1512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0" name="TextBox 1512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1" name="TextBox 1513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2" name="TextBox 1513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3" name="TextBox 1513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4" name="TextBox 1513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5" name="TextBox 1513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6" name="TextBox 1513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7" name="TextBox 1513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8" name="TextBox 1513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39" name="TextBox 1513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0" name="TextBox 1513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1" name="TextBox 1514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2" name="TextBox 1514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3" name="TextBox 1514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4" name="TextBox 1514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5" name="TextBox 1514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6" name="TextBox 1514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7" name="TextBox 1514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8" name="TextBox 15147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49" name="TextBox 15148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50" name="TextBox 15149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51" name="TextBox 15150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52" name="TextBox 15151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53" name="TextBox 15152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54" name="TextBox 15153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55" name="TextBox 15154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56" name="TextBox 15155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940</xdr:row>
      <xdr:rowOff>0</xdr:rowOff>
    </xdr:from>
    <xdr:ext cx="73607" cy="264560"/>
    <xdr:sp macro="" textlink="">
      <xdr:nvSpPr>
        <xdr:cNvPr id="15157" name="TextBox 15156"/>
        <xdr:cNvSpPr txBox="1"/>
      </xdr:nvSpPr>
      <xdr:spPr>
        <a:xfrm>
          <a:off x="8924925" y="359883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58" name="TextBox 1515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59" name="TextBox 1515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0" name="TextBox 1515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1" name="TextBox 1516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2" name="TextBox 1516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3" name="TextBox 1516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4" name="TextBox 1516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5" name="TextBox 1516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6" name="TextBox 1516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7" name="TextBox 1516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8" name="TextBox 1516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69" name="TextBox 1516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0" name="TextBox 1516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1" name="TextBox 1517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2" name="TextBox 1517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3" name="TextBox 1517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4" name="TextBox 1517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5" name="TextBox 1517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6" name="TextBox 1517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7" name="TextBox 1517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8" name="TextBox 1517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79" name="TextBox 1517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0" name="TextBox 1517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1" name="TextBox 1518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2" name="TextBox 1518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3" name="TextBox 1518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4" name="TextBox 1518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5" name="TextBox 1518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6" name="TextBox 1518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7" name="TextBox 1518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8" name="TextBox 1518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89" name="TextBox 1518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90" name="TextBox 1518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91" name="TextBox 1519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92" name="TextBox 1519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193" name="TextBox 1519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194" name="TextBox 15193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195" name="TextBox 15194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196" name="TextBox 15195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197" name="TextBox 15196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198" name="TextBox 15197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199" name="TextBox 15198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0" name="TextBox 15199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1" name="TextBox 15200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2" name="TextBox 15201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3" name="TextBox 15202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4" name="TextBox 15203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5" name="TextBox 15204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6" name="TextBox 15205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7" name="TextBox 15206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8" name="TextBox 15207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09" name="TextBox 15208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0" name="TextBox 15209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1" name="TextBox 15210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2" name="TextBox 15211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3" name="TextBox 15212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4" name="TextBox 15213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5" name="TextBox 15214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6" name="TextBox 15215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7" name="TextBox 15216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8" name="TextBox 15217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19" name="TextBox 15218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0" name="TextBox 15219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1" name="TextBox 15220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2" name="TextBox 15221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3" name="TextBox 15222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4" name="TextBox 15223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5" name="TextBox 15224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6" name="TextBox 15225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7" name="TextBox 15226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8" name="TextBox 15227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1017</xdr:row>
      <xdr:rowOff>0</xdr:rowOff>
    </xdr:from>
    <xdr:ext cx="73607" cy="264560"/>
    <xdr:sp macro="" textlink="">
      <xdr:nvSpPr>
        <xdr:cNvPr id="15229" name="TextBox 15228"/>
        <xdr:cNvSpPr txBox="1"/>
      </xdr:nvSpPr>
      <xdr:spPr>
        <a:xfrm>
          <a:off x="501808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0" name="TextBox 1522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1" name="TextBox 1523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2" name="TextBox 1523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3" name="TextBox 1523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4" name="TextBox 1523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5" name="TextBox 1523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6" name="TextBox 1523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7" name="TextBox 1523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8" name="TextBox 1523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39" name="TextBox 1523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0" name="TextBox 1523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1" name="TextBox 1524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2" name="TextBox 1524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3" name="TextBox 1524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4" name="TextBox 1524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5" name="TextBox 1524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6" name="TextBox 1524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7" name="TextBox 1524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8" name="TextBox 1524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49" name="TextBox 1524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0" name="TextBox 1524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1" name="TextBox 1525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2" name="TextBox 1525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3" name="TextBox 1525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4" name="TextBox 1525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5" name="TextBox 1525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6" name="TextBox 1525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7" name="TextBox 1525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8" name="TextBox 1525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59" name="TextBox 1525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0" name="TextBox 1525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1" name="TextBox 1526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2" name="TextBox 1526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3" name="TextBox 1526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4" name="TextBox 1526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5" name="TextBox 1526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6" name="TextBox 1526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7" name="TextBox 1526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8" name="TextBox 1526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69" name="TextBox 1526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0" name="TextBox 1526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1" name="TextBox 1527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2" name="TextBox 1527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3" name="TextBox 1527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4" name="TextBox 1527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5" name="TextBox 1527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6" name="TextBox 1527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7" name="TextBox 1527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8" name="TextBox 1527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79" name="TextBox 1527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0" name="TextBox 1527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1" name="TextBox 1528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2" name="TextBox 1528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3" name="TextBox 1528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4" name="TextBox 1528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5" name="TextBox 1528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6" name="TextBox 1528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7" name="TextBox 1528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8" name="TextBox 1528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89" name="TextBox 1528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0" name="TextBox 1528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1" name="TextBox 1529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2" name="TextBox 1529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3" name="TextBox 1529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4" name="TextBox 1529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5" name="TextBox 1529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6" name="TextBox 1529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7" name="TextBox 1529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8" name="TextBox 1529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299" name="TextBox 1529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0" name="TextBox 1529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1" name="TextBox 1530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2" name="TextBox 1530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3" name="TextBox 1530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4" name="TextBox 1530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5" name="TextBox 1530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6" name="TextBox 1530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7" name="TextBox 1530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8" name="TextBox 1530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09" name="TextBox 1530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0" name="TextBox 1530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1" name="TextBox 1531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2" name="TextBox 1531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3" name="TextBox 1531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4" name="TextBox 1531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5" name="TextBox 1531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6" name="TextBox 1531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7" name="TextBox 1531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8" name="TextBox 1531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19" name="TextBox 1531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0" name="TextBox 1531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1" name="TextBox 1532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2" name="TextBox 1532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3" name="TextBox 1532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4" name="TextBox 1532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5" name="TextBox 1532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6" name="TextBox 1532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7" name="TextBox 1532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8" name="TextBox 1532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29" name="TextBox 1532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0" name="TextBox 1532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1" name="TextBox 1533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2" name="TextBox 1533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3" name="TextBox 1533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4" name="TextBox 1533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5" name="TextBox 1533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6" name="TextBox 1533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7" name="TextBox 1533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8" name="TextBox 1533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39" name="TextBox 1533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0" name="TextBox 1533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1" name="TextBox 1534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2" name="TextBox 1534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3" name="TextBox 1534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4" name="TextBox 1534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5" name="TextBox 1534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6" name="TextBox 1534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7" name="TextBox 1534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8" name="TextBox 1534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49" name="TextBox 1534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0" name="TextBox 1534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1" name="TextBox 1535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2" name="TextBox 1535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3" name="TextBox 1535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4" name="TextBox 1535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5" name="TextBox 1535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6" name="TextBox 1535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7" name="TextBox 1535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8" name="TextBox 1535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59" name="TextBox 1535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0" name="TextBox 1535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1" name="TextBox 1536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2" name="TextBox 1536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3" name="TextBox 1536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4" name="TextBox 1536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5" name="TextBox 1536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6" name="TextBox 1536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7" name="TextBox 1536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8" name="TextBox 1536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69" name="TextBox 1536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0" name="TextBox 1536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1" name="TextBox 1537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2" name="TextBox 1537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3" name="TextBox 1537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4" name="TextBox 1537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5" name="TextBox 1537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6" name="TextBox 1537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7" name="TextBox 1537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8" name="TextBox 1537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79" name="TextBox 1537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0" name="TextBox 1537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1" name="TextBox 1538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2" name="TextBox 1538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3" name="TextBox 1538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4" name="TextBox 1538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5" name="TextBox 1538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6" name="TextBox 1538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7" name="TextBox 1538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8" name="TextBox 1538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89" name="TextBox 1538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0" name="TextBox 1538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1" name="TextBox 1539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2" name="TextBox 1539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3" name="TextBox 1539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4" name="TextBox 1539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5" name="TextBox 1539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6" name="TextBox 1539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7" name="TextBox 1539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8" name="TextBox 1539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399" name="TextBox 1539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0" name="TextBox 1539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1" name="TextBox 1540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2" name="TextBox 1540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3" name="TextBox 1540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4" name="TextBox 1540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5" name="TextBox 1540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6" name="TextBox 1540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7" name="TextBox 1540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8" name="TextBox 1540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09" name="TextBox 1540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0" name="TextBox 1540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1" name="TextBox 1541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2" name="TextBox 1541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3" name="TextBox 1541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4" name="TextBox 1541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5" name="TextBox 1541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6" name="TextBox 1541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7" name="TextBox 1541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8" name="TextBox 1541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19" name="TextBox 1541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0" name="TextBox 1541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1" name="TextBox 1542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2" name="TextBox 1542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3" name="TextBox 1542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4" name="TextBox 1542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5" name="TextBox 1542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6" name="TextBox 1542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7" name="TextBox 1542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8" name="TextBox 1542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29" name="TextBox 1542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0" name="TextBox 1542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1" name="TextBox 1543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2" name="TextBox 1543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3" name="TextBox 1543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4" name="TextBox 1543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5" name="TextBox 1543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6" name="TextBox 15435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7" name="TextBox 15436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8" name="TextBox 15437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39" name="TextBox 15438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40" name="TextBox 15439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41" name="TextBox 15440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42" name="TextBox 15441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43" name="TextBox 15442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44" name="TextBox 15443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1017</xdr:row>
      <xdr:rowOff>0</xdr:rowOff>
    </xdr:from>
    <xdr:ext cx="73607" cy="264560"/>
    <xdr:sp macro="" textlink="">
      <xdr:nvSpPr>
        <xdr:cNvPr id="15445" name="TextBox 15444"/>
        <xdr:cNvSpPr txBox="1"/>
      </xdr:nvSpPr>
      <xdr:spPr>
        <a:xfrm>
          <a:off x="6103937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46" name="TextBox 1544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47" name="TextBox 1544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48" name="TextBox 1544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49" name="TextBox 1544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0" name="TextBox 1544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1" name="TextBox 1545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2" name="TextBox 1545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3" name="TextBox 1545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4" name="TextBox 1545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5" name="TextBox 1545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6" name="TextBox 1545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7" name="TextBox 1545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8" name="TextBox 1545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59" name="TextBox 1545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0" name="TextBox 1545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1" name="TextBox 1546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2" name="TextBox 1546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3" name="TextBox 1546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4" name="TextBox 1546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5" name="TextBox 1546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6" name="TextBox 1546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7" name="TextBox 1546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8" name="TextBox 1546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69" name="TextBox 1546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0" name="TextBox 1546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1" name="TextBox 1547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2" name="TextBox 1547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3" name="TextBox 1547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4" name="TextBox 1547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5" name="TextBox 1547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6" name="TextBox 1547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7" name="TextBox 1547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8" name="TextBox 1547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79" name="TextBox 1547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0" name="TextBox 1547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1" name="TextBox 1548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2" name="TextBox 1548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3" name="TextBox 1548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4" name="TextBox 1548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5" name="TextBox 1548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6" name="TextBox 1548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7" name="TextBox 1548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8" name="TextBox 1548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89" name="TextBox 1548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0" name="TextBox 1548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1" name="TextBox 1549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2" name="TextBox 1549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3" name="TextBox 1549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4" name="TextBox 1549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5" name="TextBox 1549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6" name="TextBox 1549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7" name="TextBox 1549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8" name="TextBox 1549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499" name="TextBox 1549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0" name="TextBox 1549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1" name="TextBox 1550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2" name="TextBox 1550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3" name="TextBox 1550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4" name="TextBox 1550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5" name="TextBox 1550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6" name="TextBox 1550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7" name="TextBox 1550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8" name="TextBox 1550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09" name="TextBox 1550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0" name="TextBox 1550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1" name="TextBox 1551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2" name="TextBox 1551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3" name="TextBox 1551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4" name="TextBox 1551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5" name="TextBox 1551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6" name="TextBox 1551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7" name="TextBox 1551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8" name="TextBox 1551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19" name="TextBox 1551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0" name="TextBox 1551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1" name="TextBox 1552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2" name="TextBox 1552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3" name="TextBox 1552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4" name="TextBox 1552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5" name="TextBox 1552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6" name="TextBox 1552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7" name="TextBox 1552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8" name="TextBox 1552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29" name="TextBox 1552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0" name="TextBox 1552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1" name="TextBox 1553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2" name="TextBox 1553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3" name="TextBox 1553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4" name="TextBox 1553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5" name="TextBox 1553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6" name="TextBox 1553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7" name="TextBox 1553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8" name="TextBox 1553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39" name="TextBox 1553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0" name="TextBox 1553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1" name="TextBox 1554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2" name="TextBox 1554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3" name="TextBox 1554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4" name="TextBox 1554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5" name="TextBox 1554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6" name="TextBox 1554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7" name="TextBox 1554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8" name="TextBox 1554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49" name="TextBox 1554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0" name="TextBox 1554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1" name="TextBox 1555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2" name="TextBox 1555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3" name="TextBox 1555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4" name="TextBox 1555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5" name="TextBox 1555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6" name="TextBox 1555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7" name="TextBox 1555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8" name="TextBox 1555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59" name="TextBox 1555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0" name="TextBox 1555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1" name="TextBox 1556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2" name="TextBox 1556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3" name="TextBox 1556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4" name="TextBox 1556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5" name="TextBox 1556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6" name="TextBox 1556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7" name="TextBox 1556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8" name="TextBox 1556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69" name="TextBox 1556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0" name="TextBox 1556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1" name="TextBox 1557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2" name="TextBox 1557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3" name="TextBox 1557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4" name="TextBox 1557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5" name="TextBox 1557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6" name="TextBox 1557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7" name="TextBox 1557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8" name="TextBox 1557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79" name="TextBox 1557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0" name="TextBox 1557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1" name="TextBox 1558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2" name="TextBox 1558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3" name="TextBox 1558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4" name="TextBox 1558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5" name="TextBox 1558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6" name="TextBox 1558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7" name="TextBox 1558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8" name="TextBox 1558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89" name="TextBox 1558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0" name="TextBox 1558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1" name="TextBox 1559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2" name="TextBox 1559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3" name="TextBox 1559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4" name="TextBox 1559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5" name="TextBox 1559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6" name="TextBox 1559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7" name="TextBox 1559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8" name="TextBox 1559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599" name="TextBox 1559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0" name="TextBox 1559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1" name="TextBox 1560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2" name="TextBox 1560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3" name="TextBox 1560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4" name="TextBox 1560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5" name="TextBox 1560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6" name="TextBox 1560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7" name="TextBox 1560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8" name="TextBox 1560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09" name="TextBox 1560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0" name="TextBox 1560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1" name="TextBox 1561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2" name="TextBox 1561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3" name="TextBox 1561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4" name="TextBox 1561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5" name="TextBox 1561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6" name="TextBox 1561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7" name="TextBox 1561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8" name="TextBox 1561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19" name="TextBox 1561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0" name="TextBox 1561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1" name="TextBox 1562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2" name="TextBox 1562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3" name="TextBox 1562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4" name="TextBox 1562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5" name="TextBox 1562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6" name="TextBox 1562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7" name="TextBox 1562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8" name="TextBox 1562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29" name="TextBox 1562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0" name="TextBox 1562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1" name="TextBox 1563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2" name="TextBox 1563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3" name="TextBox 1563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4" name="TextBox 1563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5" name="TextBox 1563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6" name="TextBox 1563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7" name="TextBox 1563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8" name="TextBox 1563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39" name="TextBox 1563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0" name="TextBox 1563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1" name="TextBox 1564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2" name="TextBox 1564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3" name="TextBox 1564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4" name="TextBox 1564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5" name="TextBox 1564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6" name="TextBox 1564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7" name="TextBox 1564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8" name="TextBox 1564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49" name="TextBox 1564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0" name="TextBox 1564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1" name="TextBox 1565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2" name="TextBox 1565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3" name="TextBox 1565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4" name="TextBox 1565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5" name="TextBox 1565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6" name="TextBox 1565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7" name="TextBox 1565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8" name="TextBox 1565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59" name="TextBox 1565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0" name="TextBox 1565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1" name="TextBox 1566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2" name="TextBox 1566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3" name="TextBox 1566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4" name="TextBox 1566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5" name="TextBox 1566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6" name="TextBox 1566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7" name="TextBox 1566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8" name="TextBox 1566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69" name="TextBox 1566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0" name="TextBox 1566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1" name="TextBox 1567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2" name="TextBox 1567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3" name="TextBox 1567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4" name="TextBox 1567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5" name="TextBox 1567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6" name="TextBox 1567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7" name="TextBox 1567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8" name="TextBox 1567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79" name="TextBox 1567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0" name="TextBox 1567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1" name="TextBox 1568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2" name="TextBox 1568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3" name="TextBox 1568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4" name="TextBox 1568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5" name="TextBox 1568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6" name="TextBox 1568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7" name="TextBox 1568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8" name="TextBox 15687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89" name="TextBox 15688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90" name="TextBox 15689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91" name="TextBox 15690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92" name="TextBox 15691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93" name="TextBox 15692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94" name="TextBox 15693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95" name="TextBox 15694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96" name="TextBox 15695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1017</xdr:row>
      <xdr:rowOff>0</xdr:rowOff>
    </xdr:from>
    <xdr:ext cx="73607" cy="264560"/>
    <xdr:sp macro="" textlink="">
      <xdr:nvSpPr>
        <xdr:cNvPr id="15697" name="TextBox 15696"/>
        <xdr:cNvSpPr txBox="1"/>
      </xdr:nvSpPr>
      <xdr:spPr>
        <a:xfrm>
          <a:off x="8924925" y="389220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698" name="TextBox 1569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699" name="TextBox 1569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0" name="TextBox 1569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1" name="TextBox 1570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2" name="TextBox 1570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3" name="TextBox 1570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4" name="TextBox 1570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5" name="TextBox 1570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6" name="TextBox 1570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7" name="TextBox 1570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8" name="TextBox 1570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09" name="TextBox 1570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0" name="TextBox 1570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1" name="TextBox 1571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2" name="TextBox 1571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3" name="TextBox 1571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4" name="TextBox 1571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5" name="TextBox 1571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6" name="TextBox 1571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7" name="TextBox 1571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8" name="TextBox 1571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19" name="TextBox 1571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0" name="TextBox 1571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1" name="TextBox 1572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2" name="TextBox 1572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3" name="TextBox 1572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4" name="TextBox 1572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5" name="TextBox 1572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6" name="TextBox 1572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7" name="TextBox 1572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8" name="TextBox 1572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29" name="TextBox 1572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30" name="TextBox 1572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31" name="TextBox 1573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32" name="TextBox 1573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33" name="TextBox 1573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34" name="TextBox 15733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35" name="TextBox 15734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36" name="TextBox 15735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37" name="TextBox 15736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38" name="TextBox 15737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39" name="TextBox 15738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0" name="TextBox 15739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1" name="TextBox 15740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2" name="TextBox 15741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3" name="TextBox 15742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4" name="TextBox 15743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5" name="TextBox 15744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6" name="TextBox 15745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7" name="TextBox 15746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8" name="TextBox 15747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49" name="TextBox 15748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0" name="TextBox 15749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1" name="TextBox 15750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2" name="TextBox 15751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3" name="TextBox 15752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4" name="TextBox 15753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5" name="TextBox 15754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6" name="TextBox 15755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7" name="TextBox 15756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8" name="TextBox 15757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59" name="TextBox 15758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0" name="TextBox 15759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1" name="TextBox 15760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2" name="TextBox 15761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3" name="TextBox 15762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4" name="TextBox 15763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5" name="TextBox 15764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6" name="TextBox 15765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7" name="TextBox 15766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8" name="TextBox 15767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7</xdr:col>
      <xdr:colOff>960437</xdr:colOff>
      <xdr:row>945</xdr:row>
      <xdr:rowOff>0</xdr:rowOff>
    </xdr:from>
    <xdr:ext cx="73607" cy="264560"/>
    <xdr:sp macro="" textlink="">
      <xdr:nvSpPr>
        <xdr:cNvPr id="15769" name="TextBox 15768"/>
        <xdr:cNvSpPr txBox="1"/>
      </xdr:nvSpPr>
      <xdr:spPr>
        <a:xfrm>
          <a:off x="501808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0" name="TextBox 1576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1" name="TextBox 1577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2" name="TextBox 1577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3" name="TextBox 1577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4" name="TextBox 1577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5" name="TextBox 1577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6" name="TextBox 1577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7" name="TextBox 1577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8" name="TextBox 1577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79" name="TextBox 1577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0" name="TextBox 1577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1" name="TextBox 1578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2" name="TextBox 1578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3" name="TextBox 1578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4" name="TextBox 1578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5" name="TextBox 1578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6" name="TextBox 1578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7" name="TextBox 1578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8" name="TextBox 1578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89" name="TextBox 1578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0" name="TextBox 1578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1" name="TextBox 1579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2" name="TextBox 1579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3" name="TextBox 1579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4" name="TextBox 1579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5" name="TextBox 1579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6" name="TextBox 1579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7" name="TextBox 1579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8" name="TextBox 1579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799" name="TextBox 1579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0" name="TextBox 1579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1" name="TextBox 1580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2" name="TextBox 1580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3" name="TextBox 1580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4" name="TextBox 1580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5" name="TextBox 1580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6" name="TextBox 1580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7" name="TextBox 1580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8" name="TextBox 1580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09" name="TextBox 1580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0" name="TextBox 1580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1" name="TextBox 1581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2" name="TextBox 1581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3" name="TextBox 1581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4" name="TextBox 1581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5" name="TextBox 1581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6" name="TextBox 1581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7" name="TextBox 1581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8" name="TextBox 1581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19" name="TextBox 1581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0" name="TextBox 1581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1" name="TextBox 1582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2" name="TextBox 1582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3" name="TextBox 1582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4" name="TextBox 1582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5" name="TextBox 1582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6" name="TextBox 1582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7" name="TextBox 1582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8" name="TextBox 1582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29" name="TextBox 1582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0" name="TextBox 1582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1" name="TextBox 1583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2" name="TextBox 1583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3" name="TextBox 1583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4" name="TextBox 1583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5" name="TextBox 1583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6" name="TextBox 1583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7" name="TextBox 1583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8" name="TextBox 1583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39" name="TextBox 1583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0" name="TextBox 1583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1" name="TextBox 1584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2" name="TextBox 1584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3" name="TextBox 1584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4" name="TextBox 1584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5" name="TextBox 1584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6" name="TextBox 1584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7" name="TextBox 1584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8" name="TextBox 1584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49" name="TextBox 1584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0" name="TextBox 1584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1" name="TextBox 1585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2" name="TextBox 1585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3" name="TextBox 1585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4" name="TextBox 1585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5" name="TextBox 1585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6" name="TextBox 1585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7" name="TextBox 1585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8" name="TextBox 1585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59" name="TextBox 1585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0" name="TextBox 1585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1" name="TextBox 1586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2" name="TextBox 1586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3" name="TextBox 1586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4" name="TextBox 1586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5" name="TextBox 1586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6" name="TextBox 1586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7" name="TextBox 1586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8" name="TextBox 1586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69" name="TextBox 1586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0" name="TextBox 1586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1" name="TextBox 1587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2" name="TextBox 1587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3" name="TextBox 1587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4" name="TextBox 1587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5" name="TextBox 1587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6" name="TextBox 1587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7" name="TextBox 1587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8" name="TextBox 1587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79" name="TextBox 1587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0" name="TextBox 1587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1" name="TextBox 1588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2" name="TextBox 1588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3" name="TextBox 1588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4" name="TextBox 1588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5" name="TextBox 1588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6" name="TextBox 1588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7" name="TextBox 1588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8" name="TextBox 1588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89" name="TextBox 1588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0" name="TextBox 1588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1" name="TextBox 1589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2" name="TextBox 1589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3" name="TextBox 1589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4" name="TextBox 1589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5" name="TextBox 1589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6" name="TextBox 1589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7" name="TextBox 1589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8" name="TextBox 1589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899" name="TextBox 1589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0" name="TextBox 1589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1" name="TextBox 1590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2" name="TextBox 1590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3" name="TextBox 1590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4" name="TextBox 1590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5" name="TextBox 1590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6" name="TextBox 1590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7" name="TextBox 1590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8" name="TextBox 1590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09" name="TextBox 1590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0" name="TextBox 1590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1" name="TextBox 1591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2" name="TextBox 1591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3" name="TextBox 1591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4" name="TextBox 1591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5" name="TextBox 1591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6" name="TextBox 1591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7" name="TextBox 1591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8" name="TextBox 1591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19" name="TextBox 1591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0" name="TextBox 1591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1" name="TextBox 1592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2" name="TextBox 1592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3" name="TextBox 1592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4" name="TextBox 1592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5" name="TextBox 1592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6" name="TextBox 1592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7" name="TextBox 1592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8" name="TextBox 1592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29" name="TextBox 1592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0" name="TextBox 1592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1" name="TextBox 1593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2" name="TextBox 1593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3" name="TextBox 1593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4" name="TextBox 1593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5" name="TextBox 1593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6" name="TextBox 1593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7" name="TextBox 1593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8" name="TextBox 1593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39" name="TextBox 1593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0" name="TextBox 1593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1" name="TextBox 1594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2" name="TextBox 1594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3" name="TextBox 1594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4" name="TextBox 1594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5" name="TextBox 1594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6" name="TextBox 1594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7" name="TextBox 1594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8" name="TextBox 1594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49" name="TextBox 1594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0" name="TextBox 1594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1" name="TextBox 1595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2" name="TextBox 1595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3" name="TextBox 1595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4" name="TextBox 1595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5" name="TextBox 1595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6" name="TextBox 1595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7" name="TextBox 1595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8" name="TextBox 1595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59" name="TextBox 1595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0" name="TextBox 1595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1" name="TextBox 1596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2" name="TextBox 1596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3" name="TextBox 1596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4" name="TextBox 1596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5" name="TextBox 1596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6" name="TextBox 1596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7" name="TextBox 1596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8" name="TextBox 1596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69" name="TextBox 1596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0" name="TextBox 1596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1" name="TextBox 1597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2" name="TextBox 1597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3" name="TextBox 1597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4" name="TextBox 1597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5" name="TextBox 1597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6" name="TextBox 15975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7" name="TextBox 15976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8" name="TextBox 15977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79" name="TextBox 15978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80" name="TextBox 15979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81" name="TextBox 15980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82" name="TextBox 15981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83" name="TextBox 15982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84" name="TextBox 15983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8</xdr:col>
      <xdr:colOff>960437</xdr:colOff>
      <xdr:row>945</xdr:row>
      <xdr:rowOff>0</xdr:rowOff>
    </xdr:from>
    <xdr:ext cx="73607" cy="264560"/>
    <xdr:sp macro="" textlink="">
      <xdr:nvSpPr>
        <xdr:cNvPr id="15985" name="TextBox 15984"/>
        <xdr:cNvSpPr txBox="1"/>
      </xdr:nvSpPr>
      <xdr:spPr>
        <a:xfrm>
          <a:off x="6103937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86" name="TextBox 1598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87" name="TextBox 1598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88" name="TextBox 1598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89" name="TextBox 1598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0" name="TextBox 1598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1" name="TextBox 1599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2" name="TextBox 1599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3" name="TextBox 1599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4" name="TextBox 1599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5" name="TextBox 1599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6" name="TextBox 1599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7" name="TextBox 1599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8" name="TextBox 1599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5999" name="TextBox 1599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0" name="TextBox 1599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1" name="TextBox 1600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2" name="TextBox 1600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3" name="TextBox 1600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4" name="TextBox 1600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5" name="TextBox 1600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6" name="TextBox 1600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7" name="TextBox 1600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8" name="TextBox 1600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09" name="TextBox 1600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0" name="TextBox 1600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1" name="TextBox 1601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2" name="TextBox 1601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3" name="TextBox 1601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4" name="TextBox 1601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5" name="TextBox 1601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6" name="TextBox 1601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7" name="TextBox 1601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8" name="TextBox 1601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19" name="TextBox 1601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0" name="TextBox 1601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1" name="TextBox 1602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2" name="TextBox 1602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3" name="TextBox 1602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4" name="TextBox 1602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5" name="TextBox 1602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6" name="TextBox 1602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7" name="TextBox 1602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8" name="TextBox 1602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29" name="TextBox 1602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0" name="TextBox 1602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1" name="TextBox 1603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2" name="TextBox 1603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3" name="TextBox 1603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4" name="TextBox 1603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5" name="TextBox 1603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6" name="TextBox 1603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7" name="TextBox 1603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8" name="TextBox 1603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39" name="TextBox 1603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0" name="TextBox 1603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1" name="TextBox 1604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2" name="TextBox 1604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3" name="TextBox 1604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4" name="TextBox 1604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5" name="TextBox 1604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6" name="TextBox 1604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7" name="TextBox 1604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8" name="TextBox 1604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49" name="TextBox 1604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0" name="TextBox 1604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1" name="TextBox 1605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2" name="TextBox 1605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3" name="TextBox 1605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4" name="TextBox 1605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5" name="TextBox 1605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6" name="TextBox 1605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7" name="TextBox 1605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8" name="TextBox 1605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59" name="TextBox 1605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0" name="TextBox 1605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1" name="TextBox 1606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2" name="TextBox 1606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3" name="TextBox 1606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4" name="TextBox 1606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5" name="TextBox 1606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6" name="TextBox 1606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7" name="TextBox 1606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8" name="TextBox 1606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69" name="TextBox 1606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0" name="TextBox 1606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1" name="TextBox 1607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2" name="TextBox 1607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3" name="TextBox 1607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4" name="TextBox 1607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5" name="TextBox 1607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6" name="TextBox 1607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7" name="TextBox 1607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8" name="TextBox 1607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79" name="TextBox 1607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0" name="TextBox 1607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1" name="TextBox 1608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2" name="TextBox 1608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3" name="TextBox 1608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4" name="TextBox 1608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5" name="TextBox 1608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6" name="TextBox 1608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7" name="TextBox 1608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8" name="TextBox 1608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89" name="TextBox 1608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0" name="TextBox 1608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1" name="TextBox 1609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2" name="TextBox 1609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3" name="TextBox 1609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4" name="TextBox 1609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5" name="TextBox 1609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6" name="TextBox 1609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7" name="TextBox 1609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8" name="TextBox 1609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099" name="TextBox 1609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0" name="TextBox 1609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1" name="TextBox 1610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2" name="TextBox 1610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3" name="TextBox 1610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4" name="TextBox 1610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5" name="TextBox 1610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6" name="TextBox 1610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7" name="TextBox 1610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8" name="TextBox 1610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09" name="TextBox 1610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0" name="TextBox 1610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1" name="TextBox 1611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2" name="TextBox 1611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3" name="TextBox 1611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4" name="TextBox 1611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5" name="TextBox 1611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6" name="TextBox 1611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7" name="TextBox 1611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8" name="TextBox 1611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19" name="TextBox 1611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0" name="TextBox 1611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1" name="TextBox 1612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2" name="TextBox 1612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3" name="TextBox 1612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4" name="TextBox 1612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5" name="TextBox 1612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6" name="TextBox 1612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7" name="TextBox 1612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8" name="TextBox 1612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29" name="TextBox 1612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0" name="TextBox 1612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1" name="TextBox 1613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2" name="TextBox 1613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3" name="TextBox 1613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4" name="TextBox 1613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5" name="TextBox 1613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6" name="TextBox 1613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7" name="TextBox 1613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8" name="TextBox 1613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39" name="TextBox 1613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0" name="TextBox 1613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1" name="TextBox 1614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2" name="TextBox 1614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3" name="TextBox 1614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4" name="TextBox 1614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5" name="TextBox 1614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6" name="TextBox 1614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7" name="TextBox 1614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8" name="TextBox 1614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49" name="TextBox 1614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0" name="TextBox 1614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1" name="TextBox 1615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2" name="TextBox 1615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3" name="TextBox 1615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4" name="TextBox 1615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5" name="TextBox 1615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6" name="TextBox 1615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7" name="TextBox 1615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8" name="TextBox 1615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59" name="TextBox 1615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0" name="TextBox 1615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1" name="TextBox 1616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2" name="TextBox 1616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3" name="TextBox 1616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4" name="TextBox 1616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5" name="TextBox 1616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6" name="TextBox 1616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7" name="TextBox 1616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8" name="TextBox 1616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69" name="TextBox 1616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0" name="TextBox 1616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1" name="TextBox 1617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2" name="TextBox 1617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3" name="TextBox 1617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4" name="TextBox 1617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5" name="TextBox 1617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6" name="TextBox 1617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7" name="TextBox 1617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8" name="TextBox 1617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79" name="TextBox 1617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0" name="TextBox 1617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1" name="TextBox 1618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2" name="TextBox 1618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3" name="TextBox 1618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4" name="TextBox 1618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5" name="TextBox 1618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6" name="TextBox 1618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7" name="TextBox 1618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8" name="TextBox 1618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89" name="TextBox 1618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0" name="TextBox 1618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1" name="TextBox 1619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2" name="TextBox 1619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3" name="TextBox 1619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4" name="TextBox 1619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5" name="TextBox 1619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6" name="TextBox 1619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7" name="TextBox 1619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8" name="TextBox 1619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199" name="TextBox 1619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0" name="TextBox 1619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1" name="TextBox 1620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2" name="TextBox 1620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3" name="TextBox 1620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4" name="TextBox 1620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5" name="TextBox 1620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6" name="TextBox 1620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7" name="TextBox 1620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8" name="TextBox 1620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09" name="TextBox 1620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0" name="TextBox 1620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1" name="TextBox 1621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2" name="TextBox 1621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3" name="TextBox 1621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4" name="TextBox 1621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5" name="TextBox 1621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6" name="TextBox 1621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7" name="TextBox 1621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8" name="TextBox 1621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19" name="TextBox 1621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0" name="TextBox 1621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1" name="TextBox 1622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2" name="TextBox 1622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3" name="TextBox 1622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4" name="TextBox 1622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5" name="TextBox 1622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6" name="TextBox 1622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7" name="TextBox 1622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8" name="TextBox 16227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29" name="TextBox 16228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30" name="TextBox 16229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31" name="TextBox 16230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32" name="TextBox 16231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33" name="TextBox 16232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34" name="TextBox 16233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35" name="TextBox 16234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36" name="TextBox 16235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  <xdr:oneCellAnchor>
    <xdr:from>
      <xdr:col>18</xdr:col>
      <xdr:colOff>960437</xdr:colOff>
      <xdr:row>945</xdr:row>
      <xdr:rowOff>0</xdr:rowOff>
    </xdr:from>
    <xdr:ext cx="73607" cy="264560"/>
    <xdr:sp macro="" textlink="">
      <xdr:nvSpPr>
        <xdr:cNvPr id="16237" name="TextBox 16236"/>
        <xdr:cNvSpPr txBox="1"/>
      </xdr:nvSpPr>
      <xdr:spPr>
        <a:xfrm>
          <a:off x="8924925" y="361788075"/>
          <a:ext cx="736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099"/>
  <sheetViews>
    <sheetView tabSelected="1" showRuler="0" view="pageBreakPreview" topLeftCell="O1" zoomScale="115" zoomScaleNormal="69" zoomScaleSheetLayoutView="115" workbookViewId="0">
      <selection activeCell="AB1066" sqref="AB1066"/>
    </sheetView>
  </sheetViews>
  <sheetFormatPr defaultColWidth="14.7109375" defaultRowHeight="15" x14ac:dyDescent="0.25"/>
  <cols>
    <col min="1" max="1" width="2" style="197" hidden="1" customWidth="1"/>
    <col min="2" max="2" width="6.85546875" style="48" customWidth="1"/>
    <col min="3" max="3" width="10.7109375" style="163" customWidth="1"/>
    <col min="4" max="4" width="24.5703125" style="202" customWidth="1"/>
    <col min="5" max="5" width="11.140625" style="50" customWidth="1"/>
    <col min="6" max="6" width="10.5703125" style="50" customWidth="1"/>
    <col min="7" max="7" width="9.28515625" style="53" customWidth="1"/>
    <col min="8" max="8" width="15.28515625" style="50" bestFit="1" customWidth="1"/>
    <col min="9" max="9" width="18.140625" style="50" customWidth="1"/>
    <col min="10" max="10" width="8.7109375" style="53" customWidth="1"/>
    <col min="11" max="11" width="9.5703125" style="53" customWidth="1"/>
    <col min="12" max="12" width="7.5703125" style="53" customWidth="1"/>
    <col min="13" max="13" width="10.140625" style="50" customWidth="1"/>
    <col min="14" max="14" width="11.42578125" style="53" customWidth="1"/>
    <col min="15" max="15" width="14.85546875" style="53" customWidth="1"/>
    <col min="16" max="16" width="11.5703125" style="53" customWidth="1"/>
    <col min="17" max="17" width="9.42578125" style="53" customWidth="1"/>
    <col min="18" max="18" width="12.140625" style="53" customWidth="1"/>
    <col min="19" max="19" width="9.5703125" style="53" customWidth="1"/>
    <col min="20" max="20" width="9.42578125" style="50" hidden="1" customWidth="1"/>
    <col min="21" max="21" width="35.28515625" style="51" customWidth="1"/>
    <col min="22" max="22" width="9.7109375" style="52" customWidth="1"/>
    <col min="23" max="23" width="9.85546875" style="50" hidden="1" customWidth="1"/>
    <col min="24" max="24" width="8.42578125" style="50" hidden="1" customWidth="1"/>
    <col min="25" max="25" width="10.7109375" style="50" hidden="1" customWidth="1"/>
    <col min="26" max="26" width="12.5703125" style="50" hidden="1" customWidth="1"/>
    <col min="27" max="27" width="14.28515625" style="50" hidden="1" customWidth="1"/>
    <col min="28" max="28" width="11.28515625" style="43" customWidth="1"/>
    <col min="29" max="29" width="19.28515625" style="53" customWidth="1"/>
    <col min="30" max="60" width="13.7109375" style="53" customWidth="1"/>
    <col min="61" max="257" width="14.7109375" style="53"/>
    <col min="258" max="258" width="14.7109375" style="53" customWidth="1"/>
    <col min="259" max="259" width="13.42578125" style="53" customWidth="1"/>
    <col min="260" max="260" width="35.85546875" style="53" customWidth="1"/>
    <col min="261" max="261" width="11.5703125" style="53" customWidth="1"/>
    <col min="262" max="263" width="14.7109375" style="53" customWidth="1"/>
    <col min="264" max="265" width="16.28515625" style="53" customWidth="1"/>
    <col min="266" max="268" width="14.7109375" style="53" customWidth="1"/>
    <col min="269" max="269" width="10.140625" style="53" customWidth="1"/>
    <col min="270" max="270" width="10" style="53" customWidth="1"/>
    <col min="271" max="271" width="10.5703125" style="53" customWidth="1"/>
    <col min="272" max="272" width="9.7109375" style="53" customWidth="1"/>
    <col min="273" max="275" width="14.7109375" style="53" customWidth="1"/>
    <col min="276" max="276" width="9.42578125" style="53" customWidth="1"/>
    <col min="277" max="277" width="37.7109375" style="53" customWidth="1"/>
    <col min="278" max="278" width="9.42578125" style="53" customWidth="1"/>
    <col min="279" max="279" width="9.85546875" style="53" customWidth="1"/>
    <col min="280" max="280" width="8.42578125" style="53" customWidth="1"/>
    <col min="281" max="281" width="10.7109375" style="53" customWidth="1"/>
    <col min="282" max="282" width="12.5703125" style="53" customWidth="1"/>
    <col min="283" max="283" width="14.28515625" style="53" customWidth="1"/>
    <col min="284" max="284" width="11.5703125" style="53" customWidth="1"/>
    <col min="285" max="285" width="14.7109375" style="53" customWidth="1"/>
    <col min="286" max="316" width="13.7109375" style="53" customWidth="1"/>
    <col min="317" max="513" width="14.7109375" style="53"/>
    <col min="514" max="514" width="14.7109375" style="53" customWidth="1"/>
    <col min="515" max="515" width="13.42578125" style="53" customWidth="1"/>
    <col min="516" max="516" width="35.85546875" style="53" customWidth="1"/>
    <col min="517" max="517" width="11.5703125" style="53" customWidth="1"/>
    <col min="518" max="519" width="14.7109375" style="53" customWidth="1"/>
    <col min="520" max="521" width="16.28515625" style="53" customWidth="1"/>
    <col min="522" max="524" width="14.7109375" style="53" customWidth="1"/>
    <col min="525" max="525" width="10.140625" style="53" customWidth="1"/>
    <col min="526" max="526" width="10" style="53" customWidth="1"/>
    <col min="527" max="527" width="10.5703125" style="53" customWidth="1"/>
    <col min="528" max="528" width="9.7109375" style="53" customWidth="1"/>
    <col min="529" max="531" width="14.7109375" style="53" customWidth="1"/>
    <col min="532" max="532" width="9.42578125" style="53" customWidth="1"/>
    <col min="533" max="533" width="37.7109375" style="53" customWidth="1"/>
    <col min="534" max="534" width="9.42578125" style="53" customWidth="1"/>
    <col min="535" max="535" width="9.85546875" style="53" customWidth="1"/>
    <col min="536" max="536" width="8.42578125" style="53" customWidth="1"/>
    <col min="537" max="537" width="10.7109375" style="53" customWidth="1"/>
    <col min="538" max="538" width="12.5703125" style="53" customWidth="1"/>
    <col min="539" max="539" width="14.28515625" style="53" customWidth="1"/>
    <col min="540" max="540" width="11.5703125" style="53" customWidth="1"/>
    <col min="541" max="541" width="14.7109375" style="53" customWidth="1"/>
    <col min="542" max="572" width="13.7109375" style="53" customWidth="1"/>
    <col min="573" max="769" width="14.7109375" style="53"/>
    <col min="770" max="770" width="14.7109375" style="53" customWidth="1"/>
    <col min="771" max="771" width="13.42578125" style="53" customWidth="1"/>
    <col min="772" max="772" width="35.85546875" style="53" customWidth="1"/>
    <col min="773" max="773" width="11.5703125" style="53" customWidth="1"/>
    <col min="774" max="775" width="14.7109375" style="53" customWidth="1"/>
    <col min="776" max="777" width="16.28515625" style="53" customWidth="1"/>
    <col min="778" max="780" width="14.7109375" style="53" customWidth="1"/>
    <col min="781" max="781" width="10.140625" style="53" customWidth="1"/>
    <col min="782" max="782" width="10" style="53" customWidth="1"/>
    <col min="783" max="783" width="10.5703125" style="53" customWidth="1"/>
    <col min="784" max="784" width="9.7109375" style="53" customWidth="1"/>
    <col min="785" max="787" width="14.7109375" style="53" customWidth="1"/>
    <col min="788" max="788" width="9.42578125" style="53" customWidth="1"/>
    <col min="789" max="789" width="37.7109375" style="53" customWidth="1"/>
    <col min="790" max="790" width="9.42578125" style="53" customWidth="1"/>
    <col min="791" max="791" width="9.85546875" style="53" customWidth="1"/>
    <col min="792" max="792" width="8.42578125" style="53" customWidth="1"/>
    <col min="793" max="793" width="10.7109375" style="53" customWidth="1"/>
    <col min="794" max="794" width="12.5703125" style="53" customWidth="1"/>
    <col min="795" max="795" width="14.28515625" style="53" customWidth="1"/>
    <col min="796" max="796" width="11.5703125" style="53" customWidth="1"/>
    <col min="797" max="797" width="14.7109375" style="53" customWidth="1"/>
    <col min="798" max="828" width="13.7109375" style="53" customWidth="1"/>
    <col min="829" max="1025" width="14.7109375" style="53"/>
    <col min="1026" max="1026" width="14.7109375" style="53" customWidth="1"/>
    <col min="1027" max="1027" width="13.42578125" style="53" customWidth="1"/>
    <col min="1028" max="1028" width="35.85546875" style="53" customWidth="1"/>
    <col min="1029" max="1029" width="11.5703125" style="53" customWidth="1"/>
    <col min="1030" max="1031" width="14.7109375" style="53" customWidth="1"/>
    <col min="1032" max="1033" width="16.28515625" style="53" customWidth="1"/>
    <col min="1034" max="1036" width="14.7109375" style="53" customWidth="1"/>
    <col min="1037" max="1037" width="10.140625" style="53" customWidth="1"/>
    <col min="1038" max="1038" width="10" style="53" customWidth="1"/>
    <col min="1039" max="1039" width="10.5703125" style="53" customWidth="1"/>
    <col min="1040" max="1040" width="9.7109375" style="53" customWidth="1"/>
    <col min="1041" max="1043" width="14.7109375" style="53" customWidth="1"/>
    <col min="1044" max="1044" width="9.42578125" style="53" customWidth="1"/>
    <col min="1045" max="1045" width="37.7109375" style="53" customWidth="1"/>
    <col min="1046" max="1046" width="9.42578125" style="53" customWidth="1"/>
    <col min="1047" max="1047" width="9.85546875" style="53" customWidth="1"/>
    <col min="1048" max="1048" width="8.42578125" style="53" customWidth="1"/>
    <col min="1049" max="1049" width="10.7109375" style="53" customWidth="1"/>
    <col min="1050" max="1050" width="12.5703125" style="53" customWidth="1"/>
    <col min="1051" max="1051" width="14.28515625" style="53" customWidth="1"/>
    <col min="1052" max="1052" width="11.5703125" style="53" customWidth="1"/>
    <col min="1053" max="1053" width="14.7109375" style="53" customWidth="1"/>
    <col min="1054" max="1084" width="13.7109375" style="53" customWidth="1"/>
    <col min="1085" max="1281" width="14.7109375" style="53"/>
    <col min="1282" max="1282" width="14.7109375" style="53" customWidth="1"/>
    <col min="1283" max="1283" width="13.42578125" style="53" customWidth="1"/>
    <col min="1284" max="1284" width="35.85546875" style="53" customWidth="1"/>
    <col min="1285" max="1285" width="11.5703125" style="53" customWidth="1"/>
    <col min="1286" max="1287" width="14.7109375" style="53" customWidth="1"/>
    <col min="1288" max="1289" width="16.28515625" style="53" customWidth="1"/>
    <col min="1290" max="1292" width="14.7109375" style="53" customWidth="1"/>
    <col min="1293" max="1293" width="10.140625" style="53" customWidth="1"/>
    <col min="1294" max="1294" width="10" style="53" customWidth="1"/>
    <col min="1295" max="1295" width="10.5703125" style="53" customWidth="1"/>
    <col min="1296" max="1296" width="9.7109375" style="53" customWidth="1"/>
    <col min="1297" max="1299" width="14.7109375" style="53" customWidth="1"/>
    <col min="1300" max="1300" width="9.42578125" style="53" customWidth="1"/>
    <col min="1301" max="1301" width="37.7109375" style="53" customWidth="1"/>
    <col min="1302" max="1302" width="9.42578125" style="53" customWidth="1"/>
    <col min="1303" max="1303" width="9.85546875" style="53" customWidth="1"/>
    <col min="1304" max="1304" width="8.42578125" style="53" customWidth="1"/>
    <col min="1305" max="1305" width="10.7109375" style="53" customWidth="1"/>
    <col min="1306" max="1306" width="12.5703125" style="53" customWidth="1"/>
    <col min="1307" max="1307" width="14.28515625" style="53" customWidth="1"/>
    <col min="1308" max="1308" width="11.5703125" style="53" customWidth="1"/>
    <col min="1309" max="1309" width="14.7109375" style="53" customWidth="1"/>
    <col min="1310" max="1340" width="13.7109375" style="53" customWidth="1"/>
    <col min="1341" max="1537" width="14.7109375" style="53"/>
    <col min="1538" max="1538" width="14.7109375" style="53" customWidth="1"/>
    <col min="1539" max="1539" width="13.42578125" style="53" customWidth="1"/>
    <col min="1540" max="1540" width="35.85546875" style="53" customWidth="1"/>
    <col min="1541" max="1541" width="11.5703125" style="53" customWidth="1"/>
    <col min="1542" max="1543" width="14.7109375" style="53" customWidth="1"/>
    <col min="1544" max="1545" width="16.28515625" style="53" customWidth="1"/>
    <col min="1546" max="1548" width="14.7109375" style="53" customWidth="1"/>
    <col min="1549" max="1549" width="10.140625" style="53" customWidth="1"/>
    <col min="1550" max="1550" width="10" style="53" customWidth="1"/>
    <col min="1551" max="1551" width="10.5703125" style="53" customWidth="1"/>
    <col min="1552" max="1552" width="9.7109375" style="53" customWidth="1"/>
    <col min="1553" max="1555" width="14.7109375" style="53" customWidth="1"/>
    <col min="1556" max="1556" width="9.42578125" style="53" customWidth="1"/>
    <col min="1557" max="1557" width="37.7109375" style="53" customWidth="1"/>
    <col min="1558" max="1558" width="9.42578125" style="53" customWidth="1"/>
    <col min="1559" max="1559" width="9.85546875" style="53" customWidth="1"/>
    <col min="1560" max="1560" width="8.42578125" style="53" customWidth="1"/>
    <col min="1561" max="1561" width="10.7109375" style="53" customWidth="1"/>
    <col min="1562" max="1562" width="12.5703125" style="53" customWidth="1"/>
    <col min="1563" max="1563" width="14.28515625" style="53" customWidth="1"/>
    <col min="1564" max="1564" width="11.5703125" style="53" customWidth="1"/>
    <col min="1565" max="1565" width="14.7109375" style="53" customWidth="1"/>
    <col min="1566" max="1596" width="13.7109375" style="53" customWidth="1"/>
    <col min="1597" max="1793" width="14.7109375" style="53"/>
    <col min="1794" max="1794" width="14.7109375" style="53" customWidth="1"/>
    <col min="1795" max="1795" width="13.42578125" style="53" customWidth="1"/>
    <col min="1796" max="1796" width="35.85546875" style="53" customWidth="1"/>
    <col min="1797" max="1797" width="11.5703125" style="53" customWidth="1"/>
    <col min="1798" max="1799" width="14.7109375" style="53" customWidth="1"/>
    <col min="1800" max="1801" width="16.28515625" style="53" customWidth="1"/>
    <col min="1802" max="1804" width="14.7109375" style="53" customWidth="1"/>
    <col min="1805" max="1805" width="10.140625" style="53" customWidth="1"/>
    <col min="1806" max="1806" width="10" style="53" customWidth="1"/>
    <col min="1807" max="1807" width="10.5703125" style="53" customWidth="1"/>
    <col min="1808" max="1808" width="9.7109375" style="53" customWidth="1"/>
    <col min="1809" max="1811" width="14.7109375" style="53" customWidth="1"/>
    <col min="1812" max="1812" width="9.42578125" style="53" customWidth="1"/>
    <col min="1813" max="1813" width="37.7109375" style="53" customWidth="1"/>
    <col min="1814" max="1814" width="9.42578125" style="53" customWidth="1"/>
    <col min="1815" max="1815" width="9.85546875" style="53" customWidth="1"/>
    <col min="1816" max="1816" width="8.42578125" style="53" customWidth="1"/>
    <col min="1817" max="1817" width="10.7109375" style="53" customWidth="1"/>
    <col min="1818" max="1818" width="12.5703125" style="53" customWidth="1"/>
    <col min="1819" max="1819" width="14.28515625" style="53" customWidth="1"/>
    <col min="1820" max="1820" width="11.5703125" style="53" customWidth="1"/>
    <col min="1821" max="1821" width="14.7109375" style="53" customWidth="1"/>
    <col min="1822" max="1852" width="13.7109375" style="53" customWidth="1"/>
    <col min="1853" max="2049" width="14.7109375" style="53"/>
    <col min="2050" max="2050" width="14.7109375" style="53" customWidth="1"/>
    <col min="2051" max="2051" width="13.42578125" style="53" customWidth="1"/>
    <col min="2052" max="2052" width="35.85546875" style="53" customWidth="1"/>
    <col min="2053" max="2053" width="11.5703125" style="53" customWidth="1"/>
    <col min="2054" max="2055" width="14.7109375" style="53" customWidth="1"/>
    <col min="2056" max="2057" width="16.28515625" style="53" customWidth="1"/>
    <col min="2058" max="2060" width="14.7109375" style="53" customWidth="1"/>
    <col min="2061" max="2061" width="10.140625" style="53" customWidth="1"/>
    <col min="2062" max="2062" width="10" style="53" customWidth="1"/>
    <col min="2063" max="2063" width="10.5703125" style="53" customWidth="1"/>
    <col min="2064" max="2064" width="9.7109375" style="53" customWidth="1"/>
    <col min="2065" max="2067" width="14.7109375" style="53" customWidth="1"/>
    <col min="2068" max="2068" width="9.42578125" style="53" customWidth="1"/>
    <col min="2069" max="2069" width="37.7109375" style="53" customWidth="1"/>
    <col min="2070" max="2070" width="9.42578125" style="53" customWidth="1"/>
    <col min="2071" max="2071" width="9.85546875" style="53" customWidth="1"/>
    <col min="2072" max="2072" width="8.42578125" style="53" customWidth="1"/>
    <col min="2073" max="2073" width="10.7109375" style="53" customWidth="1"/>
    <col min="2074" max="2074" width="12.5703125" style="53" customWidth="1"/>
    <col min="2075" max="2075" width="14.28515625" style="53" customWidth="1"/>
    <col min="2076" max="2076" width="11.5703125" style="53" customWidth="1"/>
    <col min="2077" max="2077" width="14.7109375" style="53" customWidth="1"/>
    <col min="2078" max="2108" width="13.7109375" style="53" customWidth="1"/>
    <col min="2109" max="2305" width="14.7109375" style="53"/>
    <col min="2306" max="2306" width="14.7109375" style="53" customWidth="1"/>
    <col min="2307" max="2307" width="13.42578125" style="53" customWidth="1"/>
    <col min="2308" max="2308" width="35.85546875" style="53" customWidth="1"/>
    <col min="2309" max="2309" width="11.5703125" style="53" customWidth="1"/>
    <col min="2310" max="2311" width="14.7109375" style="53" customWidth="1"/>
    <col min="2312" max="2313" width="16.28515625" style="53" customWidth="1"/>
    <col min="2314" max="2316" width="14.7109375" style="53" customWidth="1"/>
    <col min="2317" max="2317" width="10.140625" style="53" customWidth="1"/>
    <col min="2318" max="2318" width="10" style="53" customWidth="1"/>
    <col min="2319" max="2319" width="10.5703125" style="53" customWidth="1"/>
    <col min="2320" max="2320" width="9.7109375" style="53" customWidth="1"/>
    <col min="2321" max="2323" width="14.7109375" style="53" customWidth="1"/>
    <col min="2324" max="2324" width="9.42578125" style="53" customWidth="1"/>
    <col min="2325" max="2325" width="37.7109375" style="53" customWidth="1"/>
    <col min="2326" max="2326" width="9.42578125" style="53" customWidth="1"/>
    <col min="2327" max="2327" width="9.85546875" style="53" customWidth="1"/>
    <col min="2328" max="2328" width="8.42578125" style="53" customWidth="1"/>
    <col min="2329" max="2329" width="10.7109375" style="53" customWidth="1"/>
    <col min="2330" max="2330" width="12.5703125" style="53" customWidth="1"/>
    <col min="2331" max="2331" width="14.28515625" style="53" customWidth="1"/>
    <col min="2332" max="2332" width="11.5703125" style="53" customWidth="1"/>
    <col min="2333" max="2333" width="14.7109375" style="53" customWidth="1"/>
    <col min="2334" max="2364" width="13.7109375" style="53" customWidth="1"/>
    <col min="2365" max="2561" width="14.7109375" style="53"/>
    <col min="2562" max="2562" width="14.7109375" style="53" customWidth="1"/>
    <col min="2563" max="2563" width="13.42578125" style="53" customWidth="1"/>
    <col min="2564" max="2564" width="35.85546875" style="53" customWidth="1"/>
    <col min="2565" max="2565" width="11.5703125" style="53" customWidth="1"/>
    <col min="2566" max="2567" width="14.7109375" style="53" customWidth="1"/>
    <col min="2568" max="2569" width="16.28515625" style="53" customWidth="1"/>
    <col min="2570" max="2572" width="14.7109375" style="53" customWidth="1"/>
    <col min="2573" max="2573" width="10.140625" style="53" customWidth="1"/>
    <col min="2574" max="2574" width="10" style="53" customWidth="1"/>
    <col min="2575" max="2575" width="10.5703125" style="53" customWidth="1"/>
    <col min="2576" max="2576" width="9.7109375" style="53" customWidth="1"/>
    <col min="2577" max="2579" width="14.7109375" style="53" customWidth="1"/>
    <col min="2580" max="2580" width="9.42578125" style="53" customWidth="1"/>
    <col min="2581" max="2581" width="37.7109375" style="53" customWidth="1"/>
    <col min="2582" max="2582" width="9.42578125" style="53" customWidth="1"/>
    <col min="2583" max="2583" width="9.85546875" style="53" customWidth="1"/>
    <col min="2584" max="2584" width="8.42578125" style="53" customWidth="1"/>
    <col min="2585" max="2585" width="10.7109375" style="53" customWidth="1"/>
    <col min="2586" max="2586" width="12.5703125" style="53" customWidth="1"/>
    <col min="2587" max="2587" width="14.28515625" style="53" customWidth="1"/>
    <col min="2588" max="2588" width="11.5703125" style="53" customWidth="1"/>
    <col min="2589" max="2589" width="14.7109375" style="53" customWidth="1"/>
    <col min="2590" max="2620" width="13.7109375" style="53" customWidth="1"/>
    <col min="2621" max="2817" width="14.7109375" style="53"/>
    <col min="2818" max="2818" width="14.7109375" style="53" customWidth="1"/>
    <col min="2819" max="2819" width="13.42578125" style="53" customWidth="1"/>
    <col min="2820" max="2820" width="35.85546875" style="53" customWidth="1"/>
    <col min="2821" max="2821" width="11.5703125" style="53" customWidth="1"/>
    <col min="2822" max="2823" width="14.7109375" style="53" customWidth="1"/>
    <col min="2824" max="2825" width="16.28515625" style="53" customWidth="1"/>
    <col min="2826" max="2828" width="14.7109375" style="53" customWidth="1"/>
    <col min="2829" max="2829" width="10.140625" style="53" customWidth="1"/>
    <col min="2830" max="2830" width="10" style="53" customWidth="1"/>
    <col min="2831" max="2831" width="10.5703125" style="53" customWidth="1"/>
    <col min="2832" max="2832" width="9.7109375" style="53" customWidth="1"/>
    <col min="2833" max="2835" width="14.7109375" style="53" customWidth="1"/>
    <col min="2836" max="2836" width="9.42578125" style="53" customWidth="1"/>
    <col min="2837" max="2837" width="37.7109375" style="53" customWidth="1"/>
    <col min="2838" max="2838" width="9.42578125" style="53" customWidth="1"/>
    <col min="2839" max="2839" width="9.85546875" style="53" customWidth="1"/>
    <col min="2840" max="2840" width="8.42578125" style="53" customWidth="1"/>
    <col min="2841" max="2841" width="10.7109375" style="53" customWidth="1"/>
    <col min="2842" max="2842" width="12.5703125" style="53" customWidth="1"/>
    <col min="2843" max="2843" width="14.28515625" style="53" customWidth="1"/>
    <col min="2844" max="2844" width="11.5703125" style="53" customWidth="1"/>
    <col min="2845" max="2845" width="14.7109375" style="53" customWidth="1"/>
    <col min="2846" max="2876" width="13.7109375" style="53" customWidth="1"/>
    <col min="2877" max="3073" width="14.7109375" style="53"/>
    <col min="3074" max="3074" width="14.7109375" style="53" customWidth="1"/>
    <col min="3075" max="3075" width="13.42578125" style="53" customWidth="1"/>
    <col min="3076" max="3076" width="35.85546875" style="53" customWidth="1"/>
    <col min="3077" max="3077" width="11.5703125" style="53" customWidth="1"/>
    <col min="3078" max="3079" width="14.7109375" style="53" customWidth="1"/>
    <col min="3080" max="3081" width="16.28515625" style="53" customWidth="1"/>
    <col min="3082" max="3084" width="14.7109375" style="53" customWidth="1"/>
    <col min="3085" max="3085" width="10.140625" style="53" customWidth="1"/>
    <col min="3086" max="3086" width="10" style="53" customWidth="1"/>
    <col min="3087" max="3087" width="10.5703125" style="53" customWidth="1"/>
    <col min="3088" max="3088" width="9.7109375" style="53" customWidth="1"/>
    <col min="3089" max="3091" width="14.7109375" style="53" customWidth="1"/>
    <col min="3092" max="3092" width="9.42578125" style="53" customWidth="1"/>
    <col min="3093" max="3093" width="37.7109375" style="53" customWidth="1"/>
    <col min="3094" max="3094" width="9.42578125" style="53" customWidth="1"/>
    <col min="3095" max="3095" width="9.85546875" style="53" customWidth="1"/>
    <col min="3096" max="3096" width="8.42578125" style="53" customWidth="1"/>
    <col min="3097" max="3097" width="10.7109375" style="53" customWidth="1"/>
    <col min="3098" max="3098" width="12.5703125" style="53" customWidth="1"/>
    <col min="3099" max="3099" width="14.28515625" style="53" customWidth="1"/>
    <col min="3100" max="3100" width="11.5703125" style="53" customWidth="1"/>
    <col min="3101" max="3101" width="14.7109375" style="53" customWidth="1"/>
    <col min="3102" max="3132" width="13.7109375" style="53" customWidth="1"/>
    <col min="3133" max="3329" width="14.7109375" style="53"/>
    <col min="3330" max="3330" width="14.7109375" style="53" customWidth="1"/>
    <col min="3331" max="3331" width="13.42578125" style="53" customWidth="1"/>
    <col min="3332" max="3332" width="35.85546875" style="53" customWidth="1"/>
    <col min="3333" max="3333" width="11.5703125" style="53" customWidth="1"/>
    <col min="3334" max="3335" width="14.7109375" style="53" customWidth="1"/>
    <col min="3336" max="3337" width="16.28515625" style="53" customWidth="1"/>
    <col min="3338" max="3340" width="14.7109375" style="53" customWidth="1"/>
    <col min="3341" max="3341" width="10.140625" style="53" customWidth="1"/>
    <col min="3342" max="3342" width="10" style="53" customWidth="1"/>
    <col min="3343" max="3343" width="10.5703125" style="53" customWidth="1"/>
    <col min="3344" max="3344" width="9.7109375" style="53" customWidth="1"/>
    <col min="3345" max="3347" width="14.7109375" style="53" customWidth="1"/>
    <col min="3348" max="3348" width="9.42578125" style="53" customWidth="1"/>
    <col min="3349" max="3349" width="37.7109375" style="53" customWidth="1"/>
    <col min="3350" max="3350" width="9.42578125" style="53" customWidth="1"/>
    <col min="3351" max="3351" width="9.85546875" style="53" customWidth="1"/>
    <col min="3352" max="3352" width="8.42578125" style="53" customWidth="1"/>
    <col min="3353" max="3353" width="10.7109375" style="53" customWidth="1"/>
    <col min="3354" max="3354" width="12.5703125" style="53" customWidth="1"/>
    <col min="3355" max="3355" width="14.28515625" style="53" customWidth="1"/>
    <col min="3356" max="3356" width="11.5703125" style="53" customWidth="1"/>
    <col min="3357" max="3357" width="14.7109375" style="53" customWidth="1"/>
    <col min="3358" max="3388" width="13.7109375" style="53" customWidth="1"/>
    <col min="3389" max="3585" width="14.7109375" style="53"/>
    <col min="3586" max="3586" width="14.7109375" style="53" customWidth="1"/>
    <col min="3587" max="3587" width="13.42578125" style="53" customWidth="1"/>
    <col min="3588" max="3588" width="35.85546875" style="53" customWidth="1"/>
    <col min="3589" max="3589" width="11.5703125" style="53" customWidth="1"/>
    <col min="3590" max="3591" width="14.7109375" style="53" customWidth="1"/>
    <col min="3592" max="3593" width="16.28515625" style="53" customWidth="1"/>
    <col min="3594" max="3596" width="14.7109375" style="53" customWidth="1"/>
    <col min="3597" max="3597" width="10.140625" style="53" customWidth="1"/>
    <col min="3598" max="3598" width="10" style="53" customWidth="1"/>
    <col min="3599" max="3599" width="10.5703125" style="53" customWidth="1"/>
    <col min="3600" max="3600" width="9.7109375" style="53" customWidth="1"/>
    <col min="3601" max="3603" width="14.7109375" style="53" customWidth="1"/>
    <col min="3604" max="3604" width="9.42578125" style="53" customWidth="1"/>
    <col min="3605" max="3605" width="37.7109375" style="53" customWidth="1"/>
    <col min="3606" max="3606" width="9.42578125" style="53" customWidth="1"/>
    <col min="3607" max="3607" width="9.85546875" style="53" customWidth="1"/>
    <col min="3608" max="3608" width="8.42578125" style="53" customWidth="1"/>
    <col min="3609" max="3609" width="10.7109375" style="53" customWidth="1"/>
    <col min="3610" max="3610" width="12.5703125" style="53" customWidth="1"/>
    <col min="3611" max="3611" width="14.28515625" style="53" customWidth="1"/>
    <col min="3612" max="3612" width="11.5703125" style="53" customWidth="1"/>
    <col min="3613" max="3613" width="14.7109375" style="53" customWidth="1"/>
    <col min="3614" max="3644" width="13.7109375" style="53" customWidth="1"/>
    <col min="3645" max="3841" width="14.7109375" style="53"/>
    <col min="3842" max="3842" width="14.7109375" style="53" customWidth="1"/>
    <col min="3843" max="3843" width="13.42578125" style="53" customWidth="1"/>
    <col min="3844" max="3844" width="35.85546875" style="53" customWidth="1"/>
    <col min="3845" max="3845" width="11.5703125" style="53" customWidth="1"/>
    <col min="3846" max="3847" width="14.7109375" style="53" customWidth="1"/>
    <col min="3848" max="3849" width="16.28515625" style="53" customWidth="1"/>
    <col min="3850" max="3852" width="14.7109375" style="53" customWidth="1"/>
    <col min="3853" max="3853" width="10.140625" style="53" customWidth="1"/>
    <col min="3854" max="3854" width="10" style="53" customWidth="1"/>
    <col min="3855" max="3855" width="10.5703125" style="53" customWidth="1"/>
    <col min="3856" max="3856" width="9.7109375" style="53" customWidth="1"/>
    <col min="3857" max="3859" width="14.7109375" style="53" customWidth="1"/>
    <col min="3860" max="3860" width="9.42578125" style="53" customWidth="1"/>
    <col min="3861" max="3861" width="37.7109375" style="53" customWidth="1"/>
    <col min="3862" max="3862" width="9.42578125" style="53" customWidth="1"/>
    <col min="3863" max="3863" width="9.85546875" style="53" customWidth="1"/>
    <col min="3864" max="3864" width="8.42578125" style="53" customWidth="1"/>
    <col min="3865" max="3865" width="10.7109375" style="53" customWidth="1"/>
    <col min="3866" max="3866" width="12.5703125" style="53" customWidth="1"/>
    <col min="3867" max="3867" width="14.28515625" style="53" customWidth="1"/>
    <col min="3868" max="3868" width="11.5703125" style="53" customWidth="1"/>
    <col min="3869" max="3869" width="14.7109375" style="53" customWidth="1"/>
    <col min="3870" max="3900" width="13.7109375" style="53" customWidth="1"/>
    <col min="3901" max="4097" width="14.7109375" style="53"/>
    <col min="4098" max="4098" width="14.7109375" style="53" customWidth="1"/>
    <col min="4099" max="4099" width="13.42578125" style="53" customWidth="1"/>
    <col min="4100" max="4100" width="35.85546875" style="53" customWidth="1"/>
    <col min="4101" max="4101" width="11.5703125" style="53" customWidth="1"/>
    <col min="4102" max="4103" width="14.7109375" style="53" customWidth="1"/>
    <col min="4104" max="4105" width="16.28515625" style="53" customWidth="1"/>
    <col min="4106" max="4108" width="14.7109375" style="53" customWidth="1"/>
    <col min="4109" max="4109" width="10.140625" style="53" customWidth="1"/>
    <col min="4110" max="4110" width="10" style="53" customWidth="1"/>
    <col min="4111" max="4111" width="10.5703125" style="53" customWidth="1"/>
    <col min="4112" max="4112" width="9.7109375" style="53" customWidth="1"/>
    <col min="4113" max="4115" width="14.7109375" style="53" customWidth="1"/>
    <col min="4116" max="4116" width="9.42578125" style="53" customWidth="1"/>
    <col min="4117" max="4117" width="37.7109375" style="53" customWidth="1"/>
    <col min="4118" max="4118" width="9.42578125" style="53" customWidth="1"/>
    <col min="4119" max="4119" width="9.85546875" style="53" customWidth="1"/>
    <col min="4120" max="4120" width="8.42578125" style="53" customWidth="1"/>
    <col min="4121" max="4121" width="10.7109375" style="53" customWidth="1"/>
    <col min="4122" max="4122" width="12.5703125" style="53" customWidth="1"/>
    <col min="4123" max="4123" width="14.28515625" style="53" customWidth="1"/>
    <col min="4124" max="4124" width="11.5703125" style="53" customWidth="1"/>
    <col min="4125" max="4125" width="14.7109375" style="53" customWidth="1"/>
    <col min="4126" max="4156" width="13.7109375" style="53" customWidth="1"/>
    <col min="4157" max="4353" width="14.7109375" style="53"/>
    <col min="4354" max="4354" width="14.7109375" style="53" customWidth="1"/>
    <col min="4355" max="4355" width="13.42578125" style="53" customWidth="1"/>
    <col min="4356" max="4356" width="35.85546875" style="53" customWidth="1"/>
    <col min="4357" max="4357" width="11.5703125" style="53" customWidth="1"/>
    <col min="4358" max="4359" width="14.7109375" style="53" customWidth="1"/>
    <col min="4360" max="4361" width="16.28515625" style="53" customWidth="1"/>
    <col min="4362" max="4364" width="14.7109375" style="53" customWidth="1"/>
    <col min="4365" max="4365" width="10.140625" style="53" customWidth="1"/>
    <col min="4366" max="4366" width="10" style="53" customWidth="1"/>
    <col min="4367" max="4367" width="10.5703125" style="53" customWidth="1"/>
    <col min="4368" max="4368" width="9.7109375" style="53" customWidth="1"/>
    <col min="4369" max="4371" width="14.7109375" style="53" customWidth="1"/>
    <col min="4372" max="4372" width="9.42578125" style="53" customWidth="1"/>
    <col min="4373" max="4373" width="37.7109375" style="53" customWidth="1"/>
    <col min="4374" max="4374" width="9.42578125" style="53" customWidth="1"/>
    <col min="4375" max="4375" width="9.85546875" style="53" customWidth="1"/>
    <col min="4376" max="4376" width="8.42578125" style="53" customWidth="1"/>
    <col min="4377" max="4377" width="10.7109375" style="53" customWidth="1"/>
    <col min="4378" max="4378" width="12.5703125" style="53" customWidth="1"/>
    <col min="4379" max="4379" width="14.28515625" style="53" customWidth="1"/>
    <col min="4380" max="4380" width="11.5703125" style="53" customWidth="1"/>
    <col min="4381" max="4381" width="14.7109375" style="53" customWidth="1"/>
    <col min="4382" max="4412" width="13.7109375" style="53" customWidth="1"/>
    <col min="4413" max="4609" width="14.7109375" style="53"/>
    <col min="4610" max="4610" width="14.7109375" style="53" customWidth="1"/>
    <col min="4611" max="4611" width="13.42578125" style="53" customWidth="1"/>
    <col min="4612" max="4612" width="35.85546875" style="53" customWidth="1"/>
    <col min="4613" max="4613" width="11.5703125" style="53" customWidth="1"/>
    <col min="4614" max="4615" width="14.7109375" style="53" customWidth="1"/>
    <col min="4616" max="4617" width="16.28515625" style="53" customWidth="1"/>
    <col min="4618" max="4620" width="14.7109375" style="53" customWidth="1"/>
    <col min="4621" max="4621" width="10.140625" style="53" customWidth="1"/>
    <col min="4622" max="4622" width="10" style="53" customWidth="1"/>
    <col min="4623" max="4623" width="10.5703125" style="53" customWidth="1"/>
    <col min="4624" max="4624" width="9.7109375" style="53" customWidth="1"/>
    <col min="4625" max="4627" width="14.7109375" style="53" customWidth="1"/>
    <col min="4628" max="4628" width="9.42578125" style="53" customWidth="1"/>
    <col min="4629" max="4629" width="37.7109375" style="53" customWidth="1"/>
    <col min="4630" max="4630" width="9.42578125" style="53" customWidth="1"/>
    <col min="4631" max="4631" width="9.85546875" style="53" customWidth="1"/>
    <col min="4632" max="4632" width="8.42578125" style="53" customWidth="1"/>
    <col min="4633" max="4633" width="10.7109375" style="53" customWidth="1"/>
    <col min="4634" max="4634" width="12.5703125" style="53" customWidth="1"/>
    <col min="4635" max="4635" width="14.28515625" style="53" customWidth="1"/>
    <col min="4636" max="4636" width="11.5703125" style="53" customWidth="1"/>
    <col min="4637" max="4637" width="14.7109375" style="53" customWidth="1"/>
    <col min="4638" max="4668" width="13.7109375" style="53" customWidth="1"/>
    <col min="4669" max="4865" width="14.7109375" style="53"/>
    <col min="4866" max="4866" width="14.7109375" style="53" customWidth="1"/>
    <col min="4867" max="4867" width="13.42578125" style="53" customWidth="1"/>
    <col min="4868" max="4868" width="35.85546875" style="53" customWidth="1"/>
    <col min="4869" max="4869" width="11.5703125" style="53" customWidth="1"/>
    <col min="4870" max="4871" width="14.7109375" style="53" customWidth="1"/>
    <col min="4872" max="4873" width="16.28515625" style="53" customWidth="1"/>
    <col min="4874" max="4876" width="14.7109375" style="53" customWidth="1"/>
    <col min="4877" max="4877" width="10.140625" style="53" customWidth="1"/>
    <col min="4878" max="4878" width="10" style="53" customWidth="1"/>
    <col min="4879" max="4879" width="10.5703125" style="53" customWidth="1"/>
    <col min="4880" max="4880" width="9.7109375" style="53" customWidth="1"/>
    <col min="4881" max="4883" width="14.7109375" style="53" customWidth="1"/>
    <col min="4884" max="4884" width="9.42578125" style="53" customWidth="1"/>
    <col min="4885" max="4885" width="37.7109375" style="53" customWidth="1"/>
    <col min="4886" max="4886" width="9.42578125" style="53" customWidth="1"/>
    <col min="4887" max="4887" width="9.85546875" style="53" customWidth="1"/>
    <col min="4888" max="4888" width="8.42578125" style="53" customWidth="1"/>
    <col min="4889" max="4889" width="10.7109375" style="53" customWidth="1"/>
    <col min="4890" max="4890" width="12.5703125" style="53" customWidth="1"/>
    <col min="4891" max="4891" width="14.28515625" style="53" customWidth="1"/>
    <col min="4892" max="4892" width="11.5703125" style="53" customWidth="1"/>
    <col min="4893" max="4893" width="14.7109375" style="53" customWidth="1"/>
    <col min="4894" max="4924" width="13.7109375" style="53" customWidth="1"/>
    <col min="4925" max="5121" width="14.7109375" style="53"/>
    <col min="5122" max="5122" width="14.7109375" style="53" customWidth="1"/>
    <col min="5123" max="5123" width="13.42578125" style="53" customWidth="1"/>
    <col min="5124" max="5124" width="35.85546875" style="53" customWidth="1"/>
    <col min="5125" max="5125" width="11.5703125" style="53" customWidth="1"/>
    <col min="5126" max="5127" width="14.7109375" style="53" customWidth="1"/>
    <col min="5128" max="5129" width="16.28515625" style="53" customWidth="1"/>
    <col min="5130" max="5132" width="14.7109375" style="53" customWidth="1"/>
    <col min="5133" max="5133" width="10.140625" style="53" customWidth="1"/>
    <col min="5134" max="5134" width="10" style="53" customWidth="1"/>
    <col min="5135" max="5135" width="10.5703125" style="53" customWidth="1"/>
    <col min="5136" max="5136" width="9.7109375" style="53" customWidth="1"/>
    <col min="5137" max="5139" width="14.7109375" style="53" customWidth="1"/>
    <col min="5140" max="5140" width="9.42578125" style="53" customWidth="1"/>
    <col min="5141" max="5141" width="37.7109375" style="53" customWidth="1"/>
    <col min="5142" max="5142" width="9.42578125" style="53" customWidth="1"/>
    <col min="5143" max="5143" width="9.85546875" style="53" customWidth="1"/>
    <col min="5144" max="5144" width="8.42578125" style="53" customWidth="1"/>
    <col min="5145" max="5145" width="10.7109375" style="53" customWidth="1"/>
    <col min="5146" max="5146" width="12.5703125" style="53" customWidth="1"/>
    <col min="5147" max="5147" width="14.28515625" style="53" customWidth="1"/>
    <col min="5148" max="5148" width="11.5703125" style="53" customWidth="1"/>
    <col min="5149" max="5149" width="14.7109375" style="53" customWidth="1"/>
    <col min="5150" max="5180" width="13.7109375" style="53" customWidth="1"/>
    <col min="5181" max="5377" width="14.7109375" style="53"/>
    <col min="5378" max="5378" width="14.7109375" style="53" customWidth="1"/>
    <col min="5379" max="5379" width="13.42578125" style="53" customWidth="1"/>
    <col min="5380" max="5380" width="35.85546875" style="53" customWidth="1"/>
    <col min="5381" max="5381" width="11.5703125" style="53" customWidth="1"/>
    <col min="5382" max="5383" width="14.7109375" style="53" customWidth="1"/>
    <col min="5384" max="5385" width="16.28515625" style="53" customWidth="1"/>
    <col min="5386" max="5388" width="14.7109375" style="53" customWidth="1"/>
    <col min="5389" max="5389" width="10.140625" style="53" customWidth="1"/>
    <col min="5390" max="5390" width="10" style="53" customWidth="1"/>
    <col min="5391" max="5391" width="10.5703125" style="53" customWidth="1"/>
    <col min="5392" max="5392" width="9.7109375" style="53" customWidth="1"/>
    <col min="5393" max="5395" width="14.7109375" style="53" customWidth="1"/>
    <col min="5396" max="5396" width="9.42578125" style="53" customWidth="1"/>
    <col min="5397" max="5397" width="37.7109375" style="53" customWidth="1"/>
    <col min="5398" max="5398" width="9.42578125" style="53" customWidth="1"/>
    <col min="5399" max="5399" width="9.85546875" style="53" customWidth="1"/>
    <col min="5400" max="5400" width="8.42578125" style="53" customWidth="1"/>
    <col min="5401" max="5401" width="10.7109375" style="53" customWidth="1"/>
    <col min="5402" max="5402" width="12.5703125" style="53" customWidth="1"/>
    <col min="5403" max="5403" width="14.28515625" style="53" customWidth="1"/>
    <col min="5404" max="5404" width="11.5703125" style="53" customWidth="1"/>
    <col min="5405" max="5405" width="14.7109375" style="53" customWidth="1"/>
    <col min="5406" max="5436" width="13.7109375" style="53" customWidth="1"/>
    <col min="5437" max="5633" width="14.7109375" style="53"/>
    <col min="5634" max="5634" width="14.7109375" style="53" customWidth="1"/>
    <col min="5635" max="5635" width="13.42578125" style="53" customWidth="1"/>
    <col min="5636" max="5636" width="35.85546875" style="53" customWidth="1"/>
    <col min="5637" max="5637" width="11.5703125" style="53" customWidth="1"/>
    <col min="5638" max="5639" width="14.7109375" style="53" customWidth="1"/>
    <col min="5640" max="5641" width="16.28515625" style="53" customWidth="1"/>
    <col min="5642" max="5644" width="14.7109375" style="53" customWidth="1"/>
    <col min="5645" max="5645" width="10.140625" style="53" customWidth="1"/>
    <col min="5646" max="5646" width="10" style="53" customWidth="1"/>
    <col min="5647" max="5647" width="10.5703125" style="53" customWidth="1"/>
    <col min="5648" max="5648" width="9.7109375" style="53" customWidth="1"/>
    <col min="5649" max="5651" width="14.7109375" style="53" customWidth="1"/>
    <col min="5652" max="5652" width="9.42578125" style="53" customWidth="1"/>
    <col min="5653" max="5653" width="37.7109375" style="53" customWidth="1"/>
    <col min="5654" max="5654" width="9.42578125" style="53" customWidth="1"/>
    <col min="5655" max="5655" width="9.85546875" style="53" customWidth="1"/>
    <col min="5656" max="5656" width="8.42578125" style="53" customWidth="1"/>
    <col min="5657" max="5657" width="10.7109375" style="53" customWidth="1"/>
    <col min="5658" max="5658" width="12.5703125" style="53" customWidth="1"/>
    <col min="5659" max="5659" width="14.28515625" style="53" customWidth="1"/>
    <col min="5660" max="5660" width="11.5703125" style="53" customWidth="1"/>
    <col min="5661" max="5661" width="14.7109375" style="53" customWidth="1"/>
    <col min="5662" max="5692" width="13.7109375" style="53" customWidth="1"/>
    <col min="5693" max="5889" width="14.7109375" style="53"/>
    <col min="5890" max="5890" width="14.7109375" style="53" customWidth="1"/>
    <col min="5891" max="5891" width="13.42578125" style="53" customWidth="1"/>
    <col min="5892" max="5892" width="35.85546875" style="53" customWidth="1"/>
    <col min="5893" max="5893" width="11.5703125" style="53" customWidth="1"/>
    <col min="5894" max="5895" width="14.7109375" style="53" customWidth="1"/>
    <col min="5896" max="5897" width="16.28515625" style="53" customWidth="1"/>
    <col min="5898" max="5900" width="14.7109375" style="53" customWidth="1"/>
    <col min="5901" max="5901" width="10.140625" style="53" customWidth="1"/>
    <col min="5902" max="5902" width="10" style="53" customWidth="1"/>
    <col min="5903" max="5903" width="10.5703125" style="53" customWidth="1"/>
    <col min="5904" max="5904" width="9.7109375" style="53" customWidth="1"/>
    <col min="5905" max="5907" width="14.7109375" style="53" customWidth="1"/>
    <col min="5908" max="5908" width="9.42578125" style="53" customWidth="1"/>
    <col min="5909" max="5909" width="37.7109375" style="53" customWidth="1"/>
    <col min="5910" max="5910" width="9.42578125" style="53" customWidth="1"/>
    <col min="5911" max="5911" width="9.85546875" style="53" customWidth="1"/>
    <col min="5912" max="5912" width="8.42578125" style="53" customWidth="1"/>
    <col min="5913" max="5913" width="10.7109375" style="53" customWidth="1"/>
    <col min="5914" max="5914" width="12.5703125" style="53" customWidth="1"/>
    <col min="5915" max="5915" width="14.28515625" style="53" customWidth="1"/>
    <col min="5916" max="5916" width="11.5703125" style="53" customWidth="1"/>
    <col min="5917" max="5917" width="14.7109375" style="53" customWidth="1"/>
    <col min="5918" max="5948" width="13.7109375" style="53" customWidth="1"/>
    <col min="5949" max="6145" width="14.7109375" style="53"/>
    <col min="6146" max="6146" width="14.7109375" style="53" customWidth="1"/>
    <col min="6147" max="6147" width="13.42578125" style="53" customWidth="1"/>
    <col min="6148" max="6148" width="35.85546875" style="53" customWidth="1"/>
    <col min="6149" max="6149" width="11.5703125" style="53" customWidth="1"/>
    <col min="6150" max="6151" width="14.7109375" style="53" customWidth="1"/>
    <col min="6152" max="6153" width="16.28515625" style="53" customWidth="1"/>
    <col min="6154" max="6156" width="14.7109375" style="53" customWidth="1"/>
    <col min="6157" max="6157" width="10.140625" style="53" customWidth="1"/>
    <col min="6158" max="6158" width="10" style="53" customWidth="1"/>
    <col min="6159" max="6159" width="10.5703125" style="53" customWidth="1"/>
    <col min="6160" max="6160" width="9.7109375" style="53" customWidth="1"/>
    <col min="6161" max="6163" width="14.7109375" style="53" customWidth="1"/>
    <col min="6164" max="6164" width="9.42578125" style="53" customWidth="1"/>
    <col min="6165" max="6165" width="37.7109375" style="53" customWidth="1"/>
    <col min="6166" max="6166" width="9.42578125" style="53" customWidth="1"/>
    <col min="6167" max="6167" width="9.85546875" style="53" customWidth="1"/>
    <col min="6168" max="6168" width="8.42578125" style="53" customWidth="1"/>
    <col min="6169" max="6169" width="10.7109375" style="53" customWidth="1"/>
    <col min="6170" max="6170" width="12.5703125" style="53" customWidth="1"/>
    <col min="6171" max="6171" width="14.28515625" style="53" customWidth="1"/>
    <col min="6172" max="6172" width="11.5703125" style="53" customWidth="1"/>
    <col min="6173" max="6173" width="14.7109375" style="53" customWidth="1"/>
    <col min="6174" max="6204" width="13.7109375" style="53" customWidth="1"/>
    <col min="6205" max="6401" width="14.7109375" style="53"/>
    <col min="6402" max="6402" width="14.7109375" style="53" customWidth="1"/>
    <col min="6403" max="6403" width="13.42578125" style="53" customWidth="1"/>
    <col min="6404" max="6404" width="35.85546875" style="53" customWidth="1"/>
    <col min="6405" max="6405" width="11.5703125" style="53" customWidth="1"/>
    <col min="6406" max="6407" width="14.7109375" style="53" customWidth="1"/>
    <col min="6408" max="6409" width="16.28515625" style="53" customWidth="1"/>
    <col min="6410" max="6412" width="14.7109375" style="53" customWidth="1"/>
    <col min="6413" max="6413" width="10.140625" style="53" customWidth="1"/>
    <col min="6414" max="6414" width="10" style="53" customWidth="1"/>
    <col min="6415" max="6415" width="10.5703125" style="53" customWidth="1"/>
    <col min="6416" max="6416" width="9.7109375" style="53" customWidth="1"/>
    <col min="6417" max="6419" width="14.7109375" style="53" customWidth="1"/>
    <col min="6420" max="6420" width="9.42578125" style="53" customWidth="1"/>
    <col min="6421" max="6421" width="37.7109375" style="53" customWidth="1"/>
    <col min="6422" max="6422" width="9.42578125" style="53" customWidth="1"/>
    <col min="6423" max="6423" width="9.85546875" style="53" customWidth="1"/>
    <col min="6424" max="6424" width="8.42578125" style="53" customWidth="1"/>
    <col min="6425" max="6425" width="10.7109375" style="53" customWidth="1"/>
    <col min="6426" max="6426" width="12.5703125" style="53" customWidth="1"/>
    <col min="6427" max="6427" width="14.28515625" style="53" customWidth="1"/>
    <col min="6428" max="6428" width="11.5703125" style="53" customWidth="1"/>
    <col min="6429" max="6429" width="14.7109375" style="53" customWidth="1"/>
    <col min="6430" max="6460" width="13.7109375" style="53" customWidth="1"/>
    <col min="6461" max="6657" width="14.7109375" style="53"/>
    <col min="6658" max="6658" width="14.7109375" style="53" customWidth="1"/>
    <col min="6659" max="6659" width="13.42578125" style="53" customWidth="1"/>
    <col min="6660" max="6660" width="35.85546875" style="53" customWidth="1"/>
    <col min="6661" max="6661" width="11.5703125" style="53" customWidth="1"/>
    <col min="6662" max="6663" width="14.7109375" style="53" customWidth="1"/>
    <col min="6664" max="6665" width="16.28515625" style="53" customWidth="1"/>
    <col min="6666" max="6668" width="14.7109375" style="53" customWidth="1"/>
    <col min="6669" max="6669" width="10.140625" style="53" customWidth="1"/>
    <col min="6670" max="6670" width="10" style="53" customWidth="1"/>
    <col min="6671" max="6671" width="10.5703125" style="53" customWidth="1"/>
    <col min="6672" max="6672" width="9.7109375" style="53" customWidth="1"/>
    <col min="6673" max="6675" width="14.7109375" style="53" customWidth="1"/>
    <col min="6676" max="6676" width="9.42578125" style="53" customWidth="1"/>
    <col min="6677" max="6677" width="37.7109375" style="53" customWidth="1"/>
    <col min="6678" max="6678" width="9.42578125" style="53" customWidth="1"/>
    <col min="6679" max="6679" width="9.85546875" style="53" customWidth="1"/>
    <col min="6680" max="6680" width="8.42578125" style="53" customWidth="1"/>
    <col min="6681" max="6681" width="10.7109375" style="53" customWidth="1"/>
    <col min="6682" max="6682" width="12.5703125" style="53" customWidth="1"/>
    <col min="6683" max="6683" width="14.28515625" style="53" customWidth="1"/>
    <col min="6684" max="6684" width="11.5703125" style="53" customWidth="1"/>
    <col min="6685" max="6685" width="14.7109375" style="53" customWidth="1"/>
    <col min="6686" max="6716" width="13.7109375" style="53" customWidth="1"/>
    <col min="6717" max="6913" width="14.7109375" style="53"/>
    <col min="6914" max="6914" width="14.7109375" style="53" customWidth="1"/>
    <col min="6915" max="6915" width="13.42578125" style="53" customWidth="1"/>
    <col min="6916" max="6916" width="35.85546875" style="53" customWidth="1"/>
    <col min="6917" max="6917" width="11.5703125" style="53" customWidth="1"/>
    <col min="6918" max="6919" width="14.7109375" style="53" customWidth="1"/>
    <col min="6920" max="6921" width="16.28515625" style="53" customWidth="1"/>
    <col min="6922" max="6924" width="14.7109375" style="53" customWidth="1"/>
    <col min="6925" max="6925" width="10.140625" style="53" customWidth="1"/>
    <col min="6926" max="6926" width="10" style="53" customWidth="1"/>
    <col min="6927" max="6927" width="10.5703125" style="53" customWidth="1"/>
    <col min="6928" max="6928" width="9.7109375" style="53" customWidth="1"/>
    <col min="6929" max="6931" width="14.7109375" style="53" customWidth="1"/>
    <col min="6932" max="6932" width="9.42578125" style="53" customWidth="1"/>
    <col min="6933" max="6933" width="37.7109375" style="53" customWidth="1"/>
    <col min="6934" max="6934" width="9.42578125" style="53" customWidth="1"/>
    <col min="6935" max="6935" width="9.85546875" style="53" customWidth="1"/>
    <col min="6936" max="6936" width="8.42578125" style="53" customWidth="1"/>
    <col min="6937" max="6937" width="10.7109375" style="53" customWidth="1"/>
    <col min="6938" max="6938" width="12.5703125" style="53" customWidth="1"/>
    <col min="6939" max="6939" width="14.28515625" style="53" customWidth="1"/>
    <col min="6940" max="6940" width="11.5703125" style="53" customWidth="1"/>
    <col min="6941" max="6941" width="14.7109375" style="53" customWidth="1"/>
    <col min="6942" max="6972" width="13.7109375" style="53" customWidth="1"/>
    <col min="6973" max="7169" width="14.7109375" style="53"/>
    <col min="7170" max="7170" width="14.7109375" style="53" customWidth="1"/>
    <col min="7171" max="7171" width="13.42578125" style="53" customWidth="1"/>
    <col min="7172" max="7172" width="35.85546875" style="53" customWidth="1"/>
    <col min="7173" max="7173" width="11.5703125" style="53" customWidth="1"/>
    <col min="7174" max="7175" width="14.7109375" style="53" customWidth="1"/>
    <col min="7176" max="7177" width="16.28515625" style="53" customWidth="1"/>
    <col min="7178" max="7180" width="14.7109375" style="53" customWidth="1"/>
    <col min="7181" max="7181" width="10.140625" style="53" customWidth="1"/>
    <col min="7182" max="7182" width="10" style="53" customWidth="1"/>
    <col min="7183" max="7183" width="10.5703125" style="53" customWidth="1"/>
    <col min="7184" max="7184" width="9.7109375" style="53" customWidth="1"/>
    <col min="7185" max="7187" width="14.7109375" style="53" customWidth="1"/>
    <col min="7188" max="7188" width="9.42578125" style="53" customWidth="1"/>
    <col min="7189" max="7189" width="37.7109375" style="53" customWidth="1"/>
    <col min="7190" max="7190" width="9.42578125" style="53" customWidth="1"/>
    <col min="7191" max="7191" width="9.85546875" style="53" customWidth="1"/>
    <col min="7192" max="7192" width="8.42578125" style="53" customWidth="1"/>
    <col min="7193" max="7193" width="10.7109375" style="53" customWidth="1"/>
    <col min="7194" max="7194" width="12.5703125" style="53" customWidth="1"/>
    <col min="7195" max="7195" width="14.28515625" style="53" customWidth="1"/>
    <col min="7196" max="7196" width="11.5703125" style="53" customWidth="1"/>
    <col min="7197" max="7197" width="14.7109375" style="53" customWidth="1"/>
    <col min="7198" max="7228" width="13.7109375" style="53" customWidth="1"/>
    <col min="7229" max="7425" width="14.7109375" style="53"/>
    <col min="7426" max="7426" width="14.7109375" style="53" customWidth="1"/>
    <col min="7427" max="7427" width="13.42578125" style="53" customWidth="1"/>
    <col min="7428" max="7428" width="35.85546875" style="53" customWidth="1"/>
    <col min="7429" max="7429" width="11.5703125" style="53" customWidth="1"/>
    <col min="7430" max="7431" width="14.7109375" style="53" customWidth="1"/>
    <col min="7432" max="7433" width="16.28515625" style="53" customWidth="1"/>
    <col min="7434" max="7436" width="14.7109375" style="53" customWidth="1"/>
    <col min="7437" max="7437" width="10.140625" style="53" customWidth="1"/>
    <col min="7438" max="7438" width="10" style="53" customWidth="1"/>
    <col min="7439" max="7439" width="10.5703125" style="53" customWidth="1"/>
    <col min="7440" max="7440" width="9.7109375" style="53" customWidth="1"/>
    <col min="7441" max="7443" width="14.7109375" style="53" customWidth="1"/>
    <col min="7444" max="7444" width="9.42578125" style="53" customWidth="1"/>
    <col min="7445" max="7445" width="37.7109375" style="53" customWidth="1"/>
    <col min="7446" max="7446" width="9.42578125" style="53" customWidth="1"/>
    <col min="7447" max="7447" width="9.85546875" style="53" customWidth="1"/>
    <col min="7448" max="7448" width="8.42578125" style="53" customWidth="1"/>
    <col min="7449" max="7449" width="10.7109375" style="53" customWidth="1"/>
    <col min="7450" max="7450" width="12.5703125" style="53" customWidth="1"/>
    <col min="7451" max="7451" width="14.28515625" style="53" customWidth="1"/>
    <col min="7452" max="7452" width="11.5703125" style="53" customWidth="1"/>
    <col min="7453" max="7453" width="14.7109375" style="53" customWidth="1"/>
    <col min="7454" max="7484" width="13.7109375" style="53" customWidth="1"/>
    <col min="7485" max="7681" width="14.7109375" style="53"/>
    <col min="7682" max="7682" width="14.7109375" style="53" customWidth="1"/>
    <col min="7683" max="7683" width="13.42578125" style="53" customWidth="1"/>
    <col min="7684" max="7684" width="35.85546875" style="53" customWidth="1"/>
    <col min="7685" max="7685" width="11.5703125" style="53" customWidth="1"/>
    <col min="7686" max="7687" width="14.7109375" style="53" customWidth="1"/>
    <col min="7688" max="7689" width="16.28515625" style="53" customWidth="1"/>
    <col min="7690" max="7692" width="14.7109375" style="53" customWidth="1"/>
    <col min="7693" max="7693" width="10.140625" style="53" customWidth="1"/>
    <col min="7694" max="7694" width="10" style="53" customWidth="1"/>
    <col min="7695" max="7695" width="10.5703125" style="53" customWidth="1"/>
    <col min="7696" max="7696" width="9.7109375" style="53" customWidth="1"/>
    <col min="7697" max="7699" width="14.7109375" style="53" customWidth="1"/>
    <col min="7700" max="7700" width="9.42578125" style="53" customWidth="1"/>
    <col min="7701" max="7701" width="37.7109375" style="53" customWidth="1"/>
    <col min="7702" max="7702" width="9.42578125" style="53" customWidth="1"/>
    <col min="7703" max="7703" width="9.85546875" style="53" customWidth="1"/>
    <col min="7704" max="7704" width="8.42578125" style="53" customWidth="1"/>
    <col min="7705" max="7705" width="10.7109375" style="53" customWidth="1"/>
    <col min="7706" max="7706" width="12.5703125" style="53" customWidth="1"/>
    <col min="7707" max="7707" width="14.28515625" style="53" customWidth="1"/>
    <col min="7708" max="7708" width="11.5703125" style="53" customWidth="1"/>
    <col min="7709" max="7709" width="14.7109375" style="53" customWidth="1"/>
    <col min="7710" max="7740" width="13.7109375" style="53" customWidth="1"/>
    <col min="7741" max="7937" width="14.7109375" style="53"/>
    <col min="7938" max="7938" width="14.7109375" style="53" customWidth="1"/>
    <col min="7939" max="7939" width="13.42578125" style="53" customWidth="1"/>
    <col min="7940" max="7940" width="35.85546875" style="53" customWidth="1"/>
    <col min="7941" max="7941" width="11.5703125" style="53" customWidth="1"/>
    <col min="7942" max="7943" width="14.7109375" style="53" customWidth="1"/>
    <col min="7944" max="7945" width="16.28515625" style="53" customWidth="1"/>
    <col min="7946" max="7948" width="14.7109375" style="53" customWidth="1"/>
    <col min="7949" max="7949" width="10.140625" style="53" customWidth="1"/>
    <col min="7950" max="7950" width="10" style="53" customWidth="1"/>
    <col min="7951" max="7951" width="10.5703125" style="53" customWidth="1"/>
    <col min="7952" max="7952" width="9.7109375" style="53" customWidth="1"/>
    <col min="7953" max="7955" width="14.7109375" style="53" customWidth="1"/>
    <col min="7956" max="7956" width="9.42578125" style="53" customWidth="1"/>
    <col min="7957" max="7957" width="37.7109375" style="53" customWidth="1"/>
    <col min="7958" max="7958" width="9.42578125" style="53" customWidth="1"/>
    <col min="7959" max="7959" width="9.85546875" style="53" customWidth="1"/>
    <col min="7960" max="7960" width="8.42578125" style="53" customWidth="1"/>
    <col min="7961" max="7961" width="10.7109375" style="53" customWidth="1"/>
    <col min="7962" max="7962" width="12.5703125" style="53" customWidth="1"/>
    <col min="7963" max="7963" width="14.28515625" style="53" customWidth="1"/>
    <col min="7964" max="7964" width="11.5703125" style="53" customWidth="1"/>
    <col min="7965" max="7965" width="14.7109375" style="53" customWidth="1"/>
    <col min="7966" max="7996" width="13.7109375" style="53" customWidth="1"/>
    <col min="7997" max="8193" width="14.7109375" style="53"/>
    <col min="8194" max="8194" width="14.7109375" style="53" customWidth="1"/>
    <col min="8195" max="8195" width="13.42578125" style="53" customWidth="1"/>
    <col min="8196" max="8196" width="35.85546875" style="53" customWidth="1"/>
    <col min="8197" max="8197" width="11.5703125" style="53" customWidth="1"/>
    <col min="8198" max="8199" width="14.7109375" style="53" customWidth="1"/>
    <col min="8200" max="8201" width="16.28515625" style="53" customWidth="1"/>
    <col min="8202" max="8204" width="14.7109375" style="53" customWidth="1"/>
    <col min="8205" max="8205" width="10.140625" style="53" customWidth="1"/>
    <col min="8206" max="8206" width="10" style="53" customWidth="1"/>
    <col min="8207" max="8207" width="10.5703125" style="53" customWidth="1"/>
    <col min="8208" max="8208" width="9.7109375" style="53" customWidth="1"/>
    <col min="8209" max="8211" width="14.7109375" style="53" customWidth="1"/>
    <col min="8212" max="8212" width="9.42578125" style="53" customWidth="1"/>
    <col min="8213" max="8213" width="37.7109375" style="53" customWidth="1"/>
    <col min="8214" max="8214" width="9.42578125" style="53" customWidth="1"/>
    <col min="8215" max="8215" width="9.85546875" style="53" customWidth="1"/>
    <col min="8216" max="8216" width="8.42578125" style="53" customWidth="1"/>
    <col min="8217" max="8217" width="10.7109375" style="53" customWidth="1"/>
    <col min="8218" max="8218" width="12.5703125" style="53" customWidth="1"/>
    <col min="8219" max="8219" width="14.28515625" style="53" customWidth="1"/>
    <col min="8220" max="8220" width="11.5703125" style="53" customWidth="1"/>
    <col min="8221" max="8221" width="14.7109375" style="53" customWidth="1"/>
    <col min="8222" max="8252" width="13.7109375" style="53" customWidth="1"/>
    <col min="8253" max="8449" width="14.7109375" style="53"/>
    <col min="8450" max="8450" width="14.7109375" style="53" customWidth="1"/>
    <col min="8451" max="8451" width="13.42578125" style="53" customWidth="1"/>
    <col min="8452" max="8452" width="35.85546875" style="53" customWidth="1"/>
    <col min="8453" max="8453" width="11.5703125" style="53" customWidth="1"/>
    <col min="8454" max="8455" width="14.7109375" style="53" customWidth="1"/>
    <col min="8456" max="8457" width="16.28515625" style="53" customWidth="1"/>
    <col min="8458" max="8460" width="14.7109375" style="53" customWidth="1"/>
    <col min="8461" max="8461" width="10.140625" style="53" customWidth="1"/>
    <col min="8462" max="8462" width="10" style="53" customWidth="1"/>
    <col min="8463" max="8463" width="10.5703125" style="53" customWidth="1"/>
    <col min="8464" max="8464" width="9.7109375" style="53" customWidth="1"/>
    <col min="8465" max="8467" width="14.7109375" style="53" customWidth="1"/>
    <col min="8468" max="8468" width="9.42578125" style="53" customWidth="1"/>
    <col min="8469" max="8469" width="37.7109375" style="53" customWidth="1"/>
    <col min="8470" max="8470" width="9.42578125" style="53" customWidth="1"/>
    <col min="8471" max="8471" width="9.85546875" style="53" customWidth="1"/>
    <col min="8472" max="8472" width="8.42578125" style="53" customWidth="1"/>
    <col min="8473" max="8473" width="10.7109375" style="53" customWidth="1"/>
    <col min="8474" max="8474" width="12.5703125" style="53" customWidth="1"/>
    <col min="8475" max="8475" width="14.28515625" style="53" customWidth="1"/>
    <col min="8476" max="8476" width="11.5703125" style="53" customWidth="1"/>
    <col min="8477" max="8477" width="14.7109375" style="53" customWidth="1"/>
    <col min="8478" max="8508" width="13.7109375" style="53" customWidth="1"/>
    <col min="8509" max="8705" width="14.7109375" style="53"/>
    <col min="8706" max="8706" width="14.7109375" style="53" customWidth="1"/>
    <col min="8707" max="8707" width="13.42578125" style="53" customWidth="1"/>
    <col min="8708" max="8708" width="35.85546875" style="53" customWidth="1"/>
    <col min="8709" max="8709" width="11.5703125" style="53" customWidth="1"/>
    <col min="8710" max="8711" width="14.7109375" style="53" customWidth="1"/>
    <col min="8712" max="8713" width="16.28515625" style="53" customWidth="1"/>
    <col min="8714" max="8716" width="14.7109375" style="53" customWidth="1"/>
    <col min="8717" max="8717" width="10.140625" style="53" customWidth="1"/>
    <col min="8718" max="8718" width="10" style="53" customWidth="1"/>
    <col min="8719" max="8719" width="10.5703125" style="53" customWidth="1"/>
    <col min="8720" max="8720" width="9.7109375" style="53" customWidth="1"/>
    <col min="8721" max="8723" width="14.7109375" style="53" customWidth="1"/>
    <col min="8724" max="8724" width="9.42578125" style="53" customWidth="1"/>
    <col min="8725" max="8725" width="37.7109375" style="53" customWidth="1"/>
    <col min="8726" max="8726" width="9.42578125" style="53" customWidth="1"/>
    <col min="8727" max="8727" width="9.85546875" style="53" customWidth="1"/>
    <col min="8728" max="8728" width="8.42578125" style="53" customWidth="1"/>
    <col min="8729" max="8729" width="10.7109375" style="53" customWidth="1"/>
    <col min="8730" max="8730" width="12.5703125" style="53" customWidth="1"/>
    <col min="8731" max="8731" width="14.28515625" style="53" customWidth="1"/>
    <col min="8732" max="8732" width="11.5703125" style="53" customWidth="1"/>
    <col min="8733" max="8733" width="14.7109375" style="53" customWidth="1"/>
    <col min="8734" max="8764" width="13.7109375" style="53" customWidth="1"/>
    <col min="8765" max="8961" width="14.7109375" style="53"/>
    <col min="8962" max="8962" width="14.7109375" style="53" customWidth="1"/>
    <col min="8963" max="8963" width="13.42578125" style="53" customWidth="1"/>
    <col min="8964" max="8964" width="35.85546875" style="53" customWidth="1"/>
    <col min="8965" max="8965" width="11.5703125" style="53" customWidth="1"/>
    <col min="8966" max="8967" width="14.7109375" style="53" customWidth="1"/>
    <col min="8968" max="8969" width="16.28515625" style="53" customWidth="1"/>
    <col min="8970" max="8972" width="14.7109375" style="53" customWidth="1"/>
    <col min="8973" max="8973" width="10.140625" style="53" customWidth="1"/>
    <col min="8974" max="8974" width="10" style="53" customWidth="1"/>
    <col min="8975" max="8975" width="10.5703125" style="53" customWidth="1"/>
    <col min="8976" max="8976" width="9.7109375" style="53" customWidth="1"/>
    <col min="8977" max="8979" width="14.7109375" style="53" customWidth="1"/>
    <col min="8980" max="8980" width="9.42578125" style="53" customWidth="1"/>
    <col min="8981" max="8981" width="37.7109375" style="53" customWidth="1"/>
    <col min="8982" max="8982" width="9.42578125" style="53" customWidth="1"/>
    <col min="8983" max="8983" width="9.85546875" style="53" customWidth="1"/>
    <col min="8984" max="8984" width="8.42578125" style="53" customWidth="1"/>
    <col min="8985" max="8985" width="10.7109375" style="53" customWidth="1"/>
    <col min="8986" max="8986" width="12.5703125" style="53" customWidth="1"/>
    <col min="8987" max="8987" width="14.28515625" style="53" customWidth="1"/>
    <col min="8988" max="8988" width="11.5703125" style="53" customWidth="1"/>
    <col min="8989" max="8989" width="14.7109375" style="53" customWidth="1"/>
    <col min="8990" max="9020" width="13.7109375" style="53" customWidth="1"/>
    <col min="9021" max="9217" width="14.7109375" style="53"/>
    <col min="9218" max="9218" width="14.7109375" style="53" customWidth="1"/>
    <col min="9219" max="9219" width="13.42578125" style="53" customWidth="1"/>
    <col min="9220" max="9220" width="35.85546875" style="53" customWidth="1"/>
    <col min="9221" max="9221" width="11.5703125" style="53" customWidth="1"/>
    <col min="9222" max="9223" width="14.7109375" style="53" customWidth="1"/>
    <col min="9224" max="9225" width="16.28515625" style="53" customWidth="1"/>
    <col min="9226" max="9228" width="14.7109375" style="53" customWidth="1"/>
    <col min="9229" max="9229" width="10.140625" style="53" customWidth="1"/>
    <col min="9230" max="9230" width="10" style="53" customWidth="1"/>
    <col min="9231" max="9231" width="10.5703125" style="53" customWidth="1"/>
    <col min="9232" max="9232" width="9.7109375" style="53" customWidth="1"/>
    <col min="9233" max="9235" width="14.7109375" style="53" customWidth="1"/>
    <col min="9236" max="9236" width="9.42578125" style="53" customWidth="1"/>
    <col min="9237" max="9237" width="37.7109375" style="53" customWidth="1"/>
    <col min="9238" max="9238" width="9.42578125" style="53" customWidth="1"/>
    <col min="9239" max="9239" width="9.85546875" style="53" customWidth="1"/>
    <col min="9240" max="9240" width="8.42578125" style="53" customWidth="1"/>
    <col min="9241" max="9241" width="10.7109375" style="53" customWidth="1"/>
    <col min="9242" max="9242" width="12.5703125" style="53" customWidth="1"/>
    <col min="9243" max="9243" width="14.28515625" style="53" customWidth="1"/>
    <col min="9244" max="9244" width="11.5703125" style="53" customWidth="1"/>
    <col min="9245" max="9245" width="14.7109375" style="53" customWidth="1"/>
    <col min="9246" max="9276" width="13.7109375" style="53" customWidth="1"/>
    <col min="9277" max="9473" width="14.7109375" style="53"/>
    <col min="9474" max="9474" width="14.7109375" style="53" customWidth="1"/>
    <col min="9475" max="9475" width="13.42578125" style="53" customWidth="1"/>
    <col min="9476" max="9476" width="35.85546875" style="53" customWidth="1"/>
    <col min="9477" max="9477" width="11.5703125" style="53" customWidth="1"/>
    <col min="9478" max="9479" width="14.7109375" style="53" customWidth="1"/>
    <col min="9480" max="9481" width="16.28515625" style="53" customWidth="1"/>
    <col min="9482" max="9484" width="14.7109375" style="53" customWidth="1"/>
    <col min="9485" max="9485" width="10.140625" style="53" customWidth="1"/>
    <col min="9486" max="9486" width="10" style="53" customWidth="1"/>
    <col min="9487" max="9487" width="10.5703125" style="53" customWidth="1"/>
    <col min="9488" max="9488" width="9.7109375" style="53" customWidth="1"/>
    <col min="9489" max="9491" width="14.7109375" style="53" customWidth="1"/>
    <col min="9492" max="9492" width="9.42578125" style="53" customWidth="1"/>
    <col min="9493" max="9493" width="37.7109375" style="53" customWidth="1"/>
    <col min="9494" max="9494" width="9.42578125" style="53" customWidth="1"/>
    <col min="9495" max="9495" width="9.85546875" style="53" customWidth="1"/>
    <col min="9496" max="9496" width="8.42578125" style="53" customWidth="1"/>
    <col min="9497" max="9497" width="10.7109375" style="53" customWidth="1"/>
    <col min="9498" max="9498" width="12.5703125" style="53" customWidth="1"/>
    <col min="9499" max="9499" width="14.28515625" style="53" customWidth="1"/>
    <col min="9500" max="9500" width="11.5703125" style="53" customWidth="1"/>
    <col min="9501" max="9501" width="14.7109375" style="53" customWidth="1"/>
    <col min="9502" max="9532" width="13.7109375" style="53" customWidth="1"/>
    <col min="9533" max="9729" width="14.7109375" style="53"/>
    <col min="9730" max="9730" width="14.7109375" style="53" customWidth="1"/>
    <col min="9731" max="9731" width="13.42578125" style="53" customWidth="1"/>
    <col min="9732" max="9732" width="35.85546875" style="53" customWidth="1"/>
    <col min="9733" max="9733" width="11.5703125" style="53" customWidth="1"/>
    <col min="9734" max="9735" width="14.7109375" style="53" customWidth="1"/>
    <col min="9736" max="9737" width="16.28515625" style="53" customWidth="1"/>
    <col min="9738" max="9740" width="14.7109375" style="53" customWidth="1"/>
    <col min="9741" max="9741" width="10.140625" style="53" customWidth="1"/>
    <col min="9742" max="9742" width="10" style="53" customWidth="1"/>
    <col min="9743" max="9743" width="10.5703125" style="53" customWidth="1"/>
    <col min="9744" max="9744" width="9.7109375" style="53" customWidth="1"/>
    <col min="9745" max="9747" width="14.7109375" style="53" customWidth="1"/>
    <col min="9748" max="9748" width="9.42578125" style="53" customWidth="1"/>
    <col min="9749" max="9749" width="37.7109375" style="53" customWidth="1"/>
    <col min="9750" max="9750" width="9.42578125" style="53" customWidth="1"/>
    <col min="9751" max="9751" width="9.85546875" style="53" customWidth="1"/>
    <col min="9752" max="9752" width="8.42578125" style="53" customWidth="1"/>
    <col min="9753" max="9753" width="10.7109375" style="53" customWidth="1"/>
    <col min="9754" max="9754" width="12.5703125" style="53" customWidth="1"/>
    <col min="9755" max="9755" width="14.28515625" style="53" customWidth="1"/>
    <col min="9756" max="9756" width="11.5703125" style="53" customWidth="1"/>
    <col min="9757" max="9757" width="14.7109375" style="53" customWidth="1"/>
    <col min="9758" max="9788" width="13.7109375" style="53" customWidth="1"/>
    <col min="9789" max="9985" width="14.7109375" style="53"/>
    <col min="9986" max="9986" width="14.7109375" style="53" customWidth="1"/>
    <col min="9987" max="9987" width="13.42578125" style="53" customWidth="1"/>
    <col min="9988" max="9988" width="35.85546875" style="53" customWidth="1"/>
    <col min="9989" max="9989" width="11.5703125" style="53" customWidth="1"/>
    <col min="9990" max="9991" width="14.7109375" style="53" customWidth="1"/>
    <col min="9992" max="9993" width="16.28515625" style="53" customWidth="1"/>
    <col min="9994" max="9996" width="14.7109375" style="53" customWidth="1"/>
    <col min="9997" max="9997" width="10.140625" style="53" customWidth="1"/>
    <col min="9998" max="9998" width="10" style="53" customWidth="1"/>
    <col min="9999" max="9999" width="10.5703125" style="53" customWidth="1"/>
    <col min="10000" max="10000" width="9.7109375" style="53" customWidth="1"/>
    <col min="10001" max="10003" width="14.7109375" style="53" customWidth="1"/>
    <col min="10004" max="10004" width="9.42578125" style="53" customWidth="1"/>
    <col min="10005" max="10005" width="37.7109375" style="53" customWidth="1"/>
    <col min="10006" max="10006" width="9.42578125" style="53" customWidth="1"/>
    <col min="10007" max="10007" width="9.85546875" style="53" customWidth="1"/>
    <col min="10008" max="10008" width="8.42578125" style="53" customWidth="1"/>
    <col min="10009" max="10009" width="10.7109375" style="53" customWidth="1"/>
    <col min="10010" max="10010" width="12.5703125" style="53" customWidth="1"/>
    <col min="10011" max="10011" width="14.28515625" style="53" customWidth="1"/>
    <col min="10012" max="10012" width="11.5703125" style="53" customWidth="1"/>
    <col min="10013" max="10013" width="14.7109375" style="53" customWidth="1"/>
    <col min="10014" max="10044" width="13.7109375" style="53" customWidth="1"/>
    <col min="10045" max="10241" width="14.7109375" style="53"/>
    <col min="10242" max="10242" width="14.7109375" style="53" customWidth="1"/>
    <col min="10243" max="10243" width="13.42578125" style="53" customWidth="1"/>
    <col min="10244" max="10244" width="35.85546875" style="53" customWidth="1"/>
    <col min="10245" max="10245" width="11.5703125" style="53" customWidth="1"/>
    <col min="10246" max="10247" width="14.7109375" style="53" customWidth="1"/>
    <col min="10248" max="10249" width="16.28515625" style="53" customWidth="1"/>
    <col min="10250" max="10252" width="14.7109375" style="53" customWidth="1"/>
    <col min="10253" max="10253" width="10.140625" style="53" customWidth="1"/>
    <col min="10254" max="10254" width="10" style="53" customWidth="1"/>
    <col min="10255" max="10255" width="10.5703125" style="53" customWidth="1"/>
    <col min="10256" max="10256" width="9.7109375" style="53" customWidth="1"/>
    <col min="10257" max="10259" width="14.7109375" style="53" customWidth="1"/>
    <col min="10260" max="10260" width="9.42578125" style="53" customWidth="1"/>
    <col min="10261" max="10261" width="37.7109375" style="53" customWidth="1"/>
    <col min="10262" max="10262" width="9.42578125" style="53" customWidth="1"/>
    <col min="10263" max="10263" width="9.85546875" style="53" customWidth="1"/>
    <col min="10264" max="10264" width="8.42578125" style="53" customWidth="1"/>
    <col min="10265" max="10265" width="10.7109375" style="53" customWidth="1"/>
    <col min="10266" max="10266" width="12.5703125" style="53" customWidth="1"/>
    <col min="10267" max="10267" width="14.28515625" style="53" customWidth="1"/>
    <col min="10268" max="10268" width="11.5703125" style="53" customWidth="1"/>
    <col min="10269" max="10269" width="14.7109375" style="53" customWidth="1"/>
    <col min="10270" max="10300" width="13.7109375" style="53" customWidth="1"/>
    <col min="10301" max="10497" width="14.7109375" style="53"/>
    <col min="10498" max="10498" width="14.7109375" style="53" customWidth="1"/>
    <col min="10499" max="10499" width="13.42578125" style="53" customWidth="1"/>
    <col min="10500" max="10500" width="35.85546875" style="53" customWidth="1"/>
    <col min="10501" max="10501" width="11.5703125" style="53" customWidth="1"/>
    <col min="10502" max="10503" width="14.7109375" style="53" customWidth="1"/>
    <col min="10504" max="10505" width="16.28515625" style="53" customWidth="1"/>
    <col min="10506" max="10508" width="14.7109375" style="53" customWidth="1"/>
    <col min="10509" max="10509" width="10.140625" style="53" customWidth="1"/>
    <col min="10510" max="10510" width="10" style="53" customWidth="1"/>
    <col min="10511" max="10511" width="10.5703125" style="53" customWidth="1"/>
    <col min="10512" max="10512" width="9.7109375" style="53" customWidth="1"/>
    <col min="10513" max="10515" width="14.7109375" style="53" customWidth="1"/>
    <col min="10516" max="10516" width="9.42578125" style="53" customWidth="1"/>
    <col min="10517" max="10517" width="37.7109375" style="53" customWidth="1"/>
    <col min="10518" max="10518" width="9.42578125" style="53" customWidth="1"/>
    <col min="10519" max="10519" width="9.85546875" style="53" customWidth="1"/>
    <col min="10520" max="10520" width="8.42578125" style="53" customWidth="1"/>
    <col min="10521" max="10521" width="10.7109375" style="53" customWidth="1"/>
    <col min="10522" max="10522" width="12.5703125" style="53" customWidth="1"/>
    <col min="10523" max="10523" width="14.28515625" style="53" customWidth="1"/>
    <col min="10524" max="10524" width="11.5703125" style="53" customWidth="1"/>
    <col min="10525" max="10525" width="14.7109375" style="53" customWidth="1"/>
    <col min="10526" max="10556" width="13.7109375" style="53" customWidth="1"/>
    <col min="10557" max="10753" width="14.7109375" style="53"/>
    <col min="10754" max="10754" width="14.7109375" style="53" customWidth="1"/>
    <col min="10755" max="10755" width="13.42578125" style="53" customWidth="1"/>
    <col min="10756" max="10756" width="35.85546875" style="53" customWidth="1"/>
    <col min="10757" max="10757" width="11.5703125" style="53" customWidth="1"/>
    <col min="10758" max="10759" width="14.7109375" style="53" customWidth="1"/>
    <col min="10760" max="10761" width="16.28515625" style="53" customWidth="1"/>
    <col min="10762" max="10764" width="14.7109375" style="53" customWidth="1"/>
    <col min="10765" max="10765" width="10.140625" style="53" customWidth="1"/>
    <col min="10766" max="10766" width="10" style="53" customWidth="1"/>
    <col min="10767" max="10767" width="10.5703125" style="53" customWidth="1"/>
    <col min="10768" max="10768" width="9.7109375" style="53" customWidth="1"/>
    <col min="10769" max="10771" width="14.7109375" style="53" customWidth="1"/>
    <col min="10772" max="10772" width="9.42578125" style="53" customWidth="1"/>
    <col min="10773" max="10773" width="37.7109375" style="53" customWidth="1"/>
    <col min="10774" max="10774" width="9.42578125" style="53" customWidth="1"/>
    <col min="10775" max="10775" width="9.85546875" style="53" customWidth="1"/>
    <col min="10776" max="10776" width="8.42578125" style="53" customWidth="1"/>
    <col min="10777" max="10777" width="10.7109375" style="53" customWidth="1"/>
    <col min="10778" max="10778" width="12.5703125" style="53" customWidth="1"/>
    <col min="10779" max="10779" width="14.28515625" style="53" customWidth="1"/>
    <col min="10780" max="10780" width="11.5703125" style="53" customWidth="1"/>
    <col min="10781" max="10781" width="14.7109375" style="53" customWidth="1"/>
    <col min="10782" max="10812" width="13.7109375" style="53" customWidth="1"/>
    <col min="10813" max="11009" width="14.7109375" style="53"/>
    <col min="11010" max="11010" width="14.7109375" style="53" customWidth="1"/>
    <col min="11011" max="11011" width="13.42578125" style="53" customWidth="1"/>
    <col min="11012" max="11012" width="35.85546875" style="53" customWidth="1"/>
    <col min="11013" max="11013" width="11.5703125" style="53" customWidth="1"/>
    <col min="11014" max="11015" width="14.7109375" style="53" customWidth="1"/>
    <col min="11016" max="11017" width="16.28515625" style="53" customWidth="1"/>
    <col min="11018" max="11020" width="14.7109375" style="53" customWidth="1"/>
    <col min="11021" max="11021" width="10.140625" style="53" customWidth="1"/>
    <col min="11022" max="11022" width="10" style="53" customWidth="1"/>
    <col min="11023" max="11023" width="10.5703125" style="53" customWidth="1"/>
    <col min="11024" max="11024" width="9.7109375" style="53" customWidth="1"/>
    <col min="11025" max="11027" width="14.7109375" style="53" customWidth="1"/>
    <col min="11028" max="11028" width="9.42578125" style="53" customWidth="1"/>
    <col min="11029" max="11029" width="37.7109375" style="53" customWidth="1"/>
    <col min="11030" max="11030" width="9.42578125" style="53" customWidth="1"/>
    <col min="11031" max="11031" width="9.85546875" style="53" customWidth="1"/>
    <col min="11032" max="11032" width="8.42578125" style="53" customWidth="1"/>
    <col min="11033" max="11033" width="10.7109375" style="53" customWidth="1"/>
    <col min="11034" max="11034" width="12.5703125" style="53" customWidth="1"/>
    <col min="11035" max="11035" width="14.28515625" style="53" customWidth="1"/>
    <col min="11036" max="11036" width="11.5703125" style="53" customWidth="1"/>
    <col min="11037" max="11037" width="14.7109375" style="53" customWidth="1"/>
    <col min="11038" max="11068" width="13.7109375" style="53" customWidth="1"/>
    <col min="11069" max="11265" width="14.7109375" style="53"/>
    <col min="11266" max="11266" width="14.7109375" style="53" customWidth="1"/>
    <col min="11267" max="11267" width="13.42578125" style="53" customWidth="1"/>
    <col min="11268" max="11268" width="35.85546875" style="53" customWidth="1"/>
    <col min="11269" max="11269" width="11.5703125" style="53" customWidth="1"/>
    <col min="11270" max="11271" width="14.7109375" style="53" customWidth="1"/>
    <col min="11272" max="11273" width="16.28515625" style="53" customWidth="1"/>
    <col min="11274" max="11276" width="14.7109375" style="53" customWidth="1"/>
    <col min="11277" max="11277" width="10.140625" style="53" customWidth="1"/>
    <col min="11278" max="11278" width="10" style="53" customWidth="1"/>
    <col min="11279" max="11279" width="10.5703125" style="53" customWidth="1"/>
    <col min="11280" max="11280" width="9.7109375" style="53" customWidth="1"/>
    <col min="11281" max="11283" width="14.7109375" style="53" customWidth="1"/>
    <col min="11284" max="11284" width="9.42578125" style="53" customWidth="1"/>
    <col min="11285" max="11285" width="37.7109375" style="53" customWidth="1"/>
    <col min="11286" max="11286" width="9.42578125" style="53" customWidth="1"/>
    <col min="11287" max="11287" width="9.85546875" style="53" customWidth="1"/>
    <col min="11288" max="11288" width="8.42578125" style="53" customWidth="1"/>
    <col min="11289" max="11289" width="10.7109375" style="53" customWidth="1"/>
    <col min="11290" max="11290" width="12.5703125" style="53" customWidth="1"/>
    <col min="11291" max="11291" width="14.28515625" style="53" customWidth="1"/>
    <col min="11292" max="11292" width="11.5703125" style="53" customWidth="1"/>
    <col min="11293" max="11293" width="14.7109375" style="53" customWidth="1"/>
    <col min="11294" max="11324" width="13.7109375" style="53" customWidth="1"/>
    <col min="11325" max="11521" width="14.7109375" style="53"/>
    <col min="11522" max="11522" width="14.7109375" style="53" customWidth="1"/>
    <col min="11523" max="11523" width="13.42578125" style="53" customWidth="1"/>
    <col min="11524" max="11524" width="35.85546875" style="53" customWidth="1"/>
    <col min="11525" max="11525" width="11.5703125" style="53" customWidth="1"/>
    <col min="11526" max="11527" width="14.7109375" style="53" customWidth="1"/>
    <col min="11528" max="11529" width="16.28515625" style="53" customWidth="1"/>
    <col min="11530" max="11532" width="14.7109375" style="53" customWidth="1"/>
    <col min="11533" max="11533" width="10.140625" style="53" customWidth="1"/>
    <col min="11534" max="11534" width="10" style="53" customWidth="1"/>
    <col min="11535" max="11535" width="10.5703125" style="53" customWidth="1"/>
    <col min="11536" max="11536" width="9.7109375" style="53" customWidth="1"/>
    <col min="11537" max="11539" width="14.7109375" style="53" customWidth="1"/>
    <col min="11540" max="11540" width="9.42578125" style="53" customWidth="1"/>
    <col min="11541" max="11541" width="37.7109375" style="53" customWidth="1"/>
    <col min="11542" max="11542" width="9.42578125" style="53" customWidth="1"/>
    <col min="11543" max="11543" width="9.85546875" style="53" customWidth="1"/>
    <col min="11544" max="11544" width="8.42578125" style="53" customWidth="1"/>
    <col min="11545" max="11545" width="10.7109375" style="53" customWidth="1"/>
    <col min="11546" max="11546" width="12.5703125" style="53" customWidth="1"/>
    <col min="11547" max="11547" width="14.28515625" style="53" customWidth="1"/>
    <col min="11548" max="11548" width="11.5703125" style="53" customWidth="1"/>
    <col min="11549" max="11549" width="14.7109375" style="53" customWidth="1"/>
    <col min="11550" max="11580" width="13.7109375" style="53" customWidth="1"/>
    <col min="11581" max="11777" width="14.7109375" style="53"/>
    <col min="11778" max="11778" width="14.7109375" style="53" customWidth="1"/>
    <col min="11779" max="11779" width="13.42578125" style="53" customWidth="1"/>
    <col min="11780" max="11780" width="35.85546875" style="53" customWidth="1"/>
    <col min="11781" max="11781" width="11.5703125" style="53" customWidth="1"/>
    <col min="11782" max="11783" width="14.7109375" style="53" customWidth="1"/>
    <col min="11784" max="11785" width="16.28515625" style="53" customWidth="1"/>
    <col min="11786" max="11788" width="14.7109375" style="53" customWidth="1"/>
    <col min="11789" max="11789" width="10.140625" style="53" customWidth="1"/>
    <col min="11790" max="11790" width="10" style="53" customWidth="1"/>
    <col min="11791" max="11791" width="10.5703125" style="53" customWidth="1"/>
    <col min="11792" max="11792" width="9.7109375" style="53" customWidth="1"/>
    <col min="11793" max="11795" width="14.7109375" style="53" customWidth="1"/>
    <col min="11796" max="11796" width="9.42578125" style="53" customWidth="1"/>
    <col min="11797" max="11797" width="37.7109375" style="53" customWidth="1"/>
    <col min="11798" max="11798" width="9.42578125" style="53" customWidth="1"/>
    <col min="11799" max="11799" width="9.85546875" style="53" customWidth="1"/>
    <col min="11800" max="11800" width="8.42578125" style="53" customWidth="1"/>
    <col min="11801" max="11801" width="10.7109375" style="53" customWidth="1"/>
    <col min="11802" max="11802" width="12.5703125" style="53" customWidth="1"/>
    <col min="11803" max="11803" width="14.28515625" style="53" customWidth="1"/>
    <col min="11804" max="11804" width="11.5703125" style="53" customWidth="1"/>
    <col min="11805" max="11805" width="14.7109375" style="53" customWidth="1"/>
    <col min="11806" max="11836" width="13.7109375" style="53" customWidth="1"/>
    <col min="11837" max="12033" width="14.7109375" style="53"/>
    <col min="12034" max="12034" width="14.7109375" style="53" customWidth="1"/>
    <col min="12035" max="12035" width="13.42578125" style="53" customWidth="1"/>
    <col min="12036" max="12036" width="35.85546875" style="53" customWidth="1"/>
    <col min="12037" max="12037" width="11.5703125" style="53" customWidth="1"/>
    <col min="12038" max="12039" width="14.7109375" style="53" customWidth="1"/>
    <col min="12040" max="12041" width="16.28515625" style="53" customWidth="1"/>
    <col min="12042" max="12044" width="14.7109375" style="53" customWidth="1"/>
    <col min="12045" max="12045" width="10.140625" style="53" customWidth="1"/>
    <col min="12046" max="12046" width="10" style="53" customWidth="1"/>
    <col min="12047" max="12047" width="10.5703125" style="53" customWidth="1"/>
    <col min="12048" max="12048" width="9.7109375" style="53" customWidth="1"/>
    <col min="12049" max="12051" width="14.7109375" style="53" customWidth="1"/>
    <col min="12052" max="12052" width="9.42578125" style="53" customWidth="1"/>
    <col min="12053" max="12053" width="37.7109375" style="53" customWidth="1"/>
    <col min="12054" max="12054" width="9.42578125" style="53" customWidth="1"/>
    <col min="12055" max="12055" width="9.85546875" style="53" customWidth="1"/>
    <col min="12056" max="12056" width="8.42578125" style="53" customWidth="1"/>
    <col min="12057" max="12057" width="10.7109375" style="53" customWidth="1"/>
    <col min="12058" max="12058" width="12.5703125" style="53" customWidth="1"/>
    <col min="12059" max="12059" width="14.28515625" style="53" customWidth="1"/>
    <col min="12060" max="12060" width="11.5703125" style="53" customWidth="1"/>
    <col min="12061" max="12061" width="14.7109375" style="53" customWidth="1"/>
    <col min="12062" max="12092" width="13.7109375" style="53" customWidth="1"/>
    <col min="12093" max="12289" width="14.7109375" style="53"/>
    <col min="12290" max="12290" width="14.7109375" style="53" customWidth="1"/>
    <col min="12291" max="12291" width="13.42578125" style="53" customWidth="1"/>
    <col min="12292" max="12292" width="35.85546875" style="53" customWidth="1"/>
    <col min="12293" max="12293" width="11.5703125" style="53" customWidth="1"/>
    <col min="12294" max="12295" width="14.7109375" style="53" customWidth="1"/>
    <col min="12296" max="12297" width="16.28515625" style="53" customWidth="1"/>
    <col min="12298" max="12300" width="14.7109375" style="53" customWidth="1"/>
    <col min="12301" max="12301" width="10.140625" style="53" customWidth="1"/>
    <col min="12302" max="12302" width="10" style="53" customWidth="1"/>
    <col min="12303" max="12303" width="10.5703125" style="53" customWidth="1"/>
    <col min="12304" max="12304" width="9.7109375" style="53" customWidth="1"/>
    <col min="12305" max="12307" width="14.7109375" style="53" customWidth="1"/>
    <col min="12308" max="12308" width="9.42578125" style="53" customWidth="1"/>
    <col min="12309" max="12309" width="37.7109375" style="53" customWidth="1"/>
    <col min="12310" max="12310" width="9.42578125" style="53" customWidth="1"/>
    <col min="12311" max="12311" width="9.85546875" style="53" customWidth="1"/>
    <col min="12312" max="12312" width="8.42578125" style="53" customWidth="1"/>
    <col min="12313" max="12313" width="10.7109375" style="53" customWidth="1"/>
    <col min="12314" max="12314" width="12.5703125" style="53" customWidth="1"/>
    <col min="12315" max="12315" width="14.28515625" style="53" customWidth="1"/>
    <col min="12316" max="12316" width="11.5703125" style="53" customWidth="1"/>
    <col min="12317" max="12317" width="14.7109375" style="53" customWidth="1"/>
    <col min="12318" max="12348" width="13.7109375" style="53" customWidth="1"/>
    <col min="12349" max="12545" width="14.7109375" style="53"/>
    <col min="12546" max="12546" width="14.7109375" style="53" customWidth="1"/>
    <col min="12547" max="12547" width="13.42578125" style="53" customWidth="1"/>
    <col min="12548" max="12548" width="35.85546875" style="53" customWidth="1"/>
    <col min="12549" max="12549" width="11.5703125" style="53" customWidth="1"/>
    <col min="12550" max="12551" width="14.7109375" style="53" customWidth="1"/>
    <col min="12552" max="12553" width="16.28515625" style="53" customWidth="1"/>
    <col min="12554" max="12556" width="14.7109375" style="53" customWidth="1"/>
    <col min="12557" max="12557" width="10.140625" style="53" customWidth="1"/>
    <col min="12558" max="12558" width="10" style="53" customWidth="1"/>
    <col min="12559" max="12559" width="10.5703125" style="53" customWidth="1"/>
    <col min="12560" max="12560" width="9.7109375" style="53" customWidth="1"/>
    <col min="12561" max="12563" width="14.7109375" style="53" customWidth="1"/>
    <col min="12564" max="12564" width="9.42578125" style="53" customWidth="1"/>
    <col min="12565" max="12565" width="37.7109375" style="53" customWidth="1"/>
    <col min="12566" max="12566" width="9.42578125" style="53" customWidth="1"/>
    <col min="12567" max="12567" width="9.85546875" style="53" customWidth="1"/>
    <col min="12568" max="12568" width="8.42578125" style="53" customWidth="1"/>
    <col min="12569" max="12569" width="10.7109375" style="53" customWidth="1"/>
    <col min="12570" max="12570" width="12.5703125" style="53" customWidth="1"/>
    <col min="12571" max="12571" width="14.28515625" style="53" customWidth="1"/>
    <col min="12572" max="12572" width="11.5703125" style="53" customWidth="1"/>
    <col min="12573" max="12573" width="14.7109375" style="53" customWidth="1"/>
    <col min="12574" max="12604" width="13.7109375" style="53" customWidth="1"/>
    <col min="12605" max="12801" width="14.7109375" style="53"/>
    <col min="12802" max="12802" width="14.7109375" style="53" customWidth="1"/>
    <col min="12803" max="12803" width="13.42578125" style="53" customWidth="1"/>
    <col min="12804" max="12804" width="35.85546875" style="53" customWidth="1"/>
    <col min="12805" max="12805" width="11.5703125" style="53" customWidth="1"/>
    <col min="12806" max="12807" width="14.7109375" style="53" customWidth="1"/>
    <col min="12808" max="12809" width="16.28515625" style="53" customWidth="1"/>
    <col min="12810" max="12812" width="14.7109375" style="53" customWidth="1"/>
    <col min="12813" max="12813" width="10.140625" style="53" customWidth="1"/>
    <col min="12814" max="12814" width="10" style="53" customWidth="1"/>
    <col min="12815" max="12815" width="10.5703125" style="53" customWidth="1"/>
    <col min="12816" max="12816" width="9.7109375" style="53" customWidth="1"/>
    <col min="12817" max="12819" width="14.7109375" style="53" customWidth="1"/>
    <col min="12820" max="12820" width="9.42578125" style="53" customWidth="1"/>
    <col min="12821" max="12821" width="37.7109375" style="53" customWidth="1"/>
    <col min="12822" max="12822" width="9.42578125" style="53" customWidth="1"/>
    <col min="12823" max="12823" width="9.85546875" style="53" customWidth="1"/>
    <col min="12824" max="12824" width="8.42578125" style="53" customWidth="1"/>
    <col min="12825" max="12825" width="10.7109375" style="53" customWidth="1"/>
    <col min="12826" max="12826" width="12.5703125" style="53" customWidth="1"/>
    <col min="12827" max="12827" width="14.28515625" style="53" customWidth="1"/>
    <col min="12828" max="12828" width="11.5703125" style="53" customWidth="1"/>
    <col min="12829" max="12829" width="14.7109375" style="53" customWidth="1"/>
    <col min="12830" max="12860" width="13.7109375" style="53" customWidth="1"/>
    <col min="12861" max="13057" width="14.7109375" style="53"/>
    <col min="13058" max="13058" width="14.7109375" style="53" customWidth="1"/>
    <col min="13059" max="13059" width="13.42578125" style="53" customWidth="1"/>
    <col min="13060" max="13060" width="35.85546875" style="53" customWidth="1"/>
    <col min="13061" max="13061" width="11.5703125" style="53" customWidth="1"/>
    <col min="13062" max="13063" width="14.7109375" style="53" customWidth="1"/>
    <col min="13064" max="13065" width="16.28515625" style="53" customWidth="1"/>
    <col min="13066" max="13068" width="14.7109375" style="53" customWidth="1"/>
    <col min="13069" max="13069" width="10.140625" style="53" customWidth="1"/>
    <col min="13070" max="13070" width="10" style="53" customWidth="1"/>
    <col min="13071" max="13071" width="10.5703125" style="53" customWidth="1"/>
    <col min="13072" max="13072" width="9.7109375" style="53" customWidth="1"/>
    <col min="13073" max="13075" width="14.7109375" style="53" customWidth="1"/>
    <col min="13076" max="13076" width="9.42578125" style="53" customWidth="1"/>
    <col min="13077" max="13077" width="37.7109375" style="53" customWidth="1"/>
    <col min="13078" max="13078" width="9.42578125" style="53" customWidth="1"/>
    <col min="13079" max="13079" width="9.85546875" style="53" customWidth="1"/>
    <col min="13080" max="13080" width="8.42578125" style="53" customWidth="1"/>
    <col min="13081" max="13081" width="10.7109375" style="53" customWidth="1"/>
    <col min="13082" max="13082" width="12.5703125" style="53" customWidth="1"/>
    <col min="13083" max="13083" width="14.28515625" style="53" customWidth="1"/>
    <col min="13084" max="13084" width="11.5703125" style="53" customWidth="1"/>
    <col min="13085" max="13085" width="14.7109375" style="53" customWidth="1"/>
    <col min="13086" max="13116" width="13.7109375" style="53" customWidth="1"/>
    <col min="13117" max="13313" width="14.7109375" style="53"/>
    <col min="13314" max="13314" width="14.7109375" style="53" customWidth="1"/>
    <col min="13315" max="13315" width="13.42578125" style="53" customWidth="1"/>
    <col min="13316" max="13316" width="35.85546875" style="53" customWidth="1"/>
    <col min="13317" max="13317" width="11.5703125" style="53" customWidth="1"/>
    <col min="13318" max="13319" width="14.7109375" style="53" customWidth="1"/>
    <col min="13320" max="13321" width="16.28515625" style="53" customWidth="1"/>
    <col min="13322" max="13324" width="14.7109375" style="53" customWidth="1"/>
    <col min="13325" max="13325" width="10.140625" style="53" customWidth="1"/>
    <col min="13326" max="13326" width="10" style="53" customWidth="1"/>
    <col min="13327" max="13327" width="10.5703125" style="53" customWidth="1"/>
    <col min="13328" max="13328" width="9.7109375" style="53" customWidth="1"/>
    <col min="13329" max="13331" width="14.7109375" style="53" customWidth="1"/>
    <col min="13332" max="13332" width="9.42578125" style="53" customWidth="1"/>
    <col min="13333" max="13333" width="37.7109375" style="53" customWidth="1"/>
    <col min="13334" max="13334" width="9.42578125" style="53" customWidth="1"/>
    <col min="13335" max="13335" width="9.85546875" style="53" customWidth="1"/>
    <col min="13336" max="13336" width="8.42578125" style="53" customWidth="1"/>
    <col min="13337" max="13337" width="10.7109375" style="53" customWidth="1"/>
    <col min="13338" max="13338" width="12.5703125" style="53" customWidth="1"/>
    <col min="13339" max="13339" width="14.28515625" style="53" customWidth="1"/>
    <col min="13340" max="13340" width="11.5703125" style="53" customWidth="1"/>
    <col min="13341" max="13341" width="14.7109375" style="53" customWidth="1"/>
    <col min="13342" max="13372" width="13.7109375" style="53" customWidth="1"/>
    <col min="13373" max="13569" width="14.7109375" style="53"/>
    <col min="13570" max="13570" width="14.7109375" style="53" customWidth="1"/>
    <col min="13571" max="13571" width="13.42578125" style="53" customWidth="1"/>
    <col min="13572" max="13572" width="35.85546875" style="53" customWidth="1"/>
    <col min="13573" max="13573" width="11.5703125" style="53" customWidth="1"/>
    <col min="13574" max="13575" width="14.7109375" style="53" customWidth="1"/>
    <col min="13576" max="13577" width="16.28515625" style="53" customWidth="1"/>
    <col min="13578" max="13580" width="14.7109375" style="53" customWidth="1"/>
    <col min="13581" max="13581" width="10.140625" style="53" customWidth="1"/>
    <col min="13582" max="13582" width="10" style="53" customWidth="1"/>
    <col min="13583" max="13583" width="10.5703125" style="53" customWidth="1"/>
    <col min="13584" max="13584" width="9.7109375" style="53" customWidth="1"/>
    <col min="13585" max="13587" width="14.7109375" style="53" customWidth="1"/>
    <col min="13588" max="13588" width="9.42578125" style="53" customWidth="1"/>
    <col min="13589" max="13589" width="37.7109375" style="53" customWidth="1"/>
    <col min="13590" max="13590" width="9.42578125" style="53" customWidth="1"/>
    <col min="13591" max="13591" width="9.85546875" style="53" customWidth="1"/>
    <col min="13592" max="13592" width="8.42578125" style="53" customWidth="1"/>
    <col min="13593" max="13593" width="10.7109375" style="53" customWidth="1"/>
    <col min="13594" max="13594" width="12.5703125" style="53" customWidth="1"/>
    <col min="13595" max="13595" width="14.28515625" style="53" customWidth="1"/>
    <col min="13596" max="13596" width="11.5703125" style="53" customWidth="1"/>
    <col min="13597" max="13597" width="14.7109375" style="53" customWidth="1"/>
    <col min="13598" max="13628" width="13.7109375" style="53" customWidth="1"/>
    <col min="13629" max="13825" width="14.7109375" style="53"/>
    <col min="13826" max="13826" width="14.7109375" style="53" customWidth="1"/>
    <col min="13827" max="13827" width="13.42578125" style="53" customWidth="1"/>
    <col min="13828" max="13828" width="35.85546875" style="53" customWidth="1"/>
    <col min="13829" max="13829" width="11.5703125" style="53" customWidth="1"/>
    <col min="13830" max="13831" width="14.7109375" style="53" customWidth="1"/>
    <col min="13832" max="13833" width="16.28515625" style="53" customWidth="1"/>
    <col min="13834" max="13836" width="14.7109375" style="53" customWidth="1"/>
    <col min="13837" max="13837" width="10.140625" style="53" customWidth="1"/>
    <col min="13838" max="13838" width="10" style="53" customWidth="1"/>
    <col min="13839" max="13839" width="10.5703125" style="53" customWidth="1"/>
    <col min="13840" max="13840" width="9.7109375" style="53" customWidth="1"/>
    <col min="13841" max="13843" width="14.7109375" style="53" customWidth="1"/>
    <col min="13844" max="13844" width="9.42578125" style="53" customWidth="1"/>
    <col min="13845" max="13845" width="37.7109375" style="53" customWidth="1"/>
    <col min="13846" max="13846" width="9.42578125" style="53" customWidth="1"/>
    <col min="13847" max="13847" width="9.85546875" style="53" customWidth="1"/>
    <col min="13848" max="13848" width="8.42578125" style="53" customWidth="1"/>
    <col min="13849" max="13849" width="10.7109375" style="53" customWidth="1"/>
    <col min="13850" max="13850" width="12.5703125" style="53" customWidth="1"/>
    <col min="13851" max="13851" width="14.28515625" style="53" customWidth="1"/>
    <col min="13852" max="13852" width="11.5703125" style="53" customWidth="1"/>
    <col min="13853" max="13853" width="14.7109375" style="53" customWidth="1"/>
    <col min="13854" max="13884" width="13.7109375" style="53" customWidth="1"/>
    <col min="13885" max="14081" width="14.7109375" style="53"/>
    <col min="14082" max="14082" width="14.7109375" style="53" customWidth="1"/>
    <col min="14083" max="14083" width="13.42578125" style="53" customWidth="1"/>
    <col min="14084" max="14084" width="35.85546875" style="53" customWidth="1"/>
    <col min="14085" max="14085" width="11.5703125" style="53" customWidth="1"/>
    <col min="14086" max="14087" width="14.7109375" style="53" customWidth="1"/>
    <col min="14088" max="14089" width="16.28515625" style="53" customWidth="1"/>
    <col min="14090" max="14092" width="14.7109375" style="53" customWidth="1"/>
    <col min="14093" max="14093" width="10.140625" style="53" customWidth="1"/>
    <col min="14094" max="14094" width="10" style="53" customWidth="1"/>
    <col min="14095" max="14095" width="10.5703125" style="53" customWidth="1"/>
    <col min="14096" max="14096" width="9.7109375" style="53" customWidth="1"/>
    <col min="14097" max="14099" width="14.7109375" style="53" customWidth="1"/>
    <col min="14100" max="14100" width="9.42578125" style="53" customWidth="1"/>
    <col min="14101" max="14101" width="37.7109375" style="53" customWidth="1"/>
    <col min="14102" max="14102" width="9.42578125" style="53" customWidth="1"/>
    <col min="14103" max="14103" width="9.85546875" style="53" customWidth="1"/>
    <col min="14104" max="14104" width="8.42578125" style="53" customWidth="1"/>
    <col min="14105" max="14105" width="10.7109375" style="53" customWidth="1"/>
    <col min="14106" max="14106" width="12.5703125" style="53" customWidth="1"/>
    <col min="14107" max="14107" width="14.28515625" style="53" customWidth="1"/>
    <col min="14108" max="14108" width="11.5703125" style="53" customWidth="1"/>
    <col min="14109" max="14109" width="14.7109375" style="53" customWidth="1"/>
    <col min="14110" max="14140" width="13.7109375" style="53" customWidth="1"/>
    <col min="14141" max="14337" width="14.7109375" style="53"/>
    <col min="14338" max="14338" width="14.7109375" style="53" customWidth="1"/>
    <col min="14339" max="14339" width="13.42578125" style="53" customWidth="1"/>
    <col min="14340" max="14340" width="35.85546875" style="53" customWidth="1"/>
    <col min="14341" max="14341" width="11.5703125" style="53" customWidth="1"/>
    <col min="14342" max="14343" width="14.7109375" style="53" customWidth="1"/>
    <col min="14344" max="14345" width="16.28515625" style="53" customWidth="1"/>
    <col min="14346" max="14348" width="14.7109375" style="53" customWidth="1"/>
    <col min="14349" max="14349" width="10.140625" style="53" customWidth="1"/>
    <col min="14350" max="14350" width="10" style="53" customWidth="1"/>
    <col min="14351" max="14351" width="10.5703125" style="53" customWidth="1"/>
    <col min="14352" max="14352" width="9.7109375" style="53" customWidth="1"/>
    <col min="14353" max="14355" width="14.7109375" style="53" customWidth="1"/>
    <col min="14356" max="14356" width="9.42578125" style="53" customWidth="1"/>
    <col min="14357" max="14357" width="37.7109375" style="53" customWidth="1"/>
    <col min="14358" max="14358" width="9.42578125" style="53" customWidth="1"/>
    <col min="14359" max="14359" width="9.85546875" style="53" customWidth="1"/>
    <col min="14360" max="14360" width="8.42578125" style="53" customWidth="1"/>
    <col min="14361" max="14361" width="10.7109375" style="53" customWidth="1"/>
    <col min="14362" max="14362" width="12.5703125" style="53" customWidth="1"/>
    <col min="14363" max="14363" width="14.28515625" style="53" customWidth="1"/>
    <col min="14364" max="14364" width="11.5703125" style="53" customWidth="1"/>
    <col min="14365" max="14365" width="14.7109375" style="53" customWidth="1"/>
    <col min="14366" max="14396" width="13.7109375" style="53" customWidth="1"/>
    <col min="14397" max="14593" width="14.7109375" style="53"/>
    <col min="14594" max="14594" width="14.7109375" style="53" customWidth="1"/>
    <col min="14595" max="14595" width="13.42578125" style="53" customWidth="1"/>
    <col min="14596" max="14596" width="35.85546875" style="53" customWidth="1"/>
    <col min="14597" max="14597" width="11.5703125" style="53" customWidth="1"/>
    <col min="14598" max="14599" width="14.7109375" style="53" customWidth="1"/>
    <col min="14600" max="14601" width="16.28515625" style="53" customWidth="1"/>
    <col min="14602" max="14604" width="14.7109375" style="53" customWidth="1"/>
    <col min="14605" max="14605" width="10.140625" style="53" customWidth="1"/>
    <col min="14606" max="14606" width="10" style="53" customWidth="1"/>
    <col min="14607" max="14607" width="10.5703125" style="53" customWidth="1"/>
    <col min="14608" max="14608" width="9.7109375" style="53" customWidth="1"/>
    <col min="14609" max="14611" width="14.7109375" style="53" customWidth="1"/>
    <col min="14612" max="14612" width="9.42578125" style="53" customWidth="1"/>
    <col min="14613" max="14613" width="37.7109375" style="53" customWidth="1"/>
    <col min="14614" max="14614" width="9.42578125" style="53" customWidth="1"/>
    <col min="14615" max="14615" width="9.85546875" style="53" customWidth="1"/>
    <col min="14616" max="14616" width="8.42578125" style="53" customWidth="1"/>
    <col min="14617" max="14617" width="10.7109375" style="53" customWidth="1"/>
    <col min="14618" max="14618" width="12.5703125" style="53" customWidth="1"/>
    <col min="14619" max="14619" width="14.28515625" style="53" customWidth="1"/>
    <col min="14620" max="14620" width="11.5703125" style="53" customWidth="1"/>
    <col min="14621" max="14621" width="14.7109375" style="53" customWidth="1"/>
    <col min="14622" max="14652" width="13.7109375" style="53" customWidth="1"/>
    <col min="14653" max="14849" width="14.7109375" style="53"/>
    <col min="14850" max="14850" width="14.7109375" style="53" customWidth="1"/>
    <col min="14851" max="14851" width="13.42578125" style="53" customWidth="1"/>
    <col min="14852" max="14852" width="35.85546875" style="53" customWidth="1"/>
    <col min="14853" max="14853" width="11.5703125" style="53" customWidth="1"/>
    <col min="14854" max="14855" width="14.7109375" style="53" customWidth="1"/>
    <col min="14856" max="14857" width="16.28515625" style="53" customWidth="1"/>
    <col min="14858" max="14860" width="14.7109375" style="53" customWidth="1"/>
    <col min="14861" max="14861" width="10.140625" style="53" customWidth="1"/>
    <col min="14862" max="14862" width="10" style="53" customWidth="1"/>
    <col min="14863" max="14863" width="10.5703125" style="53" customWidth="1"/>
    <col min="14864" max="14864" width="9.7109375" style="53" customWidth="1"/>
    <col min="14865" max="14867" width="14.7109375" style="53" customWidth="1"/>
    <col min="14868" max="14868" width="9.42578125" style="53" customWidth="1"/>
    <col min="14869" max="14869" width="37.7109375" style="53" customWidth="1"/>
    <col min="14870" max="14870" width="9.42578125" style="53" customWidth="1"/>
    <col min="14871" max="14871" width="9.85546875" style="53" customWidth="1"/>
    <col min="14872" max="14872" width="8.42578125" style="53" customWidth="1"/>
    <col min="14873" max="14873" width="10.7109375" style="53" customWidth="1"/>
    <col min="14874" max="14874" width="12.5703125" style="53" customWidth="1"/>
    <col min="14875" max="14875" width="14.28515625" style="53" customWidth="1"/>
    <col min="14876" max="14876" width="11.5703125" style="53" customWidth="1"/>
    <col min="14877" max="14877" width="14.7109375" style="53" customWidth="1"/>
    <col min="14878" max="14908" width="13.7109375" style="53" customWidth="1"/>
    <col min="14909" max="15105" width="14.7109375" style="53"/>
    <col min="15106" max="15106" width="14.7109375" style="53" customWidth="1"/>
    <col min="15107" max="15107" width="13.42578125" style="53" customWidth="1"/>
    <col min="15108" max="15108" width="35.85546875" style="53" customWidth="1"/>
    <col min="15109" max="15109" width="11.5703125" style="53" customWidth="1"/>
    <col min="15110" max="15111" width="14.7109375" style="53" customWidth="1"/>
    <col min="15112" max="15113" width="16.28515625" style="53" customWidth="1"/>
    <col min="15114" max="15116" width="14.7109375" style="53" customWidth="1"/>
    <col min="15117" max="15117" width="10.140625" style="53" customWidth="1"/>
    <col min="15118" max="15118" width="10" style="53" customWidth="1"/>
    <col min="15119" max="15119" width="10.5703125" style="53" customWidth="1"/>
    <col min="15120" max="15120" width="9.7109375" style="53" customWidth="1"/>
    <col min="15121" max="15123" width="14.7109375" style="53" customWidth="1"/>
    <col min="15124" max="15124" width="9.42578125" style="53" customWidth="1"/>
    <col min="15125" max="15125" width="37.7109375" style="53" customWidth="1"/>
    <col min="15126" max="15126" width="9.42578125" style="53" customWidth="1"/>
    <col min="15127" max="15127" width="9.85546875" style="53" customWidth="1"/>
    <col min="15128" max="15128" width="8.42578125" style="53" customWidth="1"/>
    <col min="15129" max="15129" width="10.7109375" style="53" customWidth="1"/>
    <col min="15130" max="15130" width="12.5703125" style="53" customWidth="1"/>
    <col min="15131" max="15131" width="14.28515625" style="53" customWidth="1"/>
    <col min="15132" max="15132" width="11.5703125" style="53" customWidth="1"/>
    <col min="15133" max="15133" width="14.7109375" style="53" customWidth="1"/>
    <col min="15134" max="15164" width="13.7109375" style="53" customWidth="1"/>
    <col min="15165" max="15361" width="14.7109375" style="53"/>
    <col min="15362" max="15362" width="14.7109375" style="53" customWidth="1"/>
    <col min="15363" max="15363" width="13.42578125" style="53" customWidth="1"/>
    <col min="15364" max="15364" width="35.85546875" style="53" customWidth="1"/>
    <col min="15365" max="15365" width="11.5703125" style="53" customWidth="1"/>
    <col min="15366" max="15367" width="14.7109375" style="53" customWidth="1"/>
    <col min="15368" max="15369" width="16.28515625" style="53" customWidth="1"/>
    <col min="15370" max="15372" width="14.7109375" style="53" customWidth="1"/>
    <col min="15373" max="15373" width="10.140625" style="53" customWidth="1"/>
    <col min="15374" max="15374" width="10" style="53" customWidth="1"/>
    <col min="15375" max="15375" width="10.5703125" style="53" customWidth="1"/>
    <col min="15376" max="15376" width="9.7109375" style="53" customWidth="1"/>
    <col min="15377" max="15379" width="14.7109375" style="53" customWidth="1"/>
    <col min="15380" max="15380" width="9.42578125" style="53" customWidth="1"/>
    <col min="15381" max="15381" width="37.7109375" style="53" customWidth="1"/>
    <col min="15382" max="15382" width="9.42578125" style="53" customWidth="1"/>
    <col min="15383" max="15383" width="9.85546875" style="53" customWidth="1"/>
    <col min="15384" max="15384" width="8.42578125" style="53" customWidth="1"/>
    <col min="15385" max="15385" width="10.7109375" style="53" customWidth="1"/>
    <col min="15386" max="15386" width="12.5703125" style="53" customWidth="1"/>
    <col min="15387" max="15387" width="14.28515625" style="53" customWidth="1"/>
    <col min="15388" max="15388" width="11.5703125" style="53" customWidth="1"/>
    <col min="15389" max="15389" width="14.7109375" style="53" customWidth="1"/>
    <col min="15390" max="15420" width="13.7109375" style="53" customWidth="1"/>
    <col min="15421" max="15617" width="14.7109375" style="53"/>
    <col min="15618" max="15618" width="14.7109375" style="53" customWidth="1"/>
    <col min="15619" max="15619" width="13.42578125" style="53" customWidth="1"/>
    <col min="15620" max="15620" width="35.85546875" style="53" customWidth="1"/>
    <col min="15621" max="15621" width="11.5703125" style="53" customWidth="1"/>
    <col min="15622" max="15623" width="14.7109375" style="53" customWidth="1"/>
    <col min="15624" max="15625" width="16.28515625" style="53" customWidth="1"/>
    <col min="15626" max="15628" width="14.7109375" style="53" customWidth="1"/>
    <col min="15629" max="15629" width="10.140625" style="53" customWidth="1"/>
    <col min="15630" max="15630" width="10" style="53" customWidth="1"/>
    <col min="15631" max="15631" width="10.5703125" style="53" customWidth="1"/>
    <col min="15632" max="15632" width="9.7109375" style="53" customWidth="1"/>
    <col min="15633" max="15635" width="14.7109375" style="53" customWidth="1"/>
    <col min="15636" max="15636" width="9.42578125" style="53" customWidth="1"/>
    <col min="15637" max="15637" width="37.7109375" style="53" customWidth="1"/>
    <col min="15638" max="15638" width="9.42578125" style="53" customWidth="1"/>
    <col min="15639" max="15639" width="9.85546875" style="53" customWidth="1"/>
    <col min="15640" max="15640" width="8.42578125" style="53" customWidth="1"/>
    <col min="15641" max="15641" width="10.7109375" style="53" customWidth="1"/>
    <col min="15642" max="15642" width="12.5703125" style="53" customWidth="1"/>
    <col min="15643" max="15643" width="14.28515625" style="53" customWidth="1"/>
    <col min="15644" max="15644" width="11.5703125" style="53" customWidth="1"/>
    <col min="15645" max="15645" width="14.7109375" style="53" customWidth="1"/>
    <col min="15646" max="15676" width="13.7109375" style="53" customWidth="1"/>
    <col min="15677" max="15873" width="14.7109375" style="53"/>
    <col min="15874" max="15874" width="14.7109375" style="53" customWidth="1"/>
    <col min="15875" max="15875" width="13.42578125" style="53" customWidth="1"/>
    <col min="15876" max="15876" width="35.85546875" style="53" customWidth="1"/>
    <col min="15877" max="15877" width="11.5703125" style="53" customWidth="1"/>
    <col min="15878" max="15879" width="14.7109375" style="53" customWidth="1"/>
    <col min="15880" max="15881" width="16.28515625" style="53" customWidth="1"/>
    <col min="15882" max="15884" width="14.7109375" style="53" customWidth="1"/>
    <col min="15885" max="15885" width="10.140625" style="53" customWidth="1"/>
    <col min="15886" max="15886" width="10" style="53" customWidth="1"/>
    <col min="15887" max="15887" width="10.5703125" style="53" customWidth="1"/>
    <col min="15888" max="15888" width="9.7109375" style="53" customWidth="1"/>
    <col min="15889" max="15891" width="14.7109375" style="53" customWidth="1"/>
    <col min="15892" max="15892" width="9.42578125" style="53" customWidth="1"/>
    <col min="15893" max="15893" width="37.7109375" style="53" customWidth="1"/>
    <col min="15894" max="15894" width="9.42578125" style="53" customWidth="1"/>
    <col min="15895" max="15895" width="9.85546875" style="53" customWidth="1"/>
    <col min="15896" max="15896" width="8.42578125" style="53" customWidth="1"/>
    <col min="15897" max="15897" width="10.7109375" style="53" customWidth="1"/>
    <col min="15898" max="15898" width="12.5703125" style="53" customWidth="1"/>
    <col min="15899" max="15899" width="14.28515625" style="53" customWidth="1"/>
    <col min="15900" max="15900" width="11.5703125" style="53" customWidth="1"/>
    <col min="15901" max="15901" width="14.7109375" style="53" customWidth="1"/>
    <col min="15902" max="15932" width="13.7109375" style="53" customWidth="1"/>
    <col min="15933" max="16129" width="14.7109375" style="53"/>
    <col min="16130" max="16130" width="14.7109375" style="53" customWidth="1"/>
    <col min="16131" max="16131" width="13.42578125" style="53" customWidth="1"/>
    <col min="16132" max="16132" width="35.85546875" style="53" customWidth="1"/>
    <col min="16133" max="16133" width="11.5703125" style="53" customWidth="1"/>
    <col min="16134" max="16135" width="14.7109375" style="53" customWidth="1"/>
    <col min="16136" max="16137" width="16.28515625" style="53" customWidth="1"/>
    <col min="16138" max="16140" width="14.7109375" style="53" customWidth="1"/>
    <col min="16141" max="16141" width="10.140625" style="53" customWidth="1"/>
    <col min="16142" max="16142" width="10" style="53" customWidth="1"/>
    <col min="16143" max="16143" width="10.5703125" style="53" customWidth="1"/>
    <col min="16144" max="16144" width="9.7109375" style="53" customWidth="1"/>
    <col min="16145" max="16147" width="14.7109375" style="53" customWidth="1"/>
    <col min="16148" max="16148" width="9.42578125" style="53" customWidth="1"/>
    <col min="16149" max="16149" width="37.7109375" style="53" customWidth="1"/>
    <col min="16150" max="16150" width="9.42578125" style="53" customWidth="1"/>
    <col min="16151" max="16151" width="9.85546875" style="53" customWidth="1"/>
    <col min="16152" max="16152" width="8.42578125" style="53" customWidth="1"/>
    <col min="16153" max="16153" width="10.7109375" style="53" customWidth="1"/>
    <col min="16154" max="16154" width="12.5703125" style="53" customWidth="1"/>
    <col min="16155" max="16155" width="14.28515625" style="53" customWidth="1"/>
    <col min="16156" max="16156" width="11.5703125" style="53" customWidth="1"/>
    <col min="16157" max="16157" width="14.7109375" style="53" customWidth="1"/>
    <col min="16158" max="16188" width="13.7109375" style="53" customWidth="1"/>
    <col min="16189" max="16384" width="14.7109375" style="53"/>
  </cols>
  <sheetData>
    <row r="1" spans="1:50" ht="20.25" x14ac:dyDescent="0.25">
      <c r="A1" s="265" t="s">
        <v>839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54"/>
      <c r="X1" s="54"/>
      <c r="Y1" s="54"/>
      <c r="Z1" s="54"/>
      <c r="AA1" s="54"/>
      <c r="AB1" s="25"/>
      <c r="AC1" s="55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50" ht="20.25" x14ac:dyDescent="0.25">
      <c r="A2" s="266" t="s">
        <v>841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54"/>
      <c r="X2" s="54"/>
      <c r="Y2" s="54"/>
      <c r="Z2" s="54"/>
      <c r="AA2" s="54"/>
      <c r="AB2" s="25"/>
      <c r="AC2" s="55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5"/>
      <c r="AP2" s="55"/>
      <c r="AQ2" s="55"/>
      <c r="AR2" s="56"/>
      <c r="AS2" s="56"/>
      <c r="AT2" s="55"/>
      <c r="AU2" s="55"/>
      <c r="AV2" s="56"/>
      <c r="AW2" s="56"/>
      <c r="AX2" s="56"/>
    </row>
    <row r="3" spans="1:50" ht="20.25" x14ac:dyDescent="0.25">
      <c r="A3" s="57"/>
      <c r="B3" s="22"/>
      <c r="C3" s="252"/>
      <c r="D3" s="252"/>
      <c r="E3" s="252"/>
      <c r="F3" s="252"/>
      <c r="G3" s="252"/>
      <c r="H3" s="252"/>
      <c r="I3" s="252"/>
      <c r="J3" s="58"/>
      <c r="K3" s="58"/>
      <c r="L3" s="58"/>
      <c r="M3" s="59"/>
      <c r="N3" s="58"/>
      <c r="O3" s="58"/>
      <c r="P3" s="58"/>
      <c r="Q3" s="56"/>
      <c r="R3" s="56"/>
      <c r="S3" s="56"/>
      <c r="T3" s="60"/>
      <c r="U3" s="23"/>
      <c r="V3" s="218" t="s">
        <v>838</v>
      </c>
      <c r="W3" s="218"/>
      <c r="X3" s="218"/>
      <c r="Y3" s="218"/>
      <c r="Z3" s="218"/>
      <c r="AA3" s="218"/>
      <c r="AB3" s="218"/>
      <c r="AC3" s="56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</row>
    <row r="4" spans="1:50" s="204" customFormat="1" ht="31.5" customHeight="1" x14ac:dyDescent="0.25">
      <c r="A4" s="241" t="s">
        <v>0</v>
      </c>
      <c r="B4" s="241" t="s">
        <v>837</v>
      </c>
      <c r="C4" s="253" t="s">
        <v>1</v>
      </c>
      <c r="D4" s="255" t="s">
        <v>2</v>
      </c>
      <c r="E4" s="256" t="s">
        <v>3</v>
      </c>
      <c r="F4" s="243" t="s">
        <v>4</v>
      </c>
      <c r="G4" s="249" t="s">
        <v>5</v>
      </c>
      <c r="H4" s="24" t="s">
        <v>6</v>
      </c>
      <c r="I4" s="24" t="s">
        <v>7</v>
      </c>
      <c r="J4" s="249" t="s">
        <v>8</v>
      </c>
      <c r="K4" s="249"/>
      <c r="L4" s="257" t="s">
        <v>9</v>
      </c>
      <c r="M4" s="258" t="s">
        <v>10</v>
      </c>
      <c r="N4" s="258"/>
      <c r="O4" s="258"/>
      <c r="P4" s="258"/>
      <c r="Q4" s="239" t="s">
        <v>11</v>
      </c>
      <c r="R4" s="240" t="s">
        <v>12</v>
      </c>
      <c r="S4" s="240" t="s">
        <v>13</v>
      </c>
      <c r="T4" s="241" t="s">
        <v>14</v>
      </c>
      <c r="U4" s="242" t="s">
        <v>15</v>
      </c>
      <c r="V4" s="243" t="s">
        <v>16</v>
      </c>
      <c r="W4" s="244" t="s">
        <v>17</v>
      </c>
      <c r="X4" s="245" t="s">
        <v>18</v>
      </c>
      <c r="Y4" s="246" t="s">
        <v>19</v>
      </c>
      <c r="Z4" s="245" t="s">
        <v>20</v>
      </c>
      <c r="AA4" s="247" t="s">
        <v>21</v>
      </c>
      <c r="AB4" s="239" t="s">
        <v>22</v>
      </c>
    </row>
    <row r="5" spans="1:50" s="204" customFormat="1" ht="76.5" customHeight="1" x14ac:dyDescent="0.25">
      <c r="A5" s="241"/>
      <c r="B5" s="241"/>
      <c r="C5" s="254"/>
      <c r="D5" s="255"/>
      <c r="E5" s="256"/>
      <c r="F5" s="243"/>
      <c r="G5" s="249"/>
      <c r="H5" s="248" t="s">
        <v>23</v>
      </c>
      <c r="I5" s="248" t="s">
        <v>23</v>
      </c>
      <c r="J5" s="249" t="s">
        <v>24</v>
      </c>
      <c r="K5" s="250" t="s">
        <v>25</v>
      </c>
      <c r="L5" s="257"/>
      <c r="M5" s="205" t="s">
        <v>26</v>
      </c>
      <c r="N5" s="206" t="s">
        <v>27</v>
      </c>
      <c r="O5" s="207" t="s">
        <v>28</v>
      </c>
      <c r="P5" s="207" t="s">
        <v>29</v>
      </c>
      <c r="Q5" s="239"/>
      <c r="R5" s="240"/>
      <c r="S5" s="240"/>
      <c r="T5" s="241"/>
      <c r="U5" s="242"/>
      <c r="V5" s="243"/>
      <c r="W5" s="244"/>
      <c r="X5" s="245"/>
      <c r="Y5" s="246"/>
      <c r="Z5" s="245"/>
      <c r="AA5" s="247"/>
      <c r="AB5" s="239"/>
    </row>
    <row r="6" spans="1:50" s="204" customFormat="1" ht="18.75" customHeight="1" x14ac:dyDescent="0.25">
      <c r="A6" s="241"/>
      <c r="B6" s="241"/>
      <c r="C6" s="254"/>
      <c r="D6" s="255"/>
      <c r="E6" s="256"/>
      <c r="F6" s="243"/>
      <c r="G6" s="249"/>
      <c r="H6" s="248"/>
      <c r="I6" s="248"/>
      <c r="J6" s="249"/>
      <c r="K6" s="250"/>
      <c r="L6" s="257"/>
      <c r="M6" s="206" t="s">
        <v>30</v>
      </c>
      <c r="N6" s="206" t="s">
        <v>31</v>
      </c>
      <c r="O6" s="24" t="s">
        <v>32</v>
      </c>
      <c r="P6" s="24" t="s">
        <v>33</v>
      </c>
      <c r="Q6" s="239"/>
      <c r="R6" s="240"/>
      <c r="S6" s="240"/>
      <c r="T6" s="241"/>
      <c r="U6" s="242"/>
      <c r="V6" s="243"/>
      <c r="W6" s="208" t="s">
        <v>34</v>
      </c>
      <c r="X6" s="209" t="s">
        <v>35</v>
      </c>
      <c r="Y6" s="209" t="s">
        <v>36</v>
      </c>
      <c r="Z6" s="209" t="s">
        <v>37</v>
      </c>
      <c r="AA6" s="210"/>
      <c r="AB6" s="239"/>
    </row>
    <row r="7" spans="1:50" s="204" customFormat="1" ht="22.5" customHeight="1" x14ac:dyDescent="0.25">
      <c r="A7" s="241"/>
      <c r="B7" s="241"/>
      <c r="C7" s="254"/>
      <c r="D7" s="255"/>
      <c r="E7" s="256"/>
      <c r="F7" s="243"/>
      <c r="G7" s="249"/>
      <c r="H7" s="248"/>
      <c r="I7" s="248"/>
      <c r="J7" s="249"/>
      <c r="K7" s="250"/>
      <c r="L7" s="257"/>
      <c r="M7" s="206" t="s">
        <v>38</v>
      </c>
      <c r="N7" s="206" t="s">
        <v>38</v>
      </c>
      <c r="O7" s="206" t="s">
        <v>38</v>
      </c>
      <c r="P7" s="206" t="s">
        <v>38</v>
      </c>
      <c r="Q7" s="239"/>
      <c r="R7" s="240"/>
      <c r="S7" s="240"/>
      <c r="T7" s="241" t="s">
        <v>624</v>
      </c>
      <c r="U7" s="242"/>
      <c r="V7" s="243"/>
      <c r="W7" s="209" t="s">
        <v>39</v>
      </c>
      <c r="X7" s="209" t="s">
        <v>40</v>
      </c>
      <c r="Y7" s="209" t="s">
        <v>41</v>
      </c>
      <c r="Z7" s="209" t="s">
        <v>42</v>
      </c>
      <c r="AA7" s="209" t="s">
        <v>43</v>
      </c>
      <c r="AB7" s="239"/>
    </row>
    <row r="8" spans="1:50" s="67" customFormat="1" x14ac:dyDescent="0.25">
      <c r="A8" s="63">
        <v>1</v>
      </c>
      <c r="B8" s="4"/>
      <c r="C8" s="4">
        <v>2</v>
      </c>
      <c r="D8" s="4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63"/>
      <c r="U8" s="6">
        <v>19</v>
      </c>
      <c r="V8" s="64">
        <v>20</v>
      </c>
      <c r="W8" s="63"/>
      <c r="X8" s="63"/>
      <c r="Y8" s="63"/>
      <c r="Z8" s="63"/>
      <c r="AA8" s="63"/>
      <c r="AB8" s="65">
        <v>21</v>
      </c>
      <c r="AC8" s="66"/>
    </row>
    <row r="9" spans="1:50" s="76" customFormat="1" x14ac:dyDescent="0.25">
      <c r="A9" s="68" t="s">
        <v>44</v>
      </c>
      <c r="B9" s="25"/>
      <c r="C9" s="69"/>
      <c r="D9" s="70" t="s">
        <v>45</v>
      </c>
      <c r="E9" s="13"/>
      <c r="F9" s="13"/>
      <c r="G9" s="71"/>
      <c r="H9" s="13"/>
      <c r="I9" s="13"/>
      <c r="J9" s="71"/>
      <c r="K9" s="71"/>
      <c r="L9" s="71"/>
      <c r="M9" s="13"/>
      <c r="N9" s="71"/>
      <c r="O9" s="71"/>
      <c r="P9" s="71"/>
      <c r="Q9" s="71"/>
      <c r="R9" s="71"/>
      <c r="S9" s="71"/>
      <c r="T9" s="72"/>
      <c r="U9" s="26"/>
      <c r="V9" s="73"/>
      <c r="W9" s="72"/>
      <c r="X9" s="72"/>
      <c r="Y9" s="72"/>
      <c r="Z9" s="72"/>
      <c r="AA9" s="72"/>
      <c r="AB9" s="74"/>
      <c r="AC9" s="75"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</row>
    <row r="10" spans="1:50" s="89" customFormat="1" x14ac:dyDescent="0.25">
      <c r="A10" s="228">
        <v>1</v>
      </c>
      <c r="B10" s="211">
        <v>1</v>
      </c>
      <c r="C10" s="225" t="s">
        <v>46</v>
      </c>
      <c r="D10" s="251" t="s">
        <v>47</v>
      </c>
      <c r="E10" s="220">
        <v>253.07599999999999</v>
      </c>
      <c r="F10" s="29" t="s">
        <v>48</v>
      </c>
      <c r="G10" s="32" t="s">
        <v>49</v>
      </c>
      <c r="H10" s="1">
        <v>43417.863194444442</v>
      </c>
      <c r="I10" s="1">
        <v>43417.863194444442</v>
      </c>
      <c r="J10" s="77"/>
      <c r="K10" s="77"/>
      <c r="L10" s="77"/>
      <c r="M10" s="78">
        <f>IF(RIGHT(T10)="T",(+I10-H10),0)</f>
        <v>0</v>
      </c>
      <c r="N10" s="78">
        <f>IF(RIGHT(T10)="U",(+I10-H10),0)</f>
        <v>0</v>
      </c>
      <c r="O10" s="78">
        <f>IF(RIGHT(T10)="C",(+I10-H10),0)</f>
        <v>0</v>
      </c>
      <c r="P10" s="78">
        <f>IF(RIGHT(T10)="D",(+I10-H10),0)</f>
        <v>0</v>
      </c>
      <c r="Q10" s="79"/>
      <c r="R10" s="79"/>
      <c r="S10" s="79"/>
      <c r="T10" s="80" t="s">
        <v>596</v>
      </c>
      <c r="U10" s="7" t="s">
        <v>625</v>
      </c>
      <c r="V10" s="81"/>
      <c r="W10" s="82"/>
      <c r="X10" s="83"/>
      <c r="Y10" s="84"/>
      <c r="Z10" s="85"/>
      <c r="AA10" s="82"/>
      <c r="AB10" s="86"/>
      <c r="AC10" s="87">
        <f>30*24</f>
        <v>720</v>
      </c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50" s="89" customFormat="1" ht="18" x14ac:dyDescent="0.25">
      <c r="A11" s="228"/>
      <c r="B11" s="211"/>
      <c r="C11" s="225"/>
      <c r="D11" s="251"/>
      <c r="E11" s="220"/>
      <c r="F11" s="29"/>
      <c r="G11" s="32"/>
      <c r="H11" s="1">
        <v>43432.440972222219</v>
      </c>
      <c r="I11" s="1">
        <v>43432.796527777777</v>
      </c>
      <c r="J11" s="77"/>
      <c r="K11" s="77"/>
      <c r="L11" s="77"/>
      <c r="M11" s="78">
        <f>IF(RIGHT(T11)="T",(+I11-H11),0)</f>
        <v>0</v>
      </c>
      <c r="N11" s="78">
        <f>IF(RIGHT(T11)="U",(+I11-H11),0)</f>
        <v>0</v>
      </c>
      <c r="O11" s="78">
        <f>IF(RIGHT(T11)="C",(+I11-H11),0)</f>
        <v>0</v>
      </c>
      <c r="P11" s="78">
        <f>IF(RIGHT(T11)="D",(+I11-H11),0)</f>
        <v>0.3555555555576575</v>
      </c>
      <c r="Q11" s="79"/>
      <c r="R11" s="79"/>
      <c r="S11" s="79"/>
      <c r="T11" s="80" t="s">
        <v>604</v>
      </c>
      <c r="U11" s="7" t="s">
        <v>626</v>
      </c>
      <c r="V11" s="81"/>
      <c r="W11" s="82"/>
      <c r="X11" s="83"/>
      <c r="Y11" s="84"/>
      <c r="Z11" s="85"/>
      <c r="AA11" s="82"/>
      <c r="AB11" s="86"/>
      <c r="AC11" s="87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50" s="89" customFormat="1" ht="18" x14ac:dyDescent="0.25">
      <c r="A12" s="228"/>
      <c r="B12" s="211"/>
      <c r="C12" s="216"/>
      <c r="D12" s="251"/>
      <c r="E12" s="220"/>
      <c r="F12" s="29"/>
      <c r="G12" s="32"/>
      <c r="H12" s="1">
        <v>43432.843055555553</v>
      </c>
      <c r="I12" s="1">
        <v>43432.843055555553</v>
      </c>
      <c r="J12" s="77"/>
      <c r="K12" s="77"/>
      <c r="L12" s="77"/>
      <c r="M12" s="78">
        <f>IF(RIGHT(T12)="T",(+I12-H12),0)</f>
        <v>0</v>
      </c>
      <c r="N12" s="78">
        <f>IF(RIGHT(T12)="U",(+I12-H12),0)</f>
        <v>0</v>
      </c>
      <c r="O12" s="78">
        <f>IF(RIGHT(T12)="C",(+I12-H12),0)</f>
        <v>0</v>
      </c>
      <c r="P12" s="78">
        <f>IF(RIGHT(T12)="D",(+I12-H12),0)</f>
        <v>0</v>
      </c>
      <c r="Q12" s="79"/>
      <c r="R12" s="79"/>
      <c r="S12" s="79"/>
      <c r="T12" s="90" t="s">
        <v>596</v>
      </c>
      <c r="U12" s="7" t="s">
        <v>627</v>
      </c>
      <c r="V12" s="81"/>
      <c r="W12" s="82"/>
      <c r="X12" s="83"/>
      <c r="Y12" s="84"/>
      <c r="Z12" s="85"/>
      <c r="AA12" s="82"/>
      <c r="AB12" s="86"/>
      <c r="AC12" s="87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50" s="37" customFormat="1" x14ac:dyDescent="0.25">
      <c r="A13" s="35"/>
      <c r="B13" s="40"/>
      <c r="C13" s="46"/>
      <c r="D13" s="91" t="s">
        <v>50</v>
      </c>
      <c r="E13" s="92"/>
      <c r="F13" s="29"/>
      <c r="G13" s="32" t="s">
        <v>49</v>
      </c>
      <c r="H13" s="2"/>
      <c r="I13" s="2"/>
      <c r="J13" s="32" t="s">
        <v>49</v>
      </c>
      <c r="K13" s="32" t="s">
        <v>49</v>
      </c>
      <c r="L13" s="32" t="s">
        <v>49</v>
      </c>
      <c r="M13" s="78">
        <f>SUM(M10:M12)</f>
        <v>0</v>
      </c>
      <c r="N13" s="78">
        <f>SUM(N10:N12)</f>
        <v>0</v>
      </c>
      <c r="O13" s="78">
        <f>SUM(O10:O12)</f>
        <v>0</v>
      </c>
      <c r="P13" s="78">
        <f>SUM(P10:P12)</f>
        <v>0.3555555555576575</v>
      </c>
      <c r="Q13" s="78"/>
      <c r="R13" s="78"/>
      <c r="S13" s="78"/>
      <c r="T13" s="62"/>
      <c r="U13" s="28"/>
      <c r="V13" s="36"/>
      <c r="W13" s="82">
        <f>$AC$10-((O13*24))</f>
        <v>720</v>
      </c>
      <c r="X13" s="93">
        <v>1747</v>
      </c>
      <c r="Y13" s="94">
        <v>253.07599999999999</v>
      </c>
      <c r="Z13" s="85">
        <f>X13*Y13</f>
        <v>442123.772</v>
      </c>
      <c r="AA13" s="82">
        <f>(Z13*(W13-M13*24))/W13</f>
        <v>442123.77199999994</v>
      </c>
      <c r="AB13" s="95">
        <f>(AA13/Z13)*100</f>
        <v>99.999999999999986</v>
      </c>
    </row>
    <row r="14" spans="1:50" s="34" customFormat="1" x14ac:dyDescent="0.25">
      <c r="A14" s="230">
        <v>4</v>
      </c>
      <c r="B14" s="212">
        <v>2</v>
      </c>
      <c r="C14" s="225" t="s">
        <v>577</v>
      </c>
      <c r="D14" s="231" t="s">
        <v>578</v>
      </c>
      <c r="E14" s="220">
        <v>211.01</v>
      </c>
      <c r="F14" s="213" t="s">
        <v>48</v>
      </c>
      <c r="G14" s="32" t="s">
        <v>49</v>
      </c>
      <c r="H14" s="3"/>
      <c r="I14" s="3"/>
      <c r="J14" s="32"/>
      <c r="K14" s="32"/>
      <c r="L14" s="77"/>
      <c r="M14" s="78">
        <f>IF(RIGHT(T14)="T",(+I14-H14),0)</f>
        <v>0</v>
      </c>
      <c r="N14" s="78">
        <f>IF(RIGHT(T14)="U",(+I14-H14),0)</f>
        <v>0</v>
      </c>
      <c r="O14" s="78">
        <f>IF(RIGHT(T14)="C",(+I14-H14),0)</f>
        <v>0</v>
      </c>
      <c r="P14" s="78">
        <f>IF(RIGHT(T14)="D",(+I14-H14),0)</f>
        <v>0</v>
      </c>
      <c r="Q14" s="32"/>
      <c r="R14" s="32"/>
      <c r="S14" s="32"/>
      <c r="T14" s="96"/>
      <c r="U14" s="30"/>
      <c r="V14" s="33"/>
      <c r="AB14" s="97"/>
    </row>
    <row r="15" spans="1:50" s="34" customFormat="1" x14ac:dyDescent="0.25">
      <c r="A15" s="230"/>
      <c r="B15" s="212"/>
      <c r="C15" s="216"/>
      <c r="D15" s="231"/>
      <c r="E15" s="220"/>
      <c r="F15" s="213"/>
      <c r="G15" s="32"/>
      <c r="H15" s="3"/>
      <c r="I15" s="3"/>
      <c r="J15" s="32"/>
      <c r="K15" s="32"/>
      <c r="L15" s="77"/>
      <c r="M15" s="78">
        <f>IF(RIGHT(T15)="T",(+I15-H15),0)</f>
        <v>0</v>
      </c>
      <c r="N15" s="78">
        <f>IF(RIGHT(T15)="U",(+I15-H15),0)</f>
        <v>0</v>
      </c>
      <c r="O15" s="78">
        <f>IF(RIGHT(T15)="C",(+I15-H15),0)</f>
        <v>0</v>
      </c>
      <c r="P15" s="78">
        <f>IF(RIGHT(T15)="D",(+I15-H15),0)</f>
        <v>0</v>
      </c>
      <c r="Q15" s="32"/>
      <c r="R15" s="32"/>
      <c r="S15" s="32"/>
      <c r="T15" s="96"/>
      <c r="U15" s="30"/>
      <c r="V15" s="33"/>
      <c r="AB15" s="97"/>
    </row>
    <row r="16" spans="1:50" s="37" customFormat="1" x14ac:dyDescent="0.25">
      <c r="A16" s="35"/>
      <c r="B16" s="40"/>
      <c r="C16" s="46"/>
      <c r="D16" s="91" t="s">
        <v>50</v>
      </c>
      <c r="E16" s="92"/>
      <c r="F16" s="29"/>
      <c r="G16" s="32" t="s">
        <v>49</v>
      </c>
      <c r="H16" s="2"/>
      <c r="I16" s="2"/>
      <c r="J16" s="32" t="s">
        <v>49</v>
      </c>
      <c r="K16" s="32" t="s">
        <v>49</v>
      </c>
      <c r="L16" s="32" t="s">
        <v>49</v>
      </c>
      <c r="M16" s="78">
        <f>SUM(M14:M15)</f>
        <v>0</v>
      </c>
      <c r="N16" s="78">
        <f>SUM(N14:N15)</f>
        <v>0</v>
      </c>
      <c r="O16" s="78">
        <f>SUM(O14:O15)</f>
        <v>0</v>
      </c>
      <c r="P16" s="78">
        <f>SUM(P14:P15)</f>
        <v>0</v>
      </c>
      <c r="Q16" s="78"/>
      <c r="R16" s="78"/>
      <c r="S16" s="78"/>
      <c r="T16" s="62"/>
      <c r="U16" s="12"/>
      <c r="V16" s="36"/>
      <c r="W16" s="82">
        <f>$AC$10-((O16*24))</f>
        <v>720</v>
      </c>
      <c r="X16" s="93">
        <v>2470</v>
      </c>
      <c r="Y16" s="94">
        <v>211.01</v>
      </c>
      <c r="Z16" s="98">
        <f>X16*Y16</f>
        <v>521194.69999999995</v>
      </c>
      <c r="AA16" s="99">
        <f>(Z16*(W16-S16*24))/W16</f>
        <v>521194.6999999999</v>
      </c>
      <c r="AB16" s="100">
        <f>(AA16/Z16)*100</f>
        <v>99.999999999999986</v>
      </c>
    </row>
    <row r="17" spans="1:28" s="34" customFormat="1" x14ac:dyDescent="0.25">
      <c r="A17" s="230">
        <v>4</v>
      </c>
      <c r="B17" s="212">
        <v>3</v>
      </c>
      <c r="C17" s="225" t="s">
        <v>580</v>
      </c>
      <c r="D17" s="231" t="s">
        <v>579</v>
      </c>
      <c r="E17" s="220">
        <v>211.01</v>
      </c>
      <c r="F17" s="213" t="s">
        <v>48</v>
      </c>
      <c r="G17" s="32" t="s">
        <v>49</v>
      </c>
      <c r="H17" s="3"/>
      <c r="I17" s="3"/>
      <c r="J17" s="32"/>
      <c r="K17" s="32"/>
      <c r="L17" s="77"/>
      <c r="M17" s="78">
        <f>IF(RIGHT(T17)="T",(+I17-H17),0)</f>
        <v>0</v>
      </c>
      <c r="N17" s="78">
        <f>IF(RIGHT(T17)="U",(+I17-H17),0)</f>
        <v>0</v>
      </c>
      <c r="O17" s="78">
        <f>IF(RIGHT(T17)="C",(+I17-H17),0)</f>
        <v>0</v>
      </c>
      <c r="P17" s="78">
        <f>IF(RIGHT(T17)="D",(+I17-H17),0)</f>
        <v>0</v>
      </c>
      <c r="Q17" s="32"/>
      <c r="R17" s="32"/>
      <c r="S17" s="32"/>
      <c r="T17" s="96"/>
      <c r="U17" s="30"/>
      <c r="V17" s="33"/>
      <c r="AB17" s="97"/>
    </row>
    <row r="18" spans="1:28" s="34" customFormat="1" x14ac:dyDescent="0.25">
      <c r="A18" s="230"/>
      <c r="B18" s="212"/>
      <c r="C18" s="216"/>
      <c r="D18" s="231"/>
      <c r="E18" s="220"/>
      <c r="F18" s="213"/>
      <c r="G18" s="32"/>
      <c r="H18" s="3"/>
      <c r="I18" s="3"/>
      <c r="J18" s="32"/>
      <c r="K18" s="32"/>
      <c r="L18" s="77"/>
      <c r="M18" s="78">
        <f>IF(RIGHT(T18)="T",(+I18-H18),0)</f>
        <v>0</v>
      </c>
      <c r="N18" s="78">
        <f>IF(RIGHT(T18)="U",(+I18-H18),0)</f>
        <v>0</v>
      </c>
      <c r="O18" s="78">
        <f>IF(RIGHT(T18)="C",(+I18-H18),0)</f>
        <v>0</v>
      </c>
      <c r="P18" s="78">
        <f>IF(RIGHT(T18)="D",(+I18-H18),0)</f>
        <v>0</v>
      </c>
      <c r="Q18" s="32"/>
      <c r="R18" s="32"/>
      <c r="S18" s="32"/>
      <c r="T18" s="96"/>
      <c r="U18" s="30"/>
      <c r="V18" s="33"/>
      <c r="AB18" s="97"/>
    </row>
    <row r="19" spans="1:28" s="37" customFormat="1" x14ac:dyDescent="0.25">
      <c r="A19" s="35"/>
      <c r="B19" s="40"/>
      <c r="C19" s="46"/>
      <c r="D19" s="91" t="s">
        <v>50</v>
      </c>
      <c r="E19" s="92"/>
      <c r="F19" s="29"/>
      <c r="G19" s="32" t="s">
        <v>49</v>
      </c>
      <c r="H19" s="2"/>
      <c r="I19" s="2"/>
      <c r="J19" s="32" t="s">
        <v>49</v>
      </c>
      <c r="K19" s="32" t="s">
        <v>49</v>
      </c>
      <c r="L19" s="32" t="s">
        <v>49</v>
      </c>
      <c r="M19" s="78">
        <f>SUM(M17:M18)</f>
        <v>0</v>
      </c>
      <c r="N19" s="78">
        <f>SUM(N17:N18)</f>
        <v>0</v>
      </c>
      <c r="O19" s="78">
        <f>SUM(O17:O18)</f>
        <v>0</v>
      </c>
      <c r="P19" s="78">
        <f>SUM(P17:P18)</f>
        <v>0</v>
      </c>
      <c r="Q19" s="78"/>
      <c r="R19" s="78"/>
      <c r="S19" s="78"/>
      <c r="T19" s="62"/>
      <c r="U19" s="12"/>
      <c r="V19" s="36"/>
      <c r="W19" s="82">
        <f>$AC$10-((O19*24))</f>
        <v>720</v>
      </c>
      <c r="X19" s="93">
        <v>2470</v>
      </c>
      <c r="Y19" s="94">
        <v>211.01</v>
      </c>
      <c r="Z19" s="98">
        <f>X19*Y19</f>
        <v>521194.69999999995</v>
      </c>
      <c r="AA19" s="99">
        <f>(Z19*(W19-S19*24))/W19</f>
        <v>521194.6999999999</v>
      </c>
      <c r="AB19" s="100">
        <f>(AA19/Z19)*100</f>
        <v>99.999999999999986</v>
      </c>
    </row>
    <row r="20" spans="1:28" s="34" customFormat="1" x14ac:dyDescent="0.25">
      <c r="A20" s="230">
        <v>2</v>
      </c>
      <c r="B20" s="212">
        <v>4</v>
      </c>
      <c r="C20" s="225" t="s">
        <v>51</v>
      </c>
      <c r="D20" s="231" t="s">
        <v>52</v>
      </c>
      <c r="E20" s="220">
        <v>271.57100000000003</v>
      </c>
      <c r="F20" s="213" t="s">
        <v>48</v>
      </c>
      <c r="G20" s="32" t="s">
        <v>49</v>
      </c>
      <c r="H20" s="1">
        <v>43407.862500000003</v>
      </c>
      <c r="I20" s="1">
        <v>43409.404861111114</v>
      </c>
      <c r="J20" s="32"/>
      <c r="K20" s="32"/>
      <c r="L20" s="32"/>
      <c r="M20" s="78">
        <f t="shared" ref="M20:M36" si="0">IF(RIGHT(T20)="T",(+I20-H20),0)</f>
        <v>0</v>
      </c>
      <c r="N20" s="78">
        <f t="shared" ref="N20:N36" si="1">IF(RIGHT(T20)="U",(+I20-H20),0)</f>
        <v>0</v>
      </c>
      <c r="O20" s="78">
        <f t="shared" ref="O20:O36" si="2">IF(RIGHT(T20)="C",(+I20-H20),0)</f>
        <v>0</v>
      </c>
      <c r="P20" s="78">
        <f t="shared" ref="P20:P36" si="3">IF(RIGHT(T20)="D",(+I20-H20),0)</f>
        <v>1.5423611111109494</v>
      </c>
      <c r="Q20" s="32"/>
      <c r="R20" s="32"/>
      <c r="S20" s="32"/>
      <c r="T20" s="90" t="s">
        <v>600</v>
      </c>
      <c r="U20" s="7" t="s">
        <v>628</v>
      </c>
      <c r="V20" s="33"/>
      <c r="AB20" s="97"/>
    </row>
    <row r="21" spans="1:28" s="34" customFormat="1" x14ac:dyDescent="0.25">
      <c r="A21" s="230"/>
      <c r="B21" s="212"/>
      <c r="C21" s="225"/>
      <c r="D21" s="231"/>
      <c r="E21" s="220"/>
      <c r="F21" s="213"/>
      <c r="G21" s="32"/>
      <c r="H21" s="1">
        <v>43409.888888888891</v>
      </c>
      <c r="I21" s="1">
        <v>43410.439583333333</v>
      </c>
      <c r="J21" s="32"/>
      <c r="K21" s="32"/>
      <c r="L21" s="32"/>
      <c r="M21" s="78">
        <f t="shared" si="0"/>
        <v>0</v>
      </c>
      <c r="N21" s="78">
        <f t="shared" si="1"/>
        <v>0</v>
      </c>
      <c r="O21" s="78">
        <f t="shared" si="2"/>
        <v>0</v>
      </c>
      <c r="P21" s="78">
        <f t="shared" si="3"/>
        <v>0.5506944444423425</v>
      </c>
      <c r="Q21" s="32"/>
      <c r="R21" s="32"/>
      <c r="S21" s="32"/>
      <c r="T21" s="90" t="s">
        <v>600</v>
      </c>
      <c r="U21" s="7" t="s">
        <v>628</v>
      </c>
      <c r="V21" s="33"/>
      <c r="AB21" s="97"/>
    </row>
    <row r="22" spans="1:28" s="34" customFormat="1" x14ac:dyDescent="0.25">
      <c r="A22" s="230"/>
      <c r="B22" s="212"/>
      <c r="C22" s="225"/>
      <c r="D22" s="231"/>
      <c r="E22" s="220"/>
      <c r="F22" s="213"/>
      <c r="G22" s="32"/>
      <c r="H22" s="1">
        <v>43411.852083333331</v>
      </c>
      <c r="I22" s="1">
        <v>43414.402083333334</v>
      </c>
      <c r="J22" s="32"/>
      <c r="K22" s="32"/>
      <c r="L22" s="32"/>
      <c r="M22" s="78">
        <f t="shared" si="0"/>
        <v>0</v>
      </c>
      <c r="N22" s="78">
        <f t="shared" si="1"/>
        <v>0</v>
      </c>
      <c r="O22" s="78">
        <f t="shared" si="2"/>
        <v>0</v>
      </c>
      <c r="P22" s="78">
        <f t="shared" si="3"/>
        <v>2.5500000000029104</v>
      </c>
      <c r="Q22" s="32"/>
      <c r="R22" s="32"/>
      <c r="S22" s="32"/>
      <c r="T22" s="90" t="s">
        <v>600</v>
      </c>
      <c r="U22" s="7" t="s">
        <v>629</v>
      </c>
      <c r="V22" s="33"/>
      <c r="AB22" s="97"/>
    </row>
    <row r="23" spans="1:28" s="34" customFormat="1" x14ac:dyDescent="0.25">
      <c r="A23" s="230"/>
      <c r="B23" s="212"/>
      <c r="C23" s="225"/>
      <c r="D23" s="231"/>
      <c r="E23" s="220"/>
      <c r="F23" s="213"/>
      <c r="G23" s="32"/>
      <c r="H23" s="1">
        <v>43415.870138888888</v>
      </c>
      <c r="I23" s="1">
        <v>43416.294444444444</v>
      </c>
      <c r="J23" s="32"/>
      <c r="K23" s="32"/>
      <c r="L23" s="32"/>
      <c r="M23" s="78">
        <f t="shared" si="0"/>
        <v>0</v>
      </c>
      <c r="N23" s="78">
        <f t="shared" si="1"/>
        <v>0</v>
      </c>
      <c r="O23" s="78">
        <f t="shared" si="2"/>
        <v>0</v>
      </c>
      <c r="P23" s="78">
        <f t="shared" si="3"/>
        <v>0.42430555555620231</v>
      </c>
      <c r="Q23" s="32"/>
      <c r="R23" s="32"/>
      <c r="S23" s="32"/>
      <c r="T23" s="90" t="s">
        <v>600</v>
      </c>
      <c r="U23" s="7" t="s">
        <v>629</v>
      </c>
      <c r="V23" s="33"/>
      <c r="AB23" s="97"/>
    </row>
    <row r="24" spans="1:28" s="34" customFormat="1" x14ac:dyDescent="0.25">
      <c r="A24" s="230"/>
      <c r="B24" s="212"/>
      <c r="C24" s="225"/>
      <c r="D24" s="231"/>
      <c r="E24" s="220"/>
      <c r="F24" s="213"/>
      <c r="G24" s="32"/>
      <c r="H24" s="1">
        <v>43417.87777777778</v>
      </c>
      <c r="I24" s="1">
        <v>43418.321527777778</v>
      </c>
      <c r="J24" s="32"/>
      <c r="K24" s="32"/>
      <c r="L24" s="32"/>
      <c r="M24" s="78">
        <f t="shared" si="0"/>
        <v>0</v>
      </c>
      <c r="N24" s="78">
        <f t="shared" si="1"/>
        <v>0</v>
      </c>
      <c r="O24" s="78">
        <f t="shared" si="2"/>
        <v>0</v>
      </c>
      <c r="P24" s="78">
        <f t="shared" si="3"/>
        <v>0.44374999999854481</v>
      </c>
      <c r="Q24" s="32"/>
      <c r="R24" s="32"/>
      <c r="S24" s="32"/>
      <c r="T24" s="80" t="s">
        <v>600</v>
      </c>
      <c r="U24" s="7" t="s">
        <v>630</v>
      </c>
      <c r="V24" s="33"/>
      <c r="AB24" s="97"/>
    </row>
    <row r="25" spans="1:28" s="34" customFormat="1" x14ac:dyDescent="0.25">
      <c r="A25" s="230"/>
      <c r="B25" s="212"/>
      <c r="C25" s="225"/>
      <c r="D25" s="231"/>
      <c r="E25" s="220"/>
      <c r="F25" s="213"/>
      <c r="G25" s="32"/>
      <c r="H25" s="1">
        <v>43421.158333333333</v>
      </c>
      <c r="I25" s="1">
        <v>43421.322222222225</v>
      </c>
      <c r="J25" s="32"/>
      <c r="K25" s="32"/>
      <c r="L25" s="32"/>
      <c r="M25" s="78">
        <f t="shared" si="0"/>
        <v>0</v>
      </c>
      <c r="N25" s="78">
        <f t="shared" si="1"/>
        <v>0</v>
      </c>
      <c r="O25" s="78">
        <f t="shared" si="2"/>
        <v>0</v>
      </c>
      <c r="P25" s="78">
        <f t="shared" si="3"/>
        <v>0.16388888889196096</v>
      </c>
      <c r="Q25" s="32"/>
      <c r="R25" s="32"/>
      <c r="S25" s="32"/>
      <c r="T25" s="90" t="s">
        <v>600</v>
      </c>
      <c r="U25" s="7" t="s">
        <v>631</v>
      </c>
      <c r="V25" s="33"/>
      <c r="AB25" s="97"/>
    </row>
    <row r="26" spans="1:28" s="34" customFormat="1" x14ac:dyDescent="0.25">
      <c r="A26" s="230"/>
      <c r="B26" s="212"/>
      <c r="C26" s="225"/>
      <c r="D26" s="231"/>
      <c r="E26" s="220"/>
      <c r="F26" s="213"/>
      <c r="G26" s="32"/>
      <c r="H26" s="1">
        <v>43421.90347222222</v>
      </c>
      <c r="I26" s="1">
        <v>43422.334027777775</v>
      </c>
      <c r="J26" s="32"/>
      <c r="K26" s="32"/>
      <c r="L26" s="32"/>
      <c r="M26" s="78">
        <f t="shared" si="0"/>
        <v>0</v>
      </c>
      <c r="N26" s="78">
        <f t="shared" si="1"/>
        <v>0</v>
      </c>
      <c r="O26" s="78">
        <f t="shared" si="2"/>
        <v>0</v>
      </c>
      <c r="P26" s="78">
        <f t="shared" si="3"/>
        <v>0.43055555555474712</v>
      </c>
      <c r="Q26" s="32"/>
      <c r="R26" s="32"/>
      <c r="S26" s="32"/>
      <c r="T26" s="90" t="s">
        <v>600</v>
      </c>
      <c r="U26" s="7" t="s">
        <v>632</v>
      </c>
      <c r="V26" s="33"/>
      <c r="AB26" s="97"/>
    </row>
    <row r="27" spans="1:28" s="34" customFormat="1" x14ac:dyDescent="0.25">
      <c r="A27" s="230"/>
      <c r="B27" s="212"/>
      <c r="C27" s="225"/>
      <c r="D27" s="231"/>
      <c r="E27" s="220"/>
      <c r="F27" s="213"/>
      <c r="G27" s="32"/>
      <c r="H27" s="1">
        <v>43422.851388888892</v>
      </c>
      <c r="I27" s="1">
        <v>43423.350694444445</v>
      </c>
      <c r="J27" s="32"/>
      <c r="K27" s="32"/>
      <c r="L27" s="32"/>
      <c r="M27" s="78">
        <f t="shared" si="0"/>
        <v>0</v>
      </c>
      <c r="N27" s="78">
        <f t="shared" si="1"/>
        <v>0</v>
      </c>
      <c r="O27" s="78">
        <f t="shared" si="2"/>
        <v>0</v>
      </c>
      <c r="P27" s="78">
        <f t="shared" si="3"/>
        <v>0.49930555555329192</v>
      </c>
      <c r="Q27" s="32"/>
      <c r="R27" s="32"/>
      <c r="S27" s="32"/>
      <c r="T27" s="90" t="s">
        <v>600</v>
      </c>
      <c r="U27" s="7" t="s">
        <v>633</v>
      </c>
      <c r="V27" s="33"/>
      <c r="AB27" s="97"/>
    </row>
    <row r="28" spans="1:28" s="34" customFormat="1" x14ac:dyDescent="0.25">
      <c r="A28" s="230"/>
      <c r="B28" s="212"/>
      <c r="C28" s="225"/>
      <c r="D28" s="231"/>
      <c r="E28" s="220"/>
      <c r="F28" s="213"/>
      <c r="G28" s="32"/>
      <c r="H28" s="1">
        <v>43424.859722222223</v>
      </c>
      <c r="I28" s="1">
        <v>43425.431250000001</v>
      </c>
      <c r="J28" s="32"/>
      <c r="K28" s="32"/>
      <c r="L28" s="32"/>
      <c r="M28" s="78">
        <f t="shared" si="0"/>
        <v>0</v>
      </c>
      <c r="N28" s="78">
        <f t="shared" si="1"/>
        <v>0</v>
      </c>
      <c r="O28" s="78">
        <f t="shared" si="2"/>
        <v>0</v>
      </c>
      <c r="P28" s="78">
        <f t="shared" si="3"/>
        <v>0.57152777777810115</v>
      </c>
      <c r="Q28" s="32"/>
      <c r="R28" s="32"/>
      <c r="S28" s="32"/>
      <c r="T28" s="90" t="s">
        <v>600</v>
      </c>
      <c r="U28" s="7" t="s">
        <v>632</v>
      </c>
      <c r="V28" s="33"/>
      <c r="AB28" s="97"/>
    </row>
    <row r="29" spans="1:28" s="34" customFormat="1" x14ac:dyDescent="0.25">
      <c r="A29" s="230"/>
      <c r="B29" s="212"/>
      <c r="C29" s="225"/>
      <c r="D29" s="231"/>
      <c r="E29" s="220"/>
      <c r="F29" s="213"/>
      <c r="G29" s="32"/>
      <c r="H29" s="1">
        <v>43425.896527777775</v>
      </c>
      <c r="I29" s="1">
        <v>43426.406944444447</v>
      </c>
      <c r="J29" s="32"/>
      <c r="K29" s="32"/>
      <c r="L29" s="32"/>
      <c r="M29" s="78">
        <f t="shared" si="0"/>
        <v>0</v>
      </c>
      <c r="N29" s="78">
        <f t="shared" si="1"/>
        <v>0</v>
      </c>
      <c r="O29" s="78">
        <f t="shared" si="2"/>
        <v>0</v>
      </c>
      <c r="P29" s="78">
        <f t="shared" si="3"/>
        <v>0.51041666667151731</v>
      </c>
      <c r="Q29" s="32"/>
      <c r="R29" s="32"/>
      <c r="S29" s="32"/>
      <c r="T29" s="90" t="s">
        <v>600</v>
      </c>
      <c r="U29" s="7" t="s">
        <v>632</v>
      </c>
      <c r="V29" s="33"/>
      <c r="AB29" s="97"/>
    </row>
    <row r="30" spans="1:28" s="34" customFormat="1" x14ac:dyDescent="0.25">
      <c r="A30" s="230"/>
      <c r="B30" s="212"/>
      <c r="C30" s="225"/>
      <c r="D30" s="231"/>
      <c r="E30" s="220"/>
      <c r="F30" s="213"/>
      <c r="G30" s="32"/>
      <c r="H30" s="1">
        <v>43426.879166666666</v>
      </c>
      <c r="I30" s="1">
        <v>43427.354861111111</v>
      </c>
      <c r="J30" s="32"/>
      <c r="K30" s="32"/>
      <c r="L30" s="32"/>
      <c r="M30" s="78">
        <f t="shared" si="0"/>
        <v>0</v>
      </c>
      <c r="N30" s="78">
        <f t="shared" si="1"/>
        <v>0</v>
      </c>
      <c r="O30" s="78">
        <f t="shared" si="2"/>
        <v>0</v>
      </c>
      <c r="P30" s="78">
        <f t="shared" si="3"/>
        <v>0.47569444444525288</v>
      </c>
      <c r="Q30" s="32"/>
      <c r="R30" s="32"/>
      <c r="S30" s="32"/>
      <c r="T30" s="90" t="s">
        <v>600</v>
      </c>
      <c r="U30" s="7" t="s">
        <v>632</v>
      </c>
      <c r="V30" s="33"/>
      <c r="AB30" s="97"/>
    </row>
    <row r="31" spans="1:28" s="34" customFormat="1" x14ac:dyDescent="0.25">
      <c r="A31" s="230"/>
      <c r="B31" s="212"/>
      <c r="C31" s="225"/>
      <c r="D31" s="231"/>
      <c r="E31" s="220"/>
      <c r="F31" s="213"/>
      <c r="G31" s="32"/>
      <c r="H31" s="1">
        <v>43427.85833333333</v>
      </c>
      <c r="I31" s="1">
        <v>43428.306944444441</v>
      </c>
      <c r="J31" s="32"/>
      <c r="K31" s="32"/>
      <c r="L31" s="32"/>
      <c r="M31" s="78">
        <f t="shared" si="0"/>
        <v>0</v>
      </c>
      <c r="N31" s="78">
        <f t="shared" si="1"/>
        <v>0</v>
      </c>
      <c r="O31" s="78">
        <f t="shared" si="2"/>
        <v>0</v>
      </c>
      <c r="P31" s="78">
        <f t="shared" si="3"/>
        <v>0.44861111111094942</v>
      </c>
      <c r="Q31" s="32"/>
      <c r="R31" s="32"/>
      <c r="S31" s="32"/>
      <c r="T31" s="90" t="s">
        <v>600</v>
      </c>
      <c r="U31" s="7" t="s">
        <v>632</v>
      </c>
      <c r="V31" s="33"/>
      <c r="AB31" s="97"/>
    </row>
    <row r="32" spans="1:28" s="34" customFormat="1" x14ac:dyDescent="0.25">
      <c r="A32" s="230"/>
      <c r="B32" s="212"/>
      <c r="C32" s="225"/>
      <c r="D32" s="231"/>
      <c r="E32" s="220"/>
      <c r="F32" s="213"/>
      <c r="G32" s="32"/>
      <c r="H32" s="1">
        <v>43428.87777777778</v>
      </c>
      <c r="I32" s="1">
        <v>43429.418749999997</v>
      </c>
      <c r="J32" s="32"/>
      <c r="K32" s="32"/>
      <c r="L32" s="32"/>
      <c r="M32" s="78">
        <f t="shared" si="0"/>
        <v>0</v>
      </c>
      <c r="N32" s="78">
        <f t="shared" si="1"/>
        <v>0</v>
      </c>
      <c r="O32" s="78">
        <f t="shared" si="2"/>
        <v>0</v>
      </c>
      <c r="P32" s="78">
        <f t="shared" si="3"/>
        <v>0.54097222221753327</v>
      </c>
      <c r="Q32" s="32"/>
      <c r="R32" s="32"/>
      <c r="S32" s="32"/>
      <c r="T32" s="90" t="s">
        <v>600</v>
      </c>
      <c r="U32" s="7" t="s">
        <v>632</v>
      </c>
      <c r="V32" s="33"/>
      <c r="AB32" s="97"/>
    </row>
    <row r="33" spans="1:40" s="34" customFormat="1" x14ac:dyDescent="0.25">
      <c r="A33" s="230"/>
      <c r="B33" s="212"/>
      <c r="C33" s="225"/>
      <c r="D33" s="231"/>
      <c r="E33" s="220"/>
      <c r="F33" s="213"/>
      <c r="G33" s="32"/>
      <c r="H33" s="1">
        <v>43432.097222222219</v>
      </c>
      <c r="I33" s="1">
        <v>43432.338194444441</v>
      </c>
      <c r="J33" s="32"/>
      <c r="K33" s="32"/>
      <c r="L33" s="32"/>
      <c r="M33" s="78">
        <f t="shared" si="0"/>
        <v>0</v>
      </c>
      <c r="N33" s="78">
        <f t="shared" si="1"/>
        <v>0</v>
      </c>
      <c r="O33" s="78">
        <f t="shared" si="2"/>
        <v>0</v>
      </c>
      <c r="P33" s="78">
        <f t="shared" si="3"/>
        <v>0.24097222222189885</v>
      </c>
      <c r="Q33" s="32"/>
      <c r="R33" s="32"/>
      <c r="S33" s="32"/>
      <c r="T33" s="90" t="s">
        <v>600</v>
      </c>
      <c r="U33" s="7" t="s">
        <v>634</v>
      </c>
      <c r="V33" s="33"/>
      <c r="AB33" s="97"/>
    </row>
    <row r="34" spans="1:40" s="34" customFormat="1" x14ac:dyDescent="0.25">
      <c r="A34" s="230"/>
      <c r="B34" s="212"/>
      <c r="C34" s="225"/>
      <c r="D34" s="231"/>
      <c r="E34" s="220"/>
      <c r="F34" s="213"/>
      <c r="G34" s="32"/>
      <c r="H34" s="1">
        <v>43432.878472222219</v>
      </c>
      <c r="I34" s="1">
        <v>43433.354166666664</v>
      </c>
      <c r="J34" s="32"/>
      <c r="K34" s="32"/>
      <c r="L34" s="32"/>
      <c r="M34" s="78">
        <f t="shared" si="0"/>
        <v>0</v>
      </c>
      <c r="N34" s="78">
        <f t="shared" si="1"/>
        <v>0</v>
      </c>
      <c r="O34" s="78">
        <f t="shared" si="2"/>
        <v>0</v>
      </c>
      <c r="P34" s="78">
        <f t="shared" si="3"/>
        <v>0.47569444444525288</v>
      </c>
      <c r="Q34" s="32"/>
      <c r="R34" s="32"/>
      <c r="S34" s="32"/>
      <c r="T34" s="90" t="s">
        <v>600</v>
      </c>
      <c r="U34" s="7" t="s">
        <v>634</v>
      </c>
      <c r="V34" s="33"/>
      <c r="AB34" s="97"/>
    </row>
    <row r="35" spans="1:40" s="34" customFormat="1" x14ac:dyDescent="0.25">
      <c r="A35" s="230"/>
      <c r="B35" s="212"/>
      <c r="C35" s="225"/>
      <c r="D35" s="231"/>
      <c r="E35" s="220"/>
      <c r="F35" s="213"/>
      <c r="G35" s="32"/>
      <c r="H35" s="1">
        <v>43433.844444444447</v>
      </c>
      <c r="I35" s="1">
        <v>43434.337500000001</v>
      </c>
      <c r="J35" s="32"/>
      <c r="K35" s="32"/>
      <c r="L35" s="32"/>
      <c r="M35" s="78">
        <f t="shared" si="0"/>
        <v>0</v>
      </c>
      <c r="N35" s="78">
        <f t="shared" si="1"/>
        <v>0</v>
      </c>
      <c r="O35" s="78">
        <f t="shared" si="2"/>
        <v>0</v>
      </c>
      <c r="P35" s="78">
        <f t="shared" si="3"/>
        <v>0.49305555555474712</v>
      </c>
      <c r="Q35" s="32"/>
      <c r="R35" s="32"/>
      <c r="S35" s="32"/>
      <c r="T35" s="90" t="s">
        <v>600</v>
      </c>
      <c r="U35" s="7" t="s">
        <v>635</v>
      </c>
      <c r="V35" s="33"/>
      <c r="AB35" s="97"/>
    </row>
    <row r="36" spans="1:40" s="34" customFormat="1" x14ac:dyDescent="0.25">
      <c r="A36" s="230"/>
      <c r="B36" s="212"/>
      <c r="C36" s="216"/>
      <c r="D36" s="231"/>
      <c r="E36" s="220"/>
      <c r="F36" s="213"/>
      <c r="G36" s="32"/>
      <c r="H36" s="1">
        <v>43434.884722222225</v>
      </c>
      <c r="I36" s="1">
        <v>43435</v>
      </c>
      <c r="J36" s="32"/>
      <c r="K36" s="32"/>
      <c r="L36" s="32"/>
      <c r="M36" s="78">
        <f t="shared" si="0"/>
        <v>0</v>
      </c>
      <c r="N36" s="78">
        <f t="shared" si="1"/>
        <v>0</v>
      </c>
      <c r="O36" s="78">
        <f t="shared" si="2"/>
        <v>0</v>
      </c>
      <c r="P36" s="78">
        <f t="shared" si="3"/>
        <v>0.11527777777519077</v>
      </c>
      <c r="Q36" s="32"/>
      <c r="R36" s="32"/>
      <c r="S36" s="32"/>
      <c r="T36" s="90" t="s">
        <v>600</v>
      </c>
      <c r="U36" s="7" t="s">
        <v>635</v>
      </c>
      <c r="V36" s="33"/>
      <c r="AB36" s="97"/>
    </row>
    <row r="37" spans="1:40" s="37" customFormat="1" x14ac:dyDescent="0.25">
      <c r="A37" s="35"/>
      <c r="B37" s="40"/>
      <c r="C37" s="46"/>
      <c r="D37" s="91" t="s">
        <v>50</v>
      </c>
      <c r="E37" s="92"/>
      <c r="F37" s="29"/>
      <c r="G37" s="32" t="s">
        <v>49</v>
      </c>
      <c r="H37" s="2"/>
      <c r="I37" s="2"/>
      <c r="J37" s="32" t="s">
        <v>49</v>
      </c>
      <c r="K37" s="32" t="s">
        <v>49</v>
      </c>
      <c r="L37" s="32" t="s">
        <v>49</v>
      </c>
      <c r="M37" s="78">
        <f>SUM(M20:M36)</f>
        <v>0</v>
      </c>
      <c r="N37" s="78">
        <f>SUM(N20:N36)</f>
        <v>0</v>
      </c>
      <c r="O37" s="78">
        <f>SUM(O20:O36)</f>
        <v>0</v>
      </c>
      <c r="P37" s="78">
        <f>SUM(P20:P36)</f>
        <v>10.477083333331393</v>
      </c>
      <c r="Q37" s="78"/>
      <c r="R37" s="78"/>
      <c r="S37" s="78"/>
      <c r="T37" s="62"/>
      <c r="U37" s="28"/>
      <c r="V37" s="36"/>
      <c r="W37" s="101">
        <f>$AC$10-((O37*24))</f>
        <v>720</v>
      </c>
      <c r="X37" s="93">
        <v>1155</v>
      </c>
      <c r="Y37" s="94">
        <v>271.57100000000003</v>
      </c>
      <c r="Z37" s="102">
        <f>X37*Y37</f>
        <v>313664.505</v>
      </c>
      <c r="AA37" s="101">
        <f>(Z37*(W37-M37*24))/W37</f>
        <v>313664.505</v>
      </c>
      <c r="AB37" s="86">
        <f>(AA37/Z37)*100</f>
        <v>100</v>
      </c>
    </row>
    <row r="38" spans="1:40" s="89" customFormat="1" x14ac:dyDescent="0.25">
      <c r="A38" s="228">
        <v>3</v>
      </c>
      <c r="B38" s="211">
        <v>5</v>
      </c>
      <c r="C38" s="215" t="s">
        <v>53</v>
      </c>
      <c r="D38" s="235" t="s">
        <v>54</v>
      </c>
      <c r="E38" s="220">
        <v>279.58300000000003</v>
      </c>
      <c r="F38" s="213" t="s">
        <v>48</v>
      </c>
      <c r="G38" s="32" t="s">
        <v>49</v>
      </c>
      <c r="H38" s="1">
        <v>43411.136111111111</v>
      </c>
      <c r="I38" s="1">
        <v>43411.331250000003</v>
      </c>
      <c r="J38" s="77"/>
      <c r="K38" s="77"/>
      <c r="L38" s="77"/>
      <c r="M38" s="78">
        <f>IF(RIGHT(T38)="T",(+I38-H38),0)</f>
        <v>0</v>
      </c>
      <c r="N38" s="78">
        <f>IF(RIGHT(T38)="U",(+I38-H38),0)</f>
        <v>0</v>
      </c>
      <c r="O38" s="78">
        <f>IF(RIGHT(T38)="C",(+I38-H38),0)</f>
        <v>0</v>
      </c>
      <c r="P38" s="78">
        <f>IF(RIGHT(T38)="D",(+I38-H38),0)</f>
        <v>0.19513888889196096</v>
      </c>
      <c r="Q38" s="79"/>
      <c r="R38" s="79"/>
      <c r="S38" s="79"/>
      <c r="T38" s="90" t="s">
        <v>600</v>
      </c>
      <c r="U38" s="7" t="s">
        <v>629</v>
      </c>
      <c r="V38" s="81"/>
      <c r="W38" s="103"/>
      <c r="X38" s="103"/>
      <c r="Y38" s="103"/>
      <c r="Z38" s="103"/>
      <c r="AA38" s="103"/>
      <c r="AB38" s="104"/>
      <c r="AC38" s="105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 s="89" customFormat="1" x14ac:dyDescent="0.25">
      <c r="A39" s="228"/>
      <c r="B39" s="211"/>
      <c r="C39" s="215"/>
      <c r="D39" s="235"/>
      <c r="E39" s="220"/>
      <c r="F39" s="213"/>
      <c r="G39" s="32"/>
      <c r="H39" s="1">
        <v>43423.87777777778</v>
      </c>
      <c r="I39" s="1">
        <v>43424.297222222223</v>
      </c>
      <c r="J39" s="77"/>
      <c r="K39" s="77"/>
      <c r="L39" s="77"/>
      <c r="M39" s="78">
        <f>IF(RIGHT(T39)="T",(+I39-H39),0)</f>
        <v>0</v>
      </c>
      <c r="N39" s="78">
        <f>IF(RIGHT(T39)="U",(+I39-H39),0)</f>
        <v>0</v>
      </c>
      <c r="O39" s="78">
        <f>IF(RIGHT(T39)="C",(+I39-H39),0)</f>
        <v>0</v>
      </c>
      <c r="P39" s="78">
        <f>IF(RIGHT(T39)="D",(+I39-H39),0)</f>
        <v>0.41944444444379769</v>
      </c>
      <c r="Q39" s="79"/>
      <c r="R39" s="79"/>
      <c r="S39" s="79"/>
      <c r="T39" s="90" t="s">
        <v>600</v>
      </c>
      <c r="U39" s="7" t="s">
        <v>636</v>
      </c>
      <c r="V39" s="81"/>
      <c r="W39" s="103"/>
      <c r="X39" s="103"/>
      <c r="Y39" s="103"/>
      <c r="Z39" s="103"/>
      <c r="AA39" s="103"/>
      <c r="AB39" s="104"/>
      <c r="AC39" s="105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 s="89" customFormat="1" x14ac:dyDescent="0.25">
      <c r="A40" s="228"/>
      <c r="B40" s="211"/>
      <c r="C40" s="216"/>
      <c r="D40" s="235"/>
      <c r="E40" s="220"/>
      <c r="F40" s="213"/>
      <c r="G40" s="32"/>
      <c r="H40" s="1">
        <v>43429.868055555555</v>
      </c>
      <c r="I40" s="1">
        <v>43430.363888888889</v>
      </c>
      <c r="J40" s="77"/>
      <c r="K40" s="77"/>
      <c r="L40" s="77"/>
      <c r="M40" s="78">
        <f>IF(RIGHT(T40)="T",(+I40-H40),0)</f>
        <v>0</v>
      </c>
      <c r="N40" s="78">
        <f>IF(RIGHT(T40)="U",(+I40-H40),0)</f>
        <v>0</v>
      </c>
      <c r="O40" s="78">
        <f>IF(RIGHT(T40)="C",(+I40-H40),0)</f>
        <v>0</v>
      </c>
      <c r="P40" s="78">
        <f>IF(RIGHT(T40)="D",(+I40-H40),0)</f>
        <v>0.49583333333430346</v>
      </c>
      <c r="Q40" s="79"/>
      <c r="R40" s="79"/>
      <c r="S40" s="79"/>
      <c r="T40" s="90" t="s">
        <v>600</v>
      </c>
      <c r="U40" s="7" t="s">
        <v>632</v>
      </c>
      <c r="V40" s="81"/>
      <c r="W40" s="103"/>
      <c r="X40" s="103"/>
      <c r="Y40" s="103"/>
      <c r="Z40" s="103"/>
      <c r="AA40" s="103"/>
      <c r="AB40" s="104"/>
      <c r="AC40" s="105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 s="37" customFormat="1" x14ac:dyDescent="0.25">
      <c r="A41" s="35"/>
      <c r="B41" s="40"/>
      <c r="C41" s="46"/>
      <c r="D41" s="91" t="s">
        <v>50</v>
      </c>
      <c r="E41" s="92"/>
      <c r="F41" s="29"/>
      <c r="G41" s="32" t="s">
        <v>49</v>
      </c>
      <c r="H41" s="2"/>
      <c r="I41" s="2"/>
      <c r="J41" s="32" t="s">
        <v>49</v>
      </c>
      <c r="K41" s="32" t="s">
        <v>49</v>
      </c>
      <c r="L41" s="32" t="s">
        <v>49</v>
      </c>
      <c r="M41" s="78">
        <f>SUM(M38:M40)</f>
        <v>0</v>
      </c>
      <c r="N41" s="78">
        <f>SUM(N38:N40)</f>
        <v>0</v>
      </c>
      <c r="O41" s="78">
        <f>SUM(O38:O40)</f>
        <v>0</v>
      </c>
      <c r="P41" s="78">
        <f>SUM(P38:P40)</f>
        <v>1.1104166666700621</v>
      </c>
      <c r="Q41" s="78"/>
      <c r="R41" s="78"/>
      <c r="S41" s="78"/>
      <c r="T41" s="62"/>
      <c r="U41" s="12"/>
      <c r="V41" s="36"/>
      <c r="W41" s="82">
        <f>$AC$10-((O41*24))</f>
        <v>720</v>
      </c>
      <c r="X41" s="93">
        <v>1155</v>
      </c>
      <c r="Y41" s="94">
        <v>279.58300000000003</v>
      </c>
      <c r="Z41" s="102">
        <f>X41*Y41</f>
        <v>322918.36500000005</v>
      </c>
      <c r="AA41" s="101">
        <f>(Z41*(W41-M41*24))/W41</f>
        <v>322918.36500000005</v>
      </c>
      <c r="AB41" s="100">
        <f>(AA41/Z41)*100</f>
        <v>100</v>
      </c>
    </row>
    <row r="42" spans="1:40" s="89" customFormat="1" x14ac:dyDescent="0.25">
      <c r="A42" s="228">
        <v>5</v>
      </c>
      <c r="B42" s="211">
        <v>6</v>
      </c>
      <c r="C42" s="215" t="s">
        <v>57</v>
      </c>
      <c r="D42" s="235" t="s">
        <v>58</v>
      </c>
      <c r="E42" s="220">
        <v>85.188000000000002</v>
      </c>
      <c r="F42" s="213" t="s">
        <v>48</v>
      </c>
      <c r="G42" s="32" t="s">
        <v>49</v>
      </c>
      <c r="H42" s="3"/>
      <c r="I42" s="3"/>
      <c r="J42" s="77"/>
      <c r="K42" s="77"/>
      <c r="L42" s="77"/>
      <c r="M42" s="78">
        <f>IF(RIGHT(T42)="T",(+I42-H42),0)</f>
        <v>0</v>
      </c>
      <c r="N42" s="78">
        <f>IF(RIGHT(T42)="U",(+I42-H42),0)</f>
        <v>0</v>
      </c>
      <c r="O42" s="78">
        <f>IF(RIGHT(T42)="C",(+I42-H42),0)</f>
        <v>0</v>
      </c>
      <c r="P42" s="78">
        <f>IF(RIGHT(T42)="D",(+I42-H42),0)</f>
        <v>0</v>
      </c>
      <c r="Q42" s="79"/>
      <c r="R42" s="79"/>
      <c r="S42" s="79"/>
      <c r="T42" s="96"/>
      <c r="U42" s="30"/>
      <c r="V42" s="81"/>
      <c r="W42" s="82"/>
      <c r="X42" s="83"/>
      <c r="Y42" s="84"/>
      <c r="Z42" s="85"/>
      <c r="AA42" s="82"/>
      <c r="AB42" s="86"/>
      <c r="AC42" s="105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 s="89" customFormat="1" x14ac:dyDescent="0.25">
      <c r="A43" s="228"/>
      <c r="B43" s="211"/>
      <c r="C43" s="216"/>
      <c r="D43" s="235"/>
      <c r="E43" s="220"/>
      <c r="F43" s="213"/>
      <c r="G43" s="32" t="s">
        <v>49</v>
      </c>
      <c r="H43" s="3"/>
      <c r="I43" s="3"/>
      <c r="J43" s="77"/>
      <c r="K43" s="77"/>
      <c r="L43" s="77"/>
      <c r="M43" s="78">
        <f>IF(RIGHT(T43)="T",(+I43-H43),0)</f>
        <v>0</v>
      </c>
      <c r="N43" s="78">
        <f>IF(RIGHT(T43)="U",(+I43-H43),0)</f>
        <v>0</v>
      </c>
      <c r="O43" s="78">
        <f>IF(RIGHT(T43)="C",(+I43-H43),0)</f>
        <v>0</v>
      </c>
      <c r="P43" s="78">
        <f>IF(RIGHT(T43)="D",(+I43-H43),0)</f>
        <v>0</v>
      </c>
      <c r="Q43" s="79"/>
      <c r="R43" s="79"/>
      <c r="S43" s="79"/>
      <c r="T43" s="96"/>
      <c r="U43" s="30"/>
      <c r="V43" s="81"/>
      <c r="W43" s="82"/>
      <c r="X43" s="83"/>
      <c r="Y43" s="84"/>
      <c r="Z43" s="85"/>
      <c r="AA43" s="82"/>
      <c r="AB43" s="86"/>
      <c r="AC43" s="105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 s="37" customFormat="1" x14ac:dyDescent="0.25">
      <c r="A44" s="35"/>
      <c r="B44" s="40"/>
      <c r="C44" s="46"/>
      <c r="D44" s="91" t="s">
        <v>50</v>
      </c>
      <c r="E44" s="92"/>
      <c r="F44" s="29"/>
      <c r="G44" s="32" t="s">
        <v>49</v>
      </c>
      <c r="H44" s="2"/>
      <c r="I44" s="2"/>
      <c r="J44" s="32" t="s">
        <v>49</v>
      </c>
      <c r="K44" s="32" t="s">
        <v>49</v>
      </c>
      <c r="L44" s="32" t="s">
        <v>49</v>
      </c>
      <c r="M44" s="78">
        <f>SUM(M42:M43)</f>
        <v>0</v>
      </c>
      <c r="N44" s="78">
        <f>SUM(N42:N43)</f>
        <v>0</v>
      </c>
      <c r="O44" s="78">
        <f>SUM(O42:O43)</f>
        <v>0</v>
      </c>
      <c r="P44" s="78">
        <f>SUM(P42:P43)</f>
        <v>0</v>
      </c>
      <c r="Q44" s="78"/>
      <c r="R44" s="78"/>
      <c r="S44" s="78"/>
      <c r="T44" s="62"/>
      <c r="U44" s="12"/>
      <c r="V44" s="36"/>
      <c r="W44" s="82">
        <f>$AC$10-((O44*24))</f>
        <v>720</v>
      </c>
      <c r="X44" s="93">
        <v>2250</v>
      </c>
      <c r="Y44" s="94">
        <v>85.188000000000002</v>
      </c>
      <c r="Z44" s="102">
        <f>X44*Y44</f>
        <v>191673</v>
      </c>
      <c r="AA44" s="101">
        <f>(Z44*(W44-M44*24))/W44</f>
        <v>191673</v>
      </c>
      <c r="AB44" s="100">
        <f>(AA44/Z44)*100</f>
        <v>100</v>
      </c>
    </row>
    <row r="45" spans="1:40" s="89" customFormat="1" x14ac:dyDescent="0.25">
      <c r="A45" s="228">
        <v>6</v>
      </c>
      <c r="B45" s="211">
        <v>7</v>
      </c>
      <c r="C45" s="215" t="s">
        <v>59</v>
      </c>
      <c r="D45" s="238" t="s">
        <v>60</v>
      </c>
      <c r="E45" s="220">
        <v>173</v>
      </c>
      <c r="F45" s="213" t="s">
        <v>48</v>
      </c>
      <c r="G45" s="32" t="s">
        <v>49</v>
      </c>
      <c r="H45" s="1">
        <v>43410.088888888888</v>
      </c>
      <c r="I45" s="1">
        <v>43410.388888888891</v>
      </c>
      <c r="J45" s="106"/>
      <c r="K45" s="106"/>
      <c r="L45" s="106"/>
      <c r="M45" s="78">
        <f>IF(RIGHT(T45)="T",(+I45-H45),0)</f>
        <v>0</v>
      </c>
      <c r="N45" s="78">
        <f>IF(RIGHT(T45)="U",(+I45-H45),0)</f>
        <v>0</v>
      </c>
      <c r="O45" s="78">
        <f>IF(RIGHT(T45)="C",(+I45-H45),0)</f>
        <v>0</v>
      </c>
      <c r="P45" s="78">
        <f>IF(RIGHT(T45)="D",(+I45-H45),0)</f>
        <v>0.30000000000291038</v>
      </c>
      <c r="Q45" s="79"/>
      <c r="R45" s="79"/>
      <c r="S45" s="79"/>
      <c r="T45" s="90" t="s">
        <v>600</v>
      </c>
      <c r="U45" s="7" t="s">
        <v>628</v>
      </c>
      <c r="V45" s="81"/>
      <c r="W45" s="82"/>
      <c r="X45" s="83"/>
      <c r="Y45" s="84"/>
      <c r="Z45" s="85"/>
      <c r="AA45" s="82"/>
      <c r="AB45" s="86"/>
      <c r="AC45" s="105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 s="89" customFormat="1" x14ac:dyDescent="0.25">
      <c r="A46" s="228"/>
      <c r="B46" s="211"/>
      <c r="C46" s="216"/>
      <c r="D46" s="238"/>
      <c r="E46" s="220"/>
      <c r="F46" s="213"/>
      <c r="G46" s="32"/>
      <c r="H46" s="1">
        <v>43411.679861111108</v>
      </c>
      <c r="I46" s="1">
        <v>43412.305555555555</v>
      </c>
      <c r="J46" s="106"/>
      <c r="K46" s="106"/>
      <c r="L46" s="106"/>
      <c r="M46" s="78">
        <f>IF(RIGHT(T46)="T",(+I46-H46),0)</f>
        <v>0</v>
      </c>
      <c r="N46" s="78">
        <f>IF(RIGHT(T46)="U",(+I46-H46),0)</f>
        <v>0</v>
      </c>
      <c r="O46" s="78">
        <f>IF(RIGHT(T46)="C",(+I46-H46),0)</f>
        <v>0</v>
      </c>
      <c r="P46" s="78">
        <f>IF(RIGHT(T46)="D",(+I46-H46),0)</f>
        <v>0.62569444444670808</v>
      </c>
      <c r="Q46" s="79"/>
      <c r="R46" s="79"/>
      <c r="S46" s="79"/>
      <c r="T46" s="90" t="s">
        <v>600</v>
      </c>
      <c r="U46" s="7" t="s">
        <v>637</v>
      </c>
      <c r="V46" s="81"/>
      <c r="W46" s="82"/>
      <c r="X46" s="83"/>
      <c r="Y46" s="84"/>
      <c r="Z46" s="85"/>
      <c r="AA46" s="82"/>
      <c r="AB46" s="86"/>
      <c r="AC46" s="105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 s="89" customFormat="1" x14ac:dyDescent="0.25">
      <c r="A47" s="228"/>
      <c r="B47" s="211"/>
      <c r="C47" s="216"/>
      <c r="D47" s="238"/>
      <c r="E47" s="220"/>
      <c r="F47" s="213"/>
      <c r="G47" s="32"/>
      <c r="H47" s="1">
        <v>43414.87222222222</v>
      </c>
      <c r="I47" s="1">
        <v>43415.42083333333</v>
      </c>
      <c r="J47" s="106"/>
      <c r="K47" s="106"/>
      <c r="L47" s="106"/>
      <c r="M47" s="78">
        <f>IF(RIGHT(T47)="T",(+I47-H47),0)</f>
        <v>0</v>
      </c>
      <c r="N47" s="78">
        <f>IF(RIGHT(T47)="U",(+I47-H47),0)</f>
        <v>0</v>
      </c>
      <c r="O47" s="78">
        <f>IF(RIGHT(T47)="C",(+I47-H47),0)</f>
        <v>0</v>
      </c>
      <c r="P47" s="78">
        <f>IF(RIGHT(T47)="D",(+I47-H47),0)</f>
        <v>0.54861111110949423</v>
      </c>
      <c r="Q47" s="79"/>
      <c r="R47" s="79"/>
      <c r="S47" s="79"/>
      <c r="T47" s="90" t="s">
        <v>600</v>
      </c>
      <c r="U47" s="7" t="s">
        <v>638</v>
      </c>
      <c r="V47" s="81"/>
      <c r="W47" s="82"/>
      <c r="X47" s="83"/>
      <c r="Y47" s="84"/>
      <c r="Z47" s="85"/>
      <c r="AA47" s="82"/>
      <c r="AB47" s="86"/>
      <c r="AC47" s="105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 s="89" customFormat="1" x14ac:dyDescent="0.25">
      <c r="A48" s="228"/>
      <c r="B48" s="211"/>
      <c r="C48" s="216"/>
      <c r="D48" s="238"/>
      <c r="E48" s="220"/>
      <c r="F48" s="213"/>
      <c r="G48" s="32"/>
      <c r="H48" s="1">
        <v>43420.052083333336</v>
      </c>
      <c r="I48" s="1">
        <v>43420.290972222225</v>
      </c>
      <c r="J48" s="106"/>
      <c r="K48" s="106"/>
      <c r="L48" s="106"/>
      <c r="M48" s="78">
        <f>IF(RIGHT(T48)="T",(+I48-H48),0)</f>
        <v>0</v>
      </c>
      <c r="N48" s="78">
        <f>IF(RIGHT(T48)="U",(+I48-H48),0)</f>
        <v>0</v>
      </c>
      <c r="O48" s="78">
        <f>IF(RIGHT(T48)="C",(+I48-H48),0)</f>
        <v>0</v>
      </c>
      <c r="P48" s="78">
        <f>IF(RIGHT(T48)="D",(+I48-H48),0)</f>
        <v>0.23888888888905058</v>
      </c>
      <c r="Q48" s="79"/>
      <c r="R48" s="79"/>
      <c r="S48" s="79"/>
      <c r="T48" s="80" t="s">
        <v>600</v>
      </c>
      <c r="U48" s="7" t="s">
        <v>639</v>
      </c>
      <c r="V48" s="81"/>
      <c r="W48" s="82"/>
      <c r="X48" s="83"/>
      <c r="Y48" s="84"/>
      <c r="Z48" s="85"/>
      <c r="AA48" s="82"/>
      <c r="AB48" s="86"/>
      <c r="AC48" s="105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 s="37" customFormat="1" x14ac:dyDescent="0.25">
      <c r="A49" s="35"/>
      <c r="B49" s="40"/>
      <c r="C49" s="46"/>
      <c r="D49" s="91" t="s">
        <v>50</v>
      </c>
      <c r="E49" s="92"/>
      <c r="F49" s="29"/>
      <c r="G49" s="32" t="s">
        <v>49</v>
      </c>
      <c r="H49" s="2"/>
      <c r="I49" s="2"/>
      <c r="J49" s="32" t="s">
        <v>49</v>
      </c>
      <c r="K49" s="32" t="s">
        <v>49</v>
      </c>
      <c r="L49" s="32" t="s">
        <v>49</v>
      </c>
      <c r="M49" s="78">
        <f>SUM(M45:M48)</f>
        <v>0</v>
      </c>
      <c r="N49" s="78">
        <f>SUM(N45:N48)</f>
        <v>0</v>
      </c>
      <c r="O49" s="78">
        <f>SUM(O45:O48)</f>
        <v>0</v>
      </c>
      <c r="P49" s="78">
        <f>SUM(P45:P48)</f>
        <v>1.7131944444481633</v>
      </c>
      <c r="Q49" s="78"/>
      <c r="R49" s="78"/>
      <c r="S49" s="78"/>
      <c r="T49" s="62"/>
      <c r="U49" s="28"/>
      <c r="V49" s="36"/>
      <c r="W49" s="82">
        <f>$AC$10-((O49*24))</f>
        <v>720</v>
      </c>
      <c r="X49" s="93">
        <v>1466</v>
      </c>
      <c r="Y49" s="94">
        <v>173</v>
      </c>
      <c r="Z49" s="102">
        <f>X49*Y49</f>
        <v>253618</v>
      </c>
      <c r="AA49" s="101">
        <f>(Z49*(W49-M49*24))/W49</f>
        <v>253618</v>
      </c>
      <c r="AB49" s="100">
        <f>(AA49/Z49)*100</f>
        <v>100</v>
      </c>
    </row>
    <row r="50" spans="1:40" s="34" customFormat="1" x14ac:dyDescent="0.25">
      <c r="A50" s="230">
        <v>4</v>
      </c>
      <c r="B50" s="212">
        <v>8</v>
      </c>
      <c r="C50" s="225" t="s">
        <v>55</v>
      </c>
      <c r="D50" s="231" t="s">
        <v>56</v>
      </c>
      <c r="E50" s="220">
        <v>119.15900000000001</v>
      </c>
      <c r="F50" s="213" t="s">
        <v>48</v>
      </c>
      <c r="G50" s="32" t="s">
        <v>49</v>
      </c>
      <c r="H50" s="3"/>
      <c r="I50" s="3"/>
      <c r="J50" s="32"/>
      <c r="K50" s="32"/>
      <c r="L50" s="77"/>
      <c r="M50" s="78">
        <f>IF(RIGHT(T50)="T",(+I50-H50),0)</f>
        <v>0</v>
      </c>
      <c r="N50" s="78">
        <f>IF(RIGHT(T50)="U",(+I50-H50),0)</f>
        <v>0</v>
      </c>
      <c r="O50" s="78">
        <f>IF(RIGHT(T50)="C",(+I50-H50),0)</f>
        <v>0</v>
      </c>
      <c r="P50" s="78">
        <f>IF(RIGHT(T50)="D",(+I50-H50),0)</f>
        <v>0</v>
      </c>
      <c r="Q50" s="32"/>
      <c r="R50" s="32"/>
      <c r="S50" s="32"/>
      <c r="T50" s="96"/>
      <c r="U50" s="30"/>
      <c r="V50" s="33"/>
      <c r="AB50" s="97"/>
    </row>
    <row r="51" spans="1:40" s="34" customFormat="1" x14ac:dyDescent="0.25">
      <c r="A51" s="230"/>
      <c r="B51" s="212"/>
      <c r="C51" s="216"/>
      <c r="D51" s="231"/>
      <c r="E51" s="220"/>
      <c r="F51" s="213"/>
      <c r="G51" s="32"/>
      <c r="H51" s="3"/>
      <c r="I51" s="3"/>
      <c r="J51" s="32"/>
      <c r="K51" s="32"/>
      <c r="L51" s="77"/>
      <c r="M51" s="78">
        <f>IF(RIGHT(T51)="T",(+I51-H51),0)</f>
        <v>0</v>
      </c>
      <c r="N51" s="78">
        <f>IF(RIGHT(T51)="U",(+I51-H51),0)</f>
        <v>0</v>
      </c>
      <c r="O51" s="78">
        <f>IF(RIGHT(T51)="C",(+I51-H51),0)</f>
        <v>0</v>
      </c>
      <c r="P51" s="78">
        <f>IF(RIGHT(T51)="D",(+I51-H51),0)</f>
        <v>0</v>
      </c>
      <c r="Q51" s="32"/>
      <c r="R51" s="32"/>
      <c r="S51" s="32"/>
      <c r="T51" s="96"/>
      <c r="U51" s="30"/>
      <c r="V51" s="33"/>
      <c r="AB51" s="97"/>
    </row>
    <row r="52" spans="1:40" s="37" customFormat="1" x14ac:dyDescent="0.25">
      <c r="A52" s="35"/>
      <c r="B52" s="40"/>
      <c r="C52" s="46"/>
      <c r="D52" s="91" t="s">
        <v>50</v>
      </c>
      <c r="E52" s="92"/>
      <c r="F52" s="29"/>
      <c r="G52" s="32" t="s">
        <v>49</v>
      </c>
      <c r="H52" s="2"/>
      <c r="I52" s="2"/>
      <c r="J52" s="32" t="s">
        <v>49</v>
      </c>
      <c r="K52" s="32" t="s">
        <v>49</v>
      </c>
      <c r="L52" s="32" t="s">
        <v>49</v>
      </c>
      <c r="M52" s="78">
        <f>SUM(M50:M51)</f>
        <v>0</v>
      </c>
      <c r="N52" s="78">
        <f>SUM(N50:N51)</f>
        <v>0</v>
      </c>
      <c r="O52" s="78">
        <f>SUM(O50:O51)</f>
        <v>0</v>
      </c>
      <c r="P52" s="78">
        <f>SUM(P50:P51)</f>
        <v>0</v>
      </c>
      <c r="Q52" s="78"/>
      <c r="R52" s="78"/>
      <c r="S52" s="78"/>
      <c r="T52" s="62"/>
      <c r="U52" s="12"/>
      <c r="V52" s="36"/>
      <c r="W52" s="82">
        <f>$AC$10-((O52*24))</f>
        <v>720</v>
      </c>
      <c r="X52" s="93">
        <v>1002</v>
      </c>
      <c r="Y52" s="94">
        <v>119.15900000000001</v>
      </c>
      <c r="Z52" s="102">
        <f>X52*Y52</f>
        <v>119397.318</v>
      </c>
      <c r="AA52" s="101">
        <f>(Z52*(W52-M52*24))/W52</f>
        <v>119397.31799999998</v>
      </c>
      <c r="AB52" s="100">
        <f>(AA52/Z52)*100</f>
        <v>99.999999999999986</v>
      </c>
    </row>
    <row r="53" spans="1:40" s="89" customFormat="1" ht="18" x14ac:dyDescent="0.25">
      <c r="A53" s="228">
        <v>7</v>
      </c>
      <c r="B53" s="211">
        <v>9</v>
      </c>
      <c r="C53" s="215" t="s">
        <v>61</v>
      </c>
      <c r="D53" s="235" t="s">
        <v>62</v>
      </c>
      <c r="E53" s="220">
        <v>273</v>
      </c>
      <c r="F53" s="213" t="s">
        <v>48</v>
      </c>
      <c r="G53" s="32" t="s">
        <v>49</v>
      </c>
      <c r="H53" s="1">
        <v>43406.394444444442</v>
      </c>
      <c r="I53" s="1">
        <v>43406.835416666669</v>
      </c>
      <c r="J53" s="77"/>
      <c r="K53" s="77"/>
      <c r="L53" s="77"/>
      <c r="M53" s="78">
        <f t="shared" ref="M53:M73" si="4">IF(RIGHT(T53)="T",(+I53-H53),0)</f>
        <v>0</v>
      </c>
      <c r="N53" s="78">
        <f t="shared" ref="N53:N73" si="5">IF(RIGHT(T53)="U",(+I53-H53),0)</f>
        <v>0</v>
      </c>
      <c r="O53" s="78">
        <f t="shared" ref="O53:O73" si="6">IF(RIGHT(T53)="C",(+I53-H53),0)</f>
        <v>0</v>
      </c>
      <c r="P53" s="78">
        <f t="shared" ref="P53:P73" si="7">IF(RIGHT(T53)="D",(+I53-H53),0)</f>
        <v>0.44097222222626442</v>
      </c>
      <c r="Q53" s="79"/>
      <c r="R53" s="79"/>
      <c r="S53" s="79"/>
      <c r="T53" s="90" t="s">
        <v>604</v>
      </c>
      <c r="U53" s="7" t="s">
        <v>640</v>
      </c>
      <c r="V53" s="81"/>
      <c r="W53" s="103"/>
      <c r="X53" s="103"/>
      <c r="Y53" s="103"/>
      <c r="Z53" s="103"/>
      <c r="AA53" s="103"/>
      <c r="AB53" s="104"/>
      <c r="AC53" s="105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 s="89" customFormat="1" ht="18" x14ac:dyDescent="0.25">
      <c r="A54" s="228"/>
      <c r="B54" s="211"/>
      <c r="C54" s="216"/>
      <c r="D54" s="235"/>
      <c r="E54" s="220"/>
      <c r="F54" s="213"/>
      <c r="G54" s="32"/>
      <c r="H54" s="1">
        <v>43407.368750000001</v>
      </c>
      <c r="I54" s="1">
        <v>43407.796527777777</v>
      </c>
      <c r="J54" s="77"/>
      <c r="K54" s="77"/>
      <c r="L54" s="77"/>
      <c r="M54" s="78">
        <f t="shared" si="4"/>
        <v>0</v>
      </c>
      <c r="N54" s="78">
        <f t="shared" si="5"/>
        <v>0</v>
      </c>
      <c r="O54" s="78">
        <f t="shared" si="6"/>
        <v>0</v>
      </c>
      <c r="P54" s="78">
        <f t="shared" si="7"/>
        <v>0.42777777777519077</v>
      </c>
      <c r="Q54" s="79"/>
      <c r="R54" s="79"/>
      <c r="S54" s="79"/>
      <c r="T54" s="90" t="s">
        <v>604</v>
      </c>
      <c r="U54" s="7" t="s">
        <v>640</v>
      </c>
      <c r="V54" s="81"/>
      <c r="W54" s="103"/>
      <c r="X54" s="103"/>
      <c r="Y54" s="103"/>
      <c r="Z54" s="103"/>
      <c r="AA54" s="103"/>
      <c r="AB54" s="104"/>
      <c r="AC54" s="105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 s="89" customFormat="1" ht="18" x14ac:dyDescent="0.25">
      <c r="A55" s="228"/>
      <c r="B55" s="211"/>
      <c r="C55" s="216"/>
      <c r="D55" s="235"/>
      <c r="E55" s="220"/>
      <c r="F55" s="213"/>
      <c r="G55" s="32"/>
      <c r="H55" s="1">
        <v>43408.445833333331</v>
      </c>
      <c r="I55" s="1">
        <v>43408.80972222222</v>
      </c>
      <c r="J55" s="77"/>
      <c r="K55" s="77"/>
      <c r="L55" s="77"/>
      <c r="M55" s="78">
        <f t="shared" si="4"/>
        <v>0</v>
      </c>
      <c r="N55" s="78">
        <f t="shared" si="5"/>
        <v>0</v>
      </c>
      <c r="O55" s="78">
        <f t="shared" si="6"/>
        <v>0</v>
      </c>
      <c r="P55" s="78">
        <f t="shared" si="7"/>
        <v>0.36388888888905058</v>
      </c>
      <c r="Q55" s="79"/>
      <c r="R55" s="79"/>
      <c r="S55" s="79"/>
      <c r="T55" s="90" t="s">
        <v>604</v>
      </c>
      <c r="U55" s="7" t="s">
        <v>640</v>
      </c>
      <c r="V55" s="81"/>
      <c r="W55" s="103"/>
      <c r="X55" s="103"/>
      <c r="Y55" s="103"/>
      <c r="Z55" s="103"/>
      <c r="AA55" s="103"/>
      <c r="AB55" s="104"/>
      <c r="AC55" s="105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 s="89" customFormat="1" ht="18" x14ac:dyDescent="0.25">
      <c r="A56" s="228"/>
      <c r="B56" s="211"/>
      <c r="C56" s="216"/>
      <c r="D56" s="235"/>
      <c r="E56" s="220"/>
      <c r="F56" s="213"/>
      <c r="G56" s="32"/>
      <c r="H56" s="1">
        <v>43409.413888888892</v>
      </c>
      <c r="I56" s="1">
        <v>43409.816666666666</v>
      </c>
      <c r="J56" s="77"/>
      <c r="K56" s="77"/>
      <c r="L56" s="77"/>
      <c r="M56" s="78">
        <f t="shared" si="4"/>
        <v>0</v>
      </c>
      <c r="N56" s="78">
        <f t="shared" si="5"/>
        <v>0</v>
      </c>
      <c r="O56" s="78">
        <f t="shared" si="6"/>
        <v>0</v>
      </c>
      <c r="P56" s="78">
        <f t="shared" si="7"/>
        <v>0.40277777777373558</v>
      </c>
      <c r="Q56" s="79"/>
      <c r="R56" s="79"/>
      <c r="S56" s="79"/>
      <c r="T56" s="90" t="s">
        <v>604</v>
      </c>
      <c r="U56" s="7" t="s">
        <v>640</v>
      </c>
      <c r="V56" s="81"/>
      <c r="W56" s="103"/>
      <c r="X56" s="103"/>
      <c r="Y56" s="103"/>
      <c r="Z56" s="103"/>
      <c r="AA56" s="103"/>
      <c r="AB56" s="104"/>
      <c r="AC56" s="105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 s="89" customFormat="1" ht="18" x14ac:dyDescent="0.25">
      <c r="A57" s="228"/>
      <c r="B57" s="211"/>
      <c r="C57" s="216"/>
      <c r="D57" s="235"/>
      <c r="E57" s="220"/>
      <c r="F57" s="213"/>
      <c r="G57" s="32"/>
      <c r="H57" s="1">
        <v>43410.400000000001</v>
      </c>
      <c r="I57" s="1">
        <v>43410.813194444447</v>
      </c>
      <c r="J57" s="77"/>
      <c r="K57" s="77"/>
      <c r="L57" s="77"/>
      <c r="M57" s="78">
        <f t="shared" si="4"/>
        <v>0</v>
      </c>
      <c r="N57" s="78">
        <f t="shared" si="5"/>
        <v>0</v>
      </c>
      <c r="O57" s="78">
        <f t="shared" si="6"/>
        <v>0</v>
      </c>
      <c r="P57" s="78">
        <f t="shared" si="7"/>
        <v>0.41319444444525288</v>
      </c>
      <c r="Q57" s="79"/>
      <c r="R57" s="79"/>
      <c r="S57" s="79"/>
      <c r="T57" s="90" t="s">
        <v>604</v>
      </c>
      <c r="U57" s="7" t="s">
        <v>640</v>
      </c>
      <c r="V57" s="81"/>
      <c r="W57" s="103"/>
      <c r="X57" s="103"/>
      <c r="Y57" s="103"/>
      <c r="Z57" s="103"/>
      <c r="AA57" s="103"/>
      <c r="AB57" s="104"/>
      <c r="AC57" s="105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 s="89" customFormat="1" ht="18" x14ac:dyDescent="0.25">
      <c r="A58" s="228"/>
      <c r="B58" s="211"/>
      <c r="C58" s="216"/>
      <c r="D58" s="235"/>
      <c r="E58" s="220"/>
      <c r="F58" s="213"/>
      <c r="G58" s="32"/>
      <c r="H58" s="1">
        <v>43412.375694444447</v>
      </c>
      <c r="I58" s="1">
        <v>43412.79791666667</v>
      </c>
      <c r="J58" s="77"/>
      <c r="K58" s="77"/>
      <c r="L58" s="77"/>
      <c r="M58" s="78">
        <f t="shared" si="4"/>
        <v>0</v>
      </c>
      <c r="N58" s="78">
        <f t="shared" si="5"/>
        <v>0</v>
      </c>
      <c r="O58" s="78">
        <f t="shared" si="6"/>
        <v>0</v>
      </c>
      <c r="P58" s="78">
        <f t="shared" si="7"/>
        <v>0.42222222222335404</v>
      </c>
      <c r="Q58" s="79"/>
      <c r="R58" s="79"/>
      <c r="S58" s="79"/>
      <c r="T58" s="90" t="s">
        <v>604</v>
      </c>
      <c r="U58" s="7" t="s">
        <v>640</v>
      </c>
      <c r="V58" s="81"/>
      <c r="W58" s="103"/>
      <c r="X58" s="103"/>
      <c r="Y58" s="103"/>
      <c r="Z58" s="103"/>
      <c r="AA58" s="103"/>
      <c r="AB58" s="104"/>
      <c r="AC58" s="105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 s="89" customFormat="1" ht="18" x14ac:dyDescent="0.25">
      <c r="A59" s="228"/>
      <c r="B59" s="211"/>
      <c r="C59" s="216"/>
      <c r="D59" s="235"/>
      <c r="E59" s="220"/>
      <c r="F59" s="213"/>
      <c r="G59" s="32"/>
      <c r="H59" s="1">
        <v>43413.375694444447</v>
      </c>
      <c r="I59" s="1">
        <v>43413.806944444441</v>
      </c>
      <c r="J59" s="77"/>
      <c r="K59" s="77"/>
      <c r="L59" s="77"/>
      <c r="M59" s="78">
        <f t="shared" si="4"/>
        <v>0</v>
      </c>
      <c r="N59" s="78">
        <f t="shared" si="5"/>
        <v>0</v>
      </c>
      <c r="O59" s="78">
        <f t="shared" si="6"/>
        <v>0</v>
      </c>
      <c r="P59" s="78">
        <f t="shared" si="7"/>
        <v>0.43124999999417923</v>
      </c>
      <c r="Q59" s="79"/>
      <c r="R59" s="79"/>
      <c r="S59" s="79"/>
      <c r="T59" s="90" t="s">
        <v>604</v>
      </c>
      <c r="U59" s="7" t="s">
        <v>640</v>
      </c>
      <c r="V59" s="81"/>
      <c r="W59" s="103"/>
      <c r="X59" s="103"/>
      <c r="Y59" s="103"/>
      <c r="Z59" s="103"/>
      <c r="AA59" s="103"/>
      <c r="AB59" s="104"/>
      <c r="AC59" s="105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 s="89" customFormat="1" ht="18" x14ac:dyDescent="0.25">
      <c r="A60" s="228"/>
      <c r="B60" s="211"/>
      <c r="C60" s="216"/>
      <c r="D60" s="235"/>
      <c r="E60" s="220"/>
      <c r="F60" s="213"/>
      <c r="G60" s="32"/>
      <c r="H60" s="1">
        <v>43414.377083333333</v>
      </c>
      <c r="I60" s="1">
        <v>43414.795138888891</v>
      </c>
      <c r="J60" s="77"/>
      <c r="K60" s="77"/>
      <c r="L60" s="77"/>
      <c r="M60" s="78">
        <f t="shared" si="4"/>
        <v>0</v>
      </c>
      <c r="N60" s="78">
        <f t="shared" si="5"/>
        <v>0</v>
      </c>
      <c r="O60" s="78">
        <f t="shared" si="6"/>
        <v>0</v>
      </c>
      <c r="P60" s="78">
        <f t="shared" si="7"/>
        <v>0.4180555555576575</v>
      </c>
      <c r="Q60" s="79"/>
      <c r="R60" s="79"/>
      <c r="S60" s="79"/>
      <c r="T60" s="90" t="s">
        <v>604</v>
      </c>
      <c r="U60" s="7" t="s">
        <v>640</v>
      </c>
      <c r="V60" s="81"/>
      <c r="W60" s="103"/>
      <c r="X60" s="103"/>
      <c r="Y60" s="103"/>
      <c r="Z60" s="103"/>
      <c r="AA60" s="103"/>
      <c r="AB60" s="104"/>
      <c r="AC60" s="105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 s="89" customFormat="1" ht="18" x14ac:dyDescent="0.25">
      <c r="A61" s="228"/>
      <c r="B61" s="211"/>
      <c r="C61" s="216"/>
      <c r="D61" s="235"/>
      <c r="E61" s="220"/>
      <c r="F61" s="213"/>
      <c r="G61" s="32"/>
      <c r="H61" s="1">
        <v>43415.629166666666</v>
      </c>
      <c r="I61" s="1">
        <v>43415.809027777781</v>
      </c>
      <c r="J61" s="77"/>
      <c r="K61" s="77"/>
      <c r="L61" s="77"/>
      <c r="M61" s="78">
        <f t="shared" si="4"/>
        <v>0.179861111115315</v>
      </c>
      <c r="N61" s="78">
        <f t="shared" si="5"/>
        <v>0</v>
      </c>
      <c r="O61" s="78">
        <f t="shared" si="6"/>
        <v>0</v>
      </c>
      <c r="P61" s="78">
        <f t="shared" si="7"/>
        <v>0</v>
      </c>
      <c r="Q61" s="79"/>
      <c r="R61" s="79"/>
      <c r="S61" s="79"/>
      <c r="T61" s="80" t="s">
        <v>599</v>
      </c>
      <c r="U61" s="7" t="s">
        <v>641</v>
      </c>
      <c r="V61" s="81"/>
      <c r="W61" s="103"/>
      <c r="X61" s="103"/>
      <c r="Y61" s="103"/>
      <c r="Z61" s="103"/>
      <c r="AA61" s="103"/>
      <c r="AB61" s="104"/>
      <c r="AC61" s="105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 s="89" customFormat="1" ht="18" x14ac:dyDescent="0.25">
      <c r="A62" s="228"/>
      <c r="B62" s="211"/>
      <c r="C62" s="216"/>
      <c r="D62" s="235"/>
      <c r="E62" s="220"/>
      <c r="F62" s="213"/>
      <c r="G62" s="32"/>
      <c r="H62" s="1">
        <v>43416.456250000003</v>
      </c>
      <c r="I62" s="1">
        <v>43416.822222222225</v>
      </c>
      <c r="J62" s="77"/>
      <c r="K62" s="77"/>
      <c r="L62" s="77"/>
      <c r="M62" s="78">
        <f t="shared" si="4"/>
        <v>0</v>
      </c>
      <c r="N62" s="78">
        <f t="shared" si="5"/>
        <v>0</v>
      </c>
      <c r="O62" s="78">
        <f t="shared" si="6"/>
        <v>0</v>
      </c>
      <c r="P62" s="78">
        <f t="shared" si="7"/>
        <v>0.36597222222189885</v>
      </c>
      <c r="Q62" s="79"/>
      <c r="R62" s="79"/>
      <c r="S62" s="79"/>
      <c r="T62" s="90" t="s">
        <v>604</v>
      </c>
      <c r="U62" s="7" t="s">
        <v>640</v>
      </c>
      <c r="V62" s="81"/>
      <c r="W62" s="103"/>
      <c r="X62" s="103"/>
      <c r="Y62" s="103"/>
      <c r="Z62" s="103"/>
      <c r="AA62" s="103"/>
      <c r="AB62" s="104"/>
      <c r="AC62" s="105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 s="89" customFormat="1" ht="18" x14ac:dyDescent="0.25">
      <c r="A63" s="228"/>
      <c r="B63" s="211"/>
      <c r="C63" s="216"/>
      <c r="D63" s="235"/>
      <c r="E63" s="220"/>
      <c r="F63" s="213"/>
      <c r="G63" s="32"/>
      <c r="H63" s="1">
        <v>43417.377083333333</v>
      </c>
      <c r="I63" s="1">
        <v>43417.81527777778</v>
      </c>
      <c r="J63" s="77"/>
      <c r="K63" s="77"/>
      <c r="L63" s="77"/>
      <c r="M63" s="78">
        <f t="shared" si="4"/>
        <v>0</v>
      </c>
      <c r="N63" s="78">
        <f t="shared" si="5"/>
        <v>0</v>
      </c>
      <c r="O63" s="78">
        <f t="shared" si="6"/>
        <v>0</v>
      </c>
      <c r="P63" s="78">
        <f t="shared" si="7"/>
        <v>0.43819444444670808</v>
      </c>
      <c r="Q63" s="79"/>
      <c r="R63" s="79"/>
      <c r="S63" s="79"/>
      <c r="T63" s="90" t="s">
        <v>604</v>
      </c>
      <c r="U63" s="7" t="s">
        <v>640</v>
      </c>
      <c r="V63" s="81"/>
      <c r="W63" s="103"/>
      <c r="X63" s="103"/>
      <c r="Y63" s="103"/>
      <c r="Z63" s="103"/>
      <c r="AA63" s="103"/>
      <c r="AB63" s="104"/>
      <c r="AC63" s="105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 s="89" customFormat="1" ht="18" x14ac:dyDescent="0.25">
      <c r="A64" s="228"/>
      <c r="B64" s="211"/>
      <c r="C64" s="216"/>
      <c r="D64" s="235"/>
      <c r="E64" s="220"/>
      <c r="F64" s="213"/>
      <c r="G64" s="32"/>
      <c r="H64" s="1">
        <v>43418.431250000001</v>
      </c>
      <c r="I64" s="1">
        <v>43418.794444444444</v>
      </c>
      <c r="J64" s="77"/>
      <c r="K64" s="77"/>
      <c r="L64" s="77"/>
      <c r="M64" s="78">
        <f t="shared" si="4"/>
        <v>0</v>
      </c>
      <c r="N64" s="78">
        <f t="shared" si="5"/>
        <v>0</v>
      </c>
      <c r="O64" s="78">
        <f t="shared" si="6"/>
        <v>0</v>
      </c>
      <c r="P64" s="78">
        <f t="shared" si="7"/>
        <v>0.3631944444423425</v>
      </c>
      <c r="Q64" s="79"/>
      <c r="R64" s="79"/>
      <c r="S64" s="79"/>
      <c r="T64" s="90" t="s">
        <v>604</v>
      </c>
      <c r="U64" s="7" t="s">
        <v>640</v>
      </c>
      <c r="V64" s="81"/>
      <c r="W64" s="103"/>
      <c r="X64" s="103"/>
      <c r="Y64" s="103"/>
      <c r="Z64" s="103"/>
      <c r="AA64" s="103"/>
      <c r="AB64" s="104"/>
      <c r="AC64" s="105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 s="89" customFormat="1" ht="18" x14ac:dyDescent="0.25">
      <c r="A65" s="228"/>
      <c r="B65" s="211"/>
      <c r="C65" s="216"/>
      <c r="D65" s="235"/>
      <c r="E65" s="220"/>
      <c r="F65" s="213"/>
      <c r="G65" s="32"/>
      <c r="H65" s="1">
        <v>43419.418055555558</v>
      </c>
      <c r="I65" s="1">
        <v>43419.810416666667</v>
      </c>
      <c r="J65" s="77"/>
      <c r="K65" s="77"/>
      <c r="L65" s="77"/>
      <c r="M65" s="78">
        <f t="shared" si="4"/>
        <v>0</v>
      </c>
      <c r="N65" s="78">
        <f t="shared" si="5"/>
        <v>0</v>
      </c>
      <c r="O65" s="78">
        <f t="shared" si="6"/>
        <v>0</v>
      </c>
      <c r="P65" s="78">
        <f t="shared" si="7"/>
        <v>0.39236111110949423</v>
      </c>
      <c r="Q65" s="79"/>
      <c r="R65" s="79"/>
      <c r="S65" s="79"/>
      <c r="T65" s="90" t="s">
        <v>604</v>
      </c>
      <c r="U65" s="7" t="s">
        <v>640</v>
      </c>
      <c r="V65" s="81"/>
      <c r="W65" s="103"/>
      <c r="X65" s="103"/>
      <c r="Y65" s="103"/>
      <c r="Z65" s="103"/>
      <c r="AA65" s="103"/>
      <c r="AB65" s="104"/>
      <c r="AC65" s="105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 s="89" customFormat="1" ht="18" x14ac:dyDescent="0.25">
      <c r="A66" s="228"/>
      <c r="B66" s="211"/>
      <c r="C66" s="216"/>
      <c r="D66" s="235"/>
      <c r="E66" s="220"/>
      <c r="F66" s="213"/>
      <c r="G66" s="32"/>
      <c r="H66" s="1">
        <v>43420.385416666664</v>
      </c>
      <c r="I66" s="1">
        <v>43420.8125</v>
      </c>
      <c r="J66" s="77"/>
      <c r="K66" s="77"/>
      <c r="L66" s="77"/>
      <c r="M66" s="78">
        <f t="shared" si="4"/>
        <v>0</v>
      </c>
      <c r="N66" s="78">
        <f t="shared" si="5"/>
        <v>0</v>
      </c>
      <c r="O66" s="78">
        <f t="shared" si="6"/>
        <v>0</v>
      </c>
      <c r="P66" s="78">
        <f t="shared" si="7"/>
        <v>0.42708333333575865</v>
      </c>
      <c r="Q66" s="79"/>
      <c r="R66" s="79"/>
      <c r="S66" s="79"/>
      <c r="T66" s="90" t="s">
        <v>604</v>
      </c>
      <c r="U66" s="7" t="s">
        <v>640</v>
      </c>
      <c r="V66" s="81"/>
      <c r="W66" s="103"/>
      <c r="X66" s="103"/>
      <c r="Y66" s="103"/>
      <c r="Z66" s="103"/>
      <c r="AA66" s="103"/>
      <c r="AB66" s="104"/>
      <c r="AC66" s="105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 s="89" customFormat="1" ht="18" x14ac:dyDescent="0.25">
      <c r="A67" s="228"/>
      <c r="B67" s="211"/>
      <c r="C67" s="216"/>
      <c r="D67" s="235"/>
      <c r="E67" s="220"/>
      <c r="F67" s="213"/>
      <c r="G67" s="32"/>
      <c r="H67" s="1">
        <v>43421.372916666667</v>
      </c>
      <c r="I67" s="1">
        <v>43421.804166666669</v>
      </c>
      <c r="J67" s="77"/>
      <c r="K67" s="77"/>
      <c r="L67" s="77"/>
      <c r="M67" s="78">
        <f t="shared" si="4"/>
        <v>0</v>
      </c>
      <c r="N67" s="78">
        <f t="shared" si="5"/>
        <v>0</v>
      </c>
      <c r="O67" s="78">
        <f t="shared" si="6"/>
        <v>0</v>
      </c>
      <c r="P67" s="78">
        <f t="shared" si="7"/>
        <v>0.43125000000145519</v>
      </c>
      <c r="Q67" s="79"/>
      <c r="R67" s="79"/>
      <c r="S67" s="79"/>
      <c r="T67" s="90" t="s">
        <v>604</v>
      </c>
      <c r="U67" s="7" t="s">
        <v>640</v>
      </c>
      <c r="V67" s="81"/>
      <c r="W67" s="103"/>
      <c r="X67" s="103"/>
      <c r="Y67" s="103"/>
      <c r="Z67" s="103"/>
      <c r="AA67" s="103"/>
      <c r="AB67" s="104"/>
      <c r="AC67" s="105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 s="89" customFormat="1" ht="18" x14ac:dyDescent="0.25">
      <c r="A68" s="228"/>
      <c r="B68" s="211"/>
      <c r="C68" s="216"/>
      <c r="D68" s="235"/>
      <c r="E68" s="220"/>
      <c r="F68" s="213"/>
      <c r="G68" s="32"/>
      <c r="H68" s="1">
        <v>43422.388888888891</v>
      </c>
      <c r="I68" s="1">
        <v>43422.786111111112</v>
      </c>
      <c r="J68" s="77"/>
      <c r="K68" s="77"/>
      <c r="L68" s="77"/>
      <c r="M68" s="78">
        <f t="shared" si="4"/>
        <v>0</v>
      </c>
      <c r="N68" s="78">
        <f t="shared" si="5"/>
        <v>0</v>
      </c>
      <c r="O68" s="78">
        <f t="shared" si="6"/>
        <v>0</v>
      </c>
      <c r="P68" s="78">
        <f t="shared" si="7"/>
        <v>0.39722222222189885</v>
      </c>
      <c r="Q68" s="79"/>
      <c r="R68" s="79"/>
      <c r="S68" s="79"/>
      <c r="T68" s="90" t="s">
        <v>604</v>
      </c>
      <c r="U68" s="7" t="s">
        <v>640</v>
      </c>
      <c r="V68" s="81"/>
      <c r="W68" s="103"/>
      <c r="X68" s="103"/>
      <c r="Y68" s="103"/>
      <c r="Z68" s="103"/>
      <c r="AA68" s="103"/>
      <c r="AB68" s="104"/>
      <c r="AC68" s="105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 s="89" customFormat="1" ht="18" x14ac:dyDescent="0.25">
      <c r="A69" s="228"/>
      <c r="B69" s="211"/>
      <c r="C69" s="216"/>
      <c r="D69" s="235"/>
      <c r="E69" s="220"/>
      <c r="F69" s="213"/>
      <c r="G69" s="32"/>
      <c r="H69" s="1">
        <v>43423.369444444441</v>
      </c>
      <c r="I69" s="1">
        <v>43423.799305555556</v>
      </c>
      <c r="J69" s="77"/>
      <c r="K69" s="77"/>
      <c r="L69" s="77"/>
      <c r="M69" s="78">
        <f t="shared" si="4"/>
        <v>0</v>
      </c>
      <c r="N69" s="78">
        <f t="shared" si="5"/>
        <v>0</v>
      </c>
      <c r="O69" s="78">
        <f t="shared" si="6"/>
        <v>0</v>
      </c>
      <c r="P69" s="78">
        <f t="shared" si="7"/>
        <v>0.429861111115315</v>
      </c>
      <c r="Q69" s="79"/>
      <c r="R69" s="79"/>
      <c r="S69" s="79"/>
      <c r="T69" s="90" t="s">
        <v>604</v>
      </c>
      <c r="U69" s="7" t="s">
        <v>640</v>
      </c>
      <c r="V69" s="81"/>
      <c r="W69" s="103"/>
      <c r="X69" s="103"/>
      <c r="Y69" s="103"/>
      <c r="Z69" s="103"/>
      <c r="AA69" s="103"/>
      <c r="AB69" s="104"/>
      <c r="AC69" s="105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 s="89" customFormat="1" ht="18" x14ac:dyDescent="0.25">
      <c r="A70" s="228"/>
      <c r="B70" s="211"/>
      <c r="C70" s="216"/>
      <c r="D70" s="235"/>
      <c r="E70" s="220"/>
      <c r="F70" s="213"/>
      <c r="G70" s="32"/>
      <c r="H70" s="1">
        <v>43425.371527777781</v>
      </c>
      <c r="I70" s="1">
        <v>43425.797222222223</v>
      </c>
      <c r="J70" s="77"/>
      <c r="K70" s="77"/>
      <c r="L70" s="77"/>
      <c r="M70" s="78">
        <f t="shared" si="4"/>
        <v>0</v>
      </c>
      <c r="N70" s="78">
        <f t="shared" si="5"/>
        <v>0</v>
      </c>
      <c r="O70" s="78">
        <f t="shared" si="6"/>
        <v>0</v>
      </c>
      <c r="P70" s="78">
        <f t="shared" si="7"/>
        <v>0.4256944444423425</v>
      </c>
      <c r="Q70" s="79"/>
      <c r="R70" s="79"/>
      <c r="S70" s="79"/>
      <c r="T70" s="90" t="s">
        <v>604</v>
      </c>
      <c r="U70" s="7" t="s">
        <v>640</v>
      </c>
      <c r="V70" s="81"/>
      <c r="W70" s="103"/>
      <c r="X70" s="103"/>
      <c r="Y70" s="103"/>
      <c r="Z70" s="103"/>
      <c r="AA70" s="103"/>
      <c r="AB70" s="104"/>
      <c r="AC70" s="105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 s="89" customFormat="1" ht="18" x14ac:dyDescent="0.25">
      <c r="A71" s="228"/>
      <c r="B71" s="211"/>
      <c r="C71" s="216"/>
      <c r="D71" s="235"/>
      <c r="E71" s="220"/>
      <c r="F71" s="213"/>
      <c r="G71" s="32"/>
      <c r="H71" s="1">
        <v>43427.404166666667</v>
      </c>
      <c r="I71" s="1">
        <v>43427.793749999997</v>
      </c>
      <c r="J71" s="77"/>
      <c r="K71" s="77"/>
      <c r="L71" s="77"/>
      <c r="M71" s="78">
        <f t="shared" si="4"/>
        <v>0</v>
      </c>
      <c r="N71" s="78">
        <f t="shared" si="5"/>
        <v>0</v>
      </c>
      <c r="O71" s="78">
        <f t="shared" si="6"/>
        <v>0</v>
      </c>
      <c r="P71" s="78">
        <f t="shared" si="7"/>
        <v>0.38958333332993789</v>
      </c>
      <c r="Q71" s="79"/>
      <c r="R71" s="79"/>
      <c r="S71" s="79"/>
      <c r="T71" s="90" t="s">
        <v>604</v>
      </c>
      <c r="U71" s="7" t="s">
        <v>642</v>
      </c>
      <c r="V71" s="81"/>
      <c r="W71" s="103"/>
      <c r="X71" s="103"/>
      <c r="Y71" s="103"/>
      <c r="Z71" s="103"/>
      <c r="AA71" s="103"/>
      <c r="AB71" s="104"/>
      <c r="AC71" s="105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 s="89" customFormat="1" ht="18" x14ac:dyDescent="0.25">
      <c r="A72" s="228"/>
      <c r="B72" s="211"/>
      <c r="C72" s="216"/>
      <c r="D72" s="235"/>
      <c r="E72" s="220"/>
      <c r="F72" s="213"/>
      <c r="G72" s="32"/>
      <c r="H72" s="1">
        <v>43428.382638888892</v>
      </c>
      <c r="I72" s="1">
        <v>43428.787499999999</v>
      </c>
      <c r="J72" s="77"/>
      <c r="K72" s="77"/>
      <c r="L72" s="77"/>
      <c r="M72" s="78">
        <f t="shared" si="4"/>
        <v>0</v>
      </c>
      <c r="N72" s="78">
        <f t="shared" si="5"/>
        <v>0</v>
      </c>
      <c r="O72" s="78">
        <f t="shared" si="6"/>
        <v>0</v>
      </c>
      <c r="P72" s="78">
        <f t="shared" si="7"/>
        <v>0.40486111110658385</v>
      </c>
      <c r="Q72" s="79"/>
      <c r="R72" s="79"/>
      <c r="S72" s="79"/>
      <c r="T72" s="90" t="s">
        <v>604</v>
      </c>
      <c r="U72" s="7" t="s">
        <v>642</v>
      </c>
      <c r="V72" s="81"/>
      <c r="W72" s="103"/>
      <c r="X72" s="103"/>
      <c r="Y72" s="103"/>
      <c r="Z72" s="103"/>
      <c r="AA72" s="103"/>
      <c r="AB72" s="104"/>
      <c r="AC72" s="105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 s="89" customFormat="1" x14ac:dyDescent="0.25">
      <c r="A73" s="228"/>
      <c r="B73" s="211"/>
      <c r="C73" s="216"/>
      <c r="D73" s="235"/>
      <c r="E73" s="220"/>
      <c r="F73" s="213"/>
      <c r="G73" s="32"/>
      <c r="H73" s="1">
        <v>43418.010416666664</v>
      </c>
      <c r="I73" s="1">
        <v>43418.010416666664</v>
      </c>
      <c r="J73" s="77"/>
      <c r="K73" s="77"/>
      <c r="L73" s="77"/>
      <c r="M73" s="78">
        <f t="shared" si="4"/>
        <v>0</v>
      </c>
      <c r="N73" s="78">
        <f t="shared" si="5"/>
        <v>0</v>
      </c>
      <c r="O73" s="78">
        <f t="shared" si="6"/>
        <v>0</v>
      </c>
      <c r="P73" s="78">
        <f t="shared" si="7"/>
        <v>0</v>
      </c>
      <c r="Q73" s="79"/>
      <c r="R73" s="79"/>
      <c r="S73" s="79"/>
      <c r="T73" s="80" t="s">
        <v>596</v>
      </c>
      <c r="U73" s="7" t="s">
        <v>643</v>
      </c>
      <c r="V73" s="81"/>
      <c r="W73" s="103"/>
      <c r="X73" s="103"/>
      <c r="Y73" s="103"/>
      <c r="Z73" s="103"/>
      <c r="AA73" s="103"/>
      <c r="AB73" s="104"/>
      <c r="AC73" s="105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 s="37" customFormat="1" x14ac:dyDescent="0.25">
      <c r="A74" s="35"/>
      <c r="B74" s="40"/>
      <c r="C74" s="46"/>
      <c r="D74" s="91" t="s">
        <v>50</v>
      </c>
      <c r="E74" s="92"/>
      <c r="F74" s="29"/>
      <c r="G74" s="32" t="s">
        <v>49</v>
      </c>
      <c r="H74" s="2"/>
      <c r="I74" s="2"/>
      <c r="J74" s="32" t="s">
        <v>49</v>
      </c>
      <c r="K74" s="32" t="s">
        <v>49</v>
      </c>
      <c r="L74" s="32" t="s">
        <v>49</v>
      </c>
      <c r="M74" s="78">
        <f>SUM(M53:M73)</f>
        <v>0.179861111115315</v>
      </c>
      <c r="N74" s="78">
        <f>SUM(N53:N73)</f>
        <v>0</v>
      </c>
      <c r="O74" s="78">
        <f>SUM(O53:O73)</f>
        <v>0</v>
      </c>
      <c r="P74" s="78">
        <f>SUM(P53:P73)</f>
        <v>7.7854166666584206</v>
      </c>
      <c r="Q74" s="78"/>
      <c r="R74" s="78"/>
      <c r="S74" s="78"/>
      <c r="T74" s="62"/>
      <c r="U74" s="12"/>
      <c r="V74" s="36"/>
      <c r="W74" s="82">
        <f>$AC$10-((O74*24))</f>
        <v>720</v>
      </c>
      <c r="X74" s="93">
        <v>1791</v>
      </c>
      <c r="Y74" s="94">
        <v>273</v>
      </c>
      <c r="Z74" s="102">
        <f>X74*Y74</f>
        <v>488943</v>
      </c>
      <c r="AA74" s="101">
        <f>(Z74*(W74-M74*24))/W74</f>
        <v>486011.60562493146</v>
      </c>
      <c r="AB74" s="100">
        <f>(AA74/Z74)*100</f>
        <v>99.40046296294895</v>
      </c>
    </row>
    <row r="75" spans="1:40" s="37" customFormat="1" x14ac:dyDescent="0.25">
      <c r="A75" s="35"/>
      <c r="B75" s="40"/>
      <c r="C75" s="69"/>
      <c r="D75" s="91"/>
      <c r="E75" s="92"/>
      <c r="F75" s="29"/>
      <c r="G75" s="32"/>
      <c r="H75" s="2"/>
      <c r="I75" s="2"/>
      <c r="J75" s="32"/>
      <c r="K75" s="32"/>
      <c r="L75" s="32"/>
      <c r="M75" s="78"/>
      <c r="N75" s="78"/>
      <c r="O75" s="78"/>
      <c r="P75" s="78"/>
      <c r="Q75" s="78"/>
      <c r="R75" s="78"/>
      <c r="S75" s="78"/>
      <c r="T75" s="62"/>
      <c r="U75" s="12"/>
      <c r="V75" s="36"/>
      <c r="W75" s="101"/>
      <c r="X75" s="93"/>
      <c r="Y75" s="94"/>
      <c r="Z75" s="98"/>
      <c r="AA75" s="99"/>
      <c r="AB75" s="100"/>
    </row>
    <row r="76" spans="1:40" s="76" customFormat="1" x14ac:dyDescent="0.25">
      <c r="A76" s="68" t="s">
        <v>63</v>
      </c>
      <c r="B76" s="25"/>
      <c r="C76" s="69"/>
      <c r="D76" s="70" t="s">
        <v>64</v>
      </c>
      <c r="E76" s="13"/>
      <c r="F76" s="29"/>
      <c r="G76" s="32" t="s">
        <v>49</v>
      </c>
      <c r="H76" s="13"/>
      <c r="I76" s="13"/>
      <c r="J76" s="71"/>
      <c r="K76" s="71"/>
      <c r="L76" s="71"/>
      <c r="M76" s="13"/>
      <c r="N76" s="71"/>
      <c r="O76" s="71"/>
      <c r="P76" s="71"/>
      <c r="Q76" s="71"/>
      <c r="R76" s="71"/>
      <c r="S76" s="71"/>
      <c r="T76" s="72"/>
      <c r="U76" s="26"/>
      <c r="V76" s="73"/>
      <c r="W76" s="72"/>
      <c r="X76" s="72"/>
      <c r="Y76" s="72"/>
      <c r="Z76" s="72"/>
      <c r="AA76" s="72"/>
      <c r="AB76" s="74"/>
      <c r="AC76" s="75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1:40" s="34" customFormat="1" x14ac:dyDescent="0.25">
      <c r="A77" s="230">
        <v>1</v>
      </c>
      <c r="B77" s="212">
        <v>10</v>
      </c>
      <c r="C77" s="225" t="s">
        <v>65</v>
      </c>
      <c r="D77" s="231" t="s">
        <v>66</v>
      </c>
      <c r="E77" s="220">
        <v>253.82300000000001</v>
      </c>
      <c r="F77" s="213" t="s">
        <v>48</v>
      </c>
      <c r="G77" s="32" t="s">
        <v>49</v>
      </c>
      <c r="H77" s="1">
        <v>43407.828472222223</v>
      </c>
      <c r="I77" s="1">
        <v>43409.377083333333</v>
      </c>
      <c r="J77" s="32" t="s">
        <v>49</v>
      </c>
      <c r="K77" s="32" t="s">
        <v>49</v>
      </c>
      <c r="L77" s="32" t="s">
        <v>49</v>
      </c>
      <c r="M77" s="78">
        <f t="shared" ref="M77:M89" si="8">IF(RIGHT(T77)="T",(+I77-H77),0)</f>
        <v>0</v>
      </c>
      <c r="N77" s="78">
        <f t="shared" ref="N77:N89" si="9">IF(RIGHT(T77)="U",(+I77-H77),0)</f>
        <v>0</v>
      </c>
      <c r="O77" s="78">
        <f t="shared" ref="O77:O89" si="10">IF(RIGHT(T77)="C",(+I77-H77),0)</f>
        <v>0</v>
      </c>
      <c r="P77" s="78">
        <f t="shared" ref="P77:P89" si="11">IF(RIGHT(T77)="D",(+I77-H77),0)</f>
        <v>1.5486111111094942</v>
      </c>
      <c r="Q77" s="32" t="s">
        <v>49</v>
      </c>
      <c r="R77" s="32" t="s">
        <v>49</v>
      </c>
      <c r="S77" s="32" t="s">
        <v>49</v>
      </c>
      <c r="T77" s="90" t="s">
        <v>600</v>
      </c>
      <c r="U77" s="7" t="s">
        <v>644</v>
      </c>
      <c r="V77" s="33"/>
      <c r="AB77" s="97"/>
    </row>
    <row r="78" spans="1:40" s="34" customFormat="1" x14ac:dyDescent="0.25">
      <c r="A78" s="230"/>
      <c r="B78" s="212"/>
      <c r="C78" s="216"/>
      <c r="D78" s="231"/>
      <c r="E78" s="220"/>
      <c r="F78" s="213"/>
      <c r="G78" s="32"/>
      <c r="H78" s="1">
        <v>43409.847916666666</v>
      </c>
      <c r="I78" s="1">
        <v>43410.390972222223</v>
      </c>
      <c r="J78" s="32"/>
      <c r="K78" s="32"/>
      <c r="L78" s="32"/>
      <c r="M78" s="78">
        <f t="shared" si="8"/>
        <v>0</v>
      </c>
      <c r="N78" s="78">
        <f t="shared" si="9"/>
        <v>0</v>
      </c>
      <c r="O78" s="78">
        <f t="shared" si="10"/>
        <v>0</v>
      </c>
      <c r="P78" s="78">
        <f t="shared" si="11"/>
        <v>0.5430555555576575</v>
      </c>
      <c r="Q78" s="32"/>
      <c r="R78" s="32"/>
      <c r="S78" s="32"/>
      <c r="T78" s="90" t="s">
        <v>600</v>
      </c>
      <c r="U78" s="7" t="s">
        <v>645</v>
      </c>
      <c r="V78" s="33"/>
      <c r="AB78" s="97"/>
    </row>
    <row r="79" spans="1:40" s="34" customFormat="1" x14ac:dyDescent="0.25">
      <c r="A79" s="230"/>
      <c r="B79" s="212"/>
      <c r="C79" s="216"/>
      <c r="D79" s="231"/>
      <c r="E79" s="220"/>
      <c r="F79" s="213"/>
      <c r="G79" s="32"/>
      <c r="H79" s="1">
        <v>43413.84097222222</v>
      </c>
      <c r="I79" s="1">
        <v>43415.422222222223</v>
      </c>
      <c r="J79" s="32"/>
      <c r="K79" s="32"/>
      <c r="L79" s="32"/>
      <c r="M79" s="78">
        <f t="shared" si="8"/>
        <v>0</v>
      </c>
      <c r="N79" s="78">
        <f t="shared" si="9"/>
        <v>0</v>
      </c>
      <c r="O79" s="78">
        <f t="shared" si="10"/>
        <v>0</v>
      </c>
      <c r="P79" s="78">
        <f t="shared" si="11"/>
        <v>1.5812500000029104</v>
      </c>
      <c r="Q79" s="32"/>
      <c r="R79" s="32"/>
      <c r="S79" s="32"/>
      <c r="T79" s="90" t="s">
        <v>600</v>
      </c>
      <c r="U79" s="7" t="s">
        <v>644</v>
      </c>
      <c r="V79" s="33"/>
      <c r="AB79" s="97"/>
    </row>
    <row r="80" spans="1:40" s="34" customFormat="1" x14ac:dyDescent="0.25">
      <c r="A80" s="230"/>
      <c r="B80" s="212"/>
      <c r="C80" s="216"/>
      <c r="D80" s="231"/>
      <c r="E80" s="220"/>
      <c r="F80" s="213"/>
      <c r="G80" s="32"/>
      <c r="H80" s="1">
        <v>43415.843055555553</v>
      </c>
      <c r="I80" s="1">
        <v>43416.330555555556</v>
      </c>
      <c r="J80" s="32"/>
      <c r="K80" s="32"/>
      <c r="L80" s="32"/>
      <c r="M80" s="78">
        <f t="shared" si="8"/>
        <v>0</v>
      </c>
      <c r="N80" s="78">
        <f t="shared" si="9"/>
        <v>0</v>
      </c>
      <c r="O80" s="78">
        <f t="shared" si="10"/>
        <v>0</v>
      </c>
      <c r="P80" s="78">
        <f t="shared" si="11"/>
        <v>0.48750000000291038</v>
      </c>
      <c r="Q80" s="32"/>
      <c r="R80" s="32"/>
      <c r="S80" s="32"/>
      <c r="T80" s="90" t="s">
        <v>600</v>
      </c>
      <c r="U80" s="7" t="s">
        <v>644</v>
      </c>
      <c r="V80" s="33"/>
      <c r="AB80" s="97"/>
    </row>
    <row r="81" spans="1:28" s="34" customFormat="1" x14ac:dyDescent="0.25">
      <c r="A81" s="230"/>
      <c r="B81" s="212"/>
      <c r="C81" s="216"/>
      <c r="D81" s="231"/>
      <c r="E81" s="220"/>
      <c r="F81" s="213"/>
      <c r="G81" s="32"/>
      <c r="H81" s="1">
        <v>43416.837500000001</v>
      </c>
      <c r="I81" s="1">
        <v>43417.407638888886</v>
      </c>
      <c r="J81" s="32"/>
      <c r="K81" s="32"/>
      <c r="L81" s="32"/>
      <c r="M81" s="78">
        <f t="shared" si="8"/>
        <v>0</v>
      </c>
      <c r="N81" s="78">
        <f t="shared" si="9"/>
        <v>0</v>
      </c>
      <c r="O81" s="78">
        <f t="shared" si="10"/>
        <v>0</v>
      </c>
      <c r="P81" s="78">
        <f t="shared" si="11"/>
        <v>0.570138888884685</v>
      </c>
      <c r="Q81" s="32"/>
      <c r="R81" s="32"/>
      <c r="S81" s="32"/>
      <c r="T81" s="80" t="s">
        <v>600</v>
      </c>
      <c r="U81" s="7" t="s">
        <v>646</v>
      </c>
      <c r="V81" s="33"/>
      <c r="AB81" s="97"/>
    </row>
    <row r="82" spans="1:28" s="34" customFormat="1" x14ac:dyDescent="0.25">
      <c r="A82" s="230"/>
      <c r="B82" s="212"/>
      <c r="C82" s="216"/>
      <c r="D82" s="231"/>
      <c r="E82" s="220"/>
      <c r="F82" s="213"/>
      <c r="G82" s="32"/>
      <c r="H82" s="1">
        <v>43417.835416666669</v>
      </c>
      <c r="I82" s="1">
        <v>43418.401388888888</v>
      </c>
      <c r="J82" s="32"/>
      <c r="K82" s="32"/>
      <c r="L82" s="32"/>
      <c r="M82" s="78">
        <f t="shared" si="8"/>
        <v>0</v>
      </c>
      <c r="N82" s="78">
        <f t="shared" si="9"/>
        <v>0</v>
      </c>
      <c r="O82" s="78">
        <f t="shared" si="10"/>
        <v>0</v>
      </c>
      <c r="P82" s="78">
        <f t="shared" si="11"/>
        <v>0.56597222221898846</v>
      </c>
      <c r="Q82" s="32"/>
      <c r="R82" s="32"/>
      <c r="S82" s="32"/>
      <c r="T82" s="90" t="s">
        <v>600</v>
      </c>
      <c r="U82" s="7" t="s">
        <v>644</v>
      </c>
      <c r="V82" s="33"/>
      <c r="AB82" s="97"/>
    </row>
    <row r="83" spans="1:28" s="34" customFormat="1" x14ac:dyDescent="0.25">
      <c r="A83" s="230"/>
      <c r="B83" s="212"/>
      <c r="C83" s="216"/>
      <c r="D83" s="231"/>
      <c r="E83" s="220"/>
      <c r="F83" s="213"/>
      <c r="G83" s="32"/>
      <c r="H83" s="1">
        <v>43419.838888888888</v>
      </c>
      <c r="I83" s="1">
        <v>43420.302777777775</v>
      </c>
      <c r="J83" s="32"/>
      <c r="K83" s="32"/>
      <c r="L83" s="32"/>
      <c r="M83" s="78">
        <f t="shared" si="8"/>
        <v>0</v>
      </c>
      <c r="N83" s="78">
        <f t="shared" si="9"/>
        <v>0</v>
      </c>
      <c r="O83" s="78">
        <f t="shared" si="10"/>
        <v>0</v>
      </c>
      <c r="P83" s="78">
        <f t="shared" si="11"/>
        <v>0.46388888888759539</v>
      </c>
      <c r="Q83" s="32"/>
      <c r="R83" s="32"/>
      <c r="S83" s="32"/>
      <c r="T83" s="90" t="s">
        <v>600</v>
      </c>
      <c r="U83" s="7" t="s">
        <v>644</v>
      </c>
      <c r="V83" s="33"/>
      <c r="AB83" s="97"/>
    </row>
    <row r="84" spans="1:28" s="34" customFormat="1" x14ac:dyDescent="0.25">
      <c r="A84" s="230"/>
      <c r="B84" s="212"/>
      <c r="C84" s="216"/>
      <c r="D84" s="231"/>
      <c r="E84" s="220"/>
      <c r="F84" s="213"/>
      <c r="G84" s="32"/>
      <c r="H84" s="1">
        <v>43421.829861111109</v>
      </c>
      <c r="I84" s="1">
        <v>43423.28125</v>
      </c>
      <c r="J84" s="32"/>
      <c r="K84" s="32"/>
      <c r="L84" s="32"/>
      <c r="M84" s="78">
        <f t="shared" si="8"/>
        <v>0</v>
      </c>
      <c r="N84" s="78">
        <f t="shared" si="9"/>
        <v>0</v>
      </c>
      <c r="O84" s="78">
        <f t="shared" si="10"/>
        <v>0</v>
      </c>
      <c r="P84" s="78">
        <f t="shared" si="11"/>
        <v>1.4513888888905058</v>
      </c>
      <c r="Q84" s="32"/>
      <c r="R84" s="32"/>
      <c r="S84" s="32"/>
      <c r="T84" s="90" t="s">
        <v>600</v>
      </c>
      <c r="U84" s="7" t="s">
        <v>645</v>
      </c>
      <c r="V84" s="33"/>
      <c r="AB84" s="97"/>
    </row>
    <row r="85" spans="1:28" s="34" customFormat="1" x14ac:dyDescent="0.25">
      <c r="A85" s="230"/>
      <c r="B85" s="212"/>
      <c r="C85" s="216"/>
      <c r="D85" s="231"/>
      <c r="E85" s="220"/>
      <c r="F85" s="213"/>
      <c r="G85" s="32"/>
      <c r="H85" s="1">
        <v>43423.859027777777</v>
      </c>
      <c r="I85" s="1">
        <v>43424.284722222219</v>
      </c>
      <c r="J85" s="32"/>
      <c r="K85" s="32"/>
      <c r="L85" s="32"/>
      <c r="M85" s="78">
        <f t="shared" si="8"/>
        <v>0</v>
      </c>
      <c r="N85" s="78">
        <f t="shared" si="9"/>
        <v>0</v>
      </c>
      <c r="O85" s="78">
        <f t="shared" si="10"/>
        <v>0</v>
      </c>
      <c r="P85" s="78">
        <f t="shared" si="11"/>
        <v>0.4256944444423425</v>
      </c>
      <c r="Q85" s="32"/>
      <c r="R85" s="32"/>
      <c r="S85" s="32"/>
      <c r="T85" s="90" t="s">
        <v>600</v>
      </c>
      <c r="U85" s="7" t="s">
        <v>647</v>
      </c>
      <c r="V85" s="33"/>
      <c r="AB85" s="97"/>
    </row>
    <row r="86" spans="1:28" s="34" customFormat="1" x14ac:dyDescent="0.25">
      <c r="A86" s="230"/>
      <c r="B86" s="212"/>
      <c r="C86" s="216"/>
      <c r="D86" s="231"/>
      <c r="E86" s="220"/>
      <c r="F86" s="213"/>
      <c r="G86" s="32"/>
      <c r="H86" s="1">
        <v>43430.368055555555</v>
      </c>
      <c r="I86" s="1">
        <v>43430.762499999997</v>
      </c>
      <c r="J86" s="32"/>
      <c r="K86" s="32"/>
      <c r="L86" s="32"/>
      <c r="M86" s="78">
        <f t="shared" si="8"/>
        <v>0.3944444444423425</v>
      </c>
      <c r="N86" s="78">
        <f t="shared" si="9"/>
        <v>0</v>
      </c>
      <c r="O86" s="78">
        <f t="shared" si="10"/>
        <v>0</v>
      </c>
      <c r="P86" s="78">
        <f t="shared" si="11"/>
        <v>0</v>
      </c>
      <c r="Q86" s="32"/>
      <c r="R86" s="32"/>
      <c r="S86" s="32"/>
      <c r="T86" s="90" t="s">
        <v>597</v>
      </c>
      <c r="U86" s="7" t="s">
        <v>648</v>
      </c>
      <c r="V86" s="33"/>
      <c r="AB86" s="97"/>
    </row>
    <row r="87" spans="1:28" s="34" customFormat="1" x14ac:dyDescent="0.25">
      <c r="A87" s="230"/>
      <c r="B87" s="212"/>
      <c r="C87" s="216"/>
      <c r="D87" s="231"/>
      <c r="E87" s="220"/>
      <c r="F87" s="213"/>
      <c r="G87" s="32"/>
      <c r="H87" s="1">
        <v>43431.365972222222</v>
      </c>
      <c r="I87" s="1">
        <v>43431.800694444442</v>
      </c>
      <c r="J87" s="32"/>
      <c r="K87" s="32"/>
      <c r="L87" s="32"/>
      <c r="M87" s="78">
        <f t="shared" si="8"/>
        <v>0.43472222222044365</v>
      </c>
      <c r="N87" s="78">
        <f t="shared" si="9"/>
        <v>0</v>
      </c>
      <c r="O87" s="78">
        <f t="shared" si="10"/>
        <v>0</v>
      </c>
      <c r="P87" s="78">
        <f t="shared" si="11"/>
        <v>0</v>
      </c>
      <c r="Q87" s="32"/>
      <c r="R87" s="32"/>
      <c r="S87" s="32"/>
      <c r="T87" s="90" t="s">
        <v>597</v>
      </c>
      <c r="U87" s="7" t="s">
        <v>648</v>
      </c>
      <c r="V87" s="33"/>
      <c r="AB87" s="97"/>
    </row>
    <row r="88" spans="1:28" s="34" customFormat="1" x14ac:dyDescent="0.25">
      <c r="A88" s="230"/>
      <c r="B88" s="212"/>
      <c r="C88" s="216"/>
      <c r="D88" s="231"/>
      <c r="E88" s="220"/>
      <c r="F88" s="213"/>
      <c r="G88" s="32"/>
      <c r="H88" s="1">
        <v>43433.836111111108</v>
      </c>
      <c r="I88" s="1">
        <v>43434.444444444445</v>
      </c>
      <c r="J88" s="32"/>
      <c r="K88" s="32"/>
      <c r="L88" s="32"/>
      <c r="M88" s="78">
        <f t="shared" si="8"/>
        <v>0</v>
      </c>
      <c r="N88" s="78">
        <f t="shared" si="9"/>
        <v>0</v>
      </c>
      <c r="O88" s="78">
        <f t="shared" si="10"/>
        <v>0</v>
      </c>
      <c r="P88" s="78">
        <f t="shared" si="11"/>
        <v>0.60833333333721384</v>
      </c>
      <c r="Q88" s="32"/>
      <c r="R88" s="32"/>
      <c r="S88" s="32"/>
      <c r="T88" s="90" t="s">
        <v>600</v>
      </c>
      <c r="U88" s="7" t="s">
        <v>644</v>
      </c>
      <c r="V88" s="33"/>
      <c r="AB88" s="97"/>
    </row>
    <row r="89" spans="1:28" s="34" customFormat="1" x14ac:dyDescent="0.25">
      <c r="A89" s="230"/>
      <c r="B89" s="212"/>
      <c r="C89" s="216"/>
      <c r="D89" s="231"/>
      <c r="E89" s="220"/>
      <c r="F89" s="213"/>
      <c r="G89" s="32"/>
      <c r="H89" s="1">
        <v>43434.868750000001</v>
      </c>
      <c r="I89" s="1">
        <v>43435</v>
      </c>
      <c r="J89" s="32"/>
      <c r="K89" s="32"/>
      <c r="L89" s="32"/>
      <c r="M89" s="78">
        <f t="shared" si="8"/>
        <v>0</v>
      </c>
      <c r="N89" s="78">
        <f t="shared" si="9"/>
        <v>0</v>
      </c>
      <c r="O89" s="78">
        <f t="shared" si="10"/>
        <v>0</v>
      </c>
      <c r="P89" s="78">
        <f t="shared" si="11"/>
        <v>0.13124999999854481</v>
      </c>
      <c r="Q89" s="32"/>
      <c r="R89" s="32"/>
      <c r="S89" s="32"/>
      <c r="T89" s="90" t="s">
        <v>600</v>
      </c>
      <c r="U89" s="7" t="s">
        <v>644</v>
      </c>
      <c r="V89" s="33"/>
      <c r="AB89" s="97"/>
    </row>
    <row r="90" spans="1:28" s="37" customFormat="1" x14ac:dyDescent="0.25">
      <c r="A90" s="35"/>
      <c r="B90" s="40"/>
      <c r="C90" s="46"/>
      <c r="D90" s="91" t="s">
        <v>50</v>
      </c>
      <c r="E90" s="92"/>
      <c r="F90" s="29"/>
      <c r="G90" s="32" t="s">
        <v>49</v>
      </c>
      <c r="H90" s="2"/>
      <c r="I90" s="2"/>
      <c r="J90" s="32" t="s">
        <v>49</v>
      </c>
      <c r="K90" s="32" t="s">
        <v>49</v>
      </c>
      <c r="L90" s="77"/>
      <c r="M90" s="78">
        <f>SUM(M77:M89)</f>
        <v>0.82916666666278616</v>
      </c>
      <c r="N90" s="78">
        <f>SUM(N77:N89)</f>
        <v>0</v>
      </c>
      <c r="O90" s="78">
        <f>SUM(O77:O89)</f>
        <v>0</v>
      </c>
      <c r="P90" s="78">
        <f>SUM(P77:P89)</f>
        <v>8.3770833333328483</v>
      </c>
      <c r="Q90" s="32" t="s">
        <v>49</v>
      </c>
      <c r="R90" s="32" t="s">
        <v>49</v>
      </c>
      <c r="S90" s="32" t="s">
        <v>49</v>
      </c>
      <c r="T90" s="62"/>
      <c r="U90" s="12"/>
      <c r="V90" s="36"/>
      <c r="W90" s="101">
        <f>$AC$10-((O90*24))</f>
        <v>720</v>
      </c>
      <c r="X90" s="107">
        <v>307</v>
      </c>
      <c r="Y90" s="108">
        <v>253.82300000000001</v>
      </c>
      <c r="Z90" s="102">
        <f>X90*Y90</f>
        <v>77923.661000000007</v>
      </c>
      <c r="AA90" s="101">
        <f>(Z90*(W90-M90*24))/W90</f>
        <v>75769.937591815644</v>
      </c>
      <c r="AB90" s="86">
        <f>(AA90/Z90)*100</f>
        <v>97.236111111124046</v>
      </c>
    </row>
    <row r="91" spans="1:28" s="37" customFormat="1" ht="18" x14ac:dyDescent="0.25">
      <c r="A91" s="237">
        <v>2</v>
      </c>
      <c r="B91" s="212">
        <v>11</v>
      </c>
      <c r="C91" s="225" t="s">
        <v>67</v>
      </c>
      <c r="D91" s="231" t="s">
        <v>68</v>
      </c>
      <c r="E91" s="220">
        <v>253.82300000000001</v>
      </c>
      <c r="F91" s="213" t="s">
        <v>48</v>
      </c>
      <c r="G91" s="32" t="s">
        <v>49</v>
      </c>
      <c r="H91" s="1">
        <v>43405</v>
      </c>
      <c r="I91" s="1">
        <v>43405.433333333334</v>
      </c>
      <c r="J91" s="32" t="s">
        <v>49</v>
      </c>
      <c r="K91" s="32" t="s">
        <v>49</v>
      </c>
      <c r="L91" s="32" t="s">
        <v>49</v>
      </c>
      <c r="M91" s="78">
        <f t="shared" ref="M91:M105" si="12">IF(RIGHT(T91)="T",(+I91-H91),0)</f>
        <v>0</v>
      </c>
      <c r="N91" s="78">
        <f t="shared" ref="N91:N105" si="13">IF(RIGHT(T91)="U",(+I91-H91),0)</f>
        <v>0</v>
      </c>
      <c r="O91" s="78">
        <f t="shared" ref="O91:O105" si="14">IF(RIGHT(T91)="C",(+I91-H91),0)</f>
        <v>0</v>
      </c>
      <c r="P91" s="78">
        <f t="shared" ref="P91:P105" si="15">IF(RIGHT(T91)="D",(+I91-H91),0)</f>
        <v>0.43333333333430346</v>
      </c>
      <c r="Q91" s="32" t="s">
        <v>49</v>
      </c>
      <c r="R91" s="32" t="s">
        <v>49</v>
      </c>
      <c r="S91" s="32" t="s">
        <v>49</v>
      </c>
      <c r="T91" s="90" t="s">
        <v>600</v>
      </c>
      <c r="U91" s="7" t="s">
        <v>649</v>
      </c>
      <c r="V91" s="109"/>
      <c r="AB91" s="110"/>
    </row>
    <row r="92" spans="1:28" s="37" customFormat="1" ht="14.25" x14ac:dyDescent="0.25">
      <c r="A92" s="237"/>
      <c r="B92" s="212"/>
      <c r="C92" s="225"/>
      <c r="D92" s="231"/>
      <c r="E92" s="220"/>
      <c r="F92" s="213"/>
      <c r="G92" s="32"/>
      <c r="H92" s="1">
        <v>43405.870833333334</v>
      </c>
      <c r="I92" s="1">
        <v>43406.398611111108</v>
      </c>
      <c r="J92" s="32"/>
      <c r="K92" s="32"/>
      <c r="L92" s="32"/>
      <c r="M92" s="78">
        <f t="shared" si="12"/>
        <v>0</v>
      </c>
      <c r="N92" s="78">
        <f t="shared" si="13"/>
        <v>0</v>
      </c>
      <c r="O92" s="78">
        <f t="shared" si="14"/>
        <v>0</v>
      </c>
      <c r="P92" s="78">
        <f t="shared" si="15"/>
        <v>0.52777777777373558</v>
      </c>
      <c r="Q92" s="32"/>
      <c r="R92" s="32"/>
      <c r="S92" s="32"/>
      <c r="T92" s="90" t="s">
        <v>600</v>
      </c>
      <c r="U92" s="7" t="s">
        <v>645</v>
      </c>
      <c r="V92" s="109"/>
      <c r="AB92" s="110"/>
    </row>
    <row r="93" spans="1:28" s="37" customFormat="1" ht="14.25" x14ac:dyDescent="0.25">
      <c r="A93" s="237"/>
      <c r="B93" s="212"/>
      <c r="C93" s="225"/>
      <c r="D93" s="231"/>
      <c r="E93" s="220"/>
      <c r="F93" s="213"/>
      <c r="G93" s="32"/>
      <c r="H93" s="1">
        <v>43406.867361111108</v>
      </c>
      <c r="I93" s="1">
        <v>43407.451388888891</v>
      </c>
      <c r="J93" s="32"/>
      <c r="K93" s="32"/>
      <c r="L93" s="32"/>
      <c r="M93" s="78">
        <f t="shared" si="12"/>
        <v>0</v>
      </c>
      <c r="N93" s="78">
        <f t="shared" si="13"/>
        <v>0</v>
      </c>
      <c r="O93" s="78">
        <f t="shared" si="14"/>
        <v>0</v>
      </c>
      <c r="P93" s="78">
        <f t="shared" si="15"/>
        <v>0.58402777778246673</v>
      </c>
      <c r="Q93" s="32"/>
      <c r="R93" s="32"/>
      <c r="S93" s="32"/>
      <c r="T93" s="90" t="s">
        <v>600</v>
      </c>
      <c r="U93" s="7" t="s">
        <v>644</v>
      </c>
      <c r="V93" s="109"/>
      <c r="AB93" s="110"/>
    </row>
    <row r="94" spans="1:28" s="37" customFormat="1" ht="14.25" x14ac:dyDescent="0.25">
      <c r="A94" s="237"/>
      <c r="B94" s="212"/>
      <c r="C94" s="225"/>
      <c r="D94" s="231"/>
      <c r="E94" s="220"/>
      <c r="F94" s="213"/>
      <c r="G94" s="32"/>
      <c r="H94" s="1">
        <v>43410.887499999997</v>
      </c>
      <c r="I94" s="1">
        <v>43412.293055555558</v>
      </c>
      <c r="J94" s="32"/>
      <c r="K94" s="32"/>
      <c r="L94" s="32"/>
      <c r="M94" s="78">
        <f t="shared" si="12"/>
        <v>0</v>
      </c>
      <c r="N94" s="78">
        <f t="shared" si="13"/>
        <v>0</v>
      </c>
      <c r="O94" s="78">
        <f t="shared" si="14"/>
        <v>0</v>
      </c>
      <c r="P94" s="78">
        <f t="shared" si="15"/>
        <v>1.4055555555605679</v>
      </c>
      <c r="Q94" s="32"/>
      <c r="R94" s="32"/>
      <c r="S94" s="32"/>
      <c r="T94" s="90" t="s">
        <v>600</v>
      </c>
      <c r="U94" s="7" t="s">
        <v>650</v>
      </c>
      <c r="V94" s="109"/>
      <c r="AB94" s="110"/>
    </row>
    <row r="95" spans="1:28" s="37" customFormat="1" ht="14.25" x14ac:dyDescent="0.25">
      <c r="A95" s="237"/>
      <c r="B95" s="212"/>
      <c r="C95" s="225"/>
      <c r="D95" s="231"/>
      <c r="E95" s="220"/>
      <c r="F95" s="213"/>
      <c r="G95" s="32"/>
      <c r="H95" s="1">
        <v>43419.130555555559</v>
      </c>
      <c r="I95" s="1">
        <v>43419.277083333334</v>
      </c>
      <c r="J95" s="32"/>
      <c r="K95" s="32"/>
      <c r="L95" s="32"/>
      <c r="M95" s="78">
        <f t="shared" si="12"/>
        <v>0</v>
      </c>
      <c r="N95" s="78">
        <f t="shared" si="13"/>
        <v>0</v>
      </c>
      <c r="O95" s="78">
        <f t="shared" si="14"/>
        <v>0</v>
      </c>
      <c r="P95" s="78">
        <f t="shared" si="15"/>
        <v>0.14652777777519077</v>
      </c>
      <c r="Q95" s="32"/>
      <c r="R95" s="32"/>
      <c r="S95" s="32"/>
      <c r="T95" s="90" t="s">
        <v>600</v>
      </c>
      <c r="U95" s="7" t="s">
        <v>644</v>
      </c>
      <c r="V95" s="109"/>
      <c r="AB95" s="110"/>
    </row>
    <row r="96" spans="1:28" s="37" customFormat="1" ht="14.25" x14ac:dyDescent="0.25">
      <c r="A96" s="237"/>
      <c r="B96" s="212"/>
      <c r="C96" s="225"/>
      <c r="D96" s="231"/>
      <c r="E96" s="220"/>
      <c r="F96" s="213"/>
      <c r="G96" s="32"/>
      <c r="H96" s="1">
        <v>43420.829861111109</v>
      </c>
      <c r="I96" s="1">
        <v>43421.342361111114</v>
      </c>
      <c r="J96" s="32"/>
      <c r="K96" s="32"/>
      <c r="L96" s="32"/>
      <c r="M96" s="78">
        <f t="shared" si="12"/>
        <v>0</v>
      </c>
      <c r="N96" s="78">
        <f t="shared" si="13"/>
        <v>0</v>
      </c>
      <c r="O96" s="78">
        <f t="shared" si="14"/>
        <v>0</v>
      </c>
      <c r="P96" s="78">
        <f t="shared" si="15"/>
        <v>0.51250000000436557</v>
      </c>
      <c r="Q96" s="32"/>
      <c r="R96" s="32"/>
      <c r="S96" s="32"/>
      <c r="T96" s="90" t="s">
        <v>600</v>
      </c>
      <c r="U96" s="7" t="s">
        <v>650</v>
      </c>
      <c r="V96" s="109"/>
      <c r="AB96" s="110"/>
    </row>
    <row r="97" spans="1:28" s="37" customFormat="1" ht="14.25" x14ac:dyDescent="0.25">
      <c r="A97" s="237"/>
      <c r="B97" s="212"/>
      <c r="C97" s="225"/>
      <c r="D97" s="231"/>
      <c r="E97" s="220"/>
      <c r="F97" s="213"/>
      <c r="G97" s="32"/>
      <c r="H97" s="1">
        <v>43424.809027777781</v>
      </c>
      <c r="I97" s="1">
        <v>43425.404166666667</v>
      </c>
      <c r="J97" s="32"/>
      <c r="K97" s="32"/>
      <c r="L97" s="32"/>
      <c r="M97" s="78">
        <f t="shared" si="12"/>
        <v>0</v>
      </c>
      <c r="N97" s="78">
        <f t="shared" si="13"/>
        <v>0</v>
      </c>
      <c r="O97" s="78">
        <f t="shared" si="14"/>
        <v>0</v>
      </c>
      <c r="P97" s="78">
        <f t="shared" si="15"/>
        <v>0.59513888888614019</v>
      </c>
      <c r="Q97" s="32"/>
      <c r="R97" s="32"/>
      <c r="S97" s="32"/>
      <c r="T97" s="90" t="s">
        <v>600</v>
      </c>
      <c r="U97" s="7" t="s">
        <v>647</v>
      </c>
      <c r="V97" s="109"/>
      <c r="AB97" s="110"/>
    </row>
    <row r="98" spans="1:28" s="37" customFormat="1" ht="14.25" x14ac:dyDescent="0.25">
      <c r="A98" s="237"/>
      <c r="B98" s="212"/>
      <c r="C98" s="225"/>
      <c r="D98" s="231"/>
      <c r="E98" s="220"/>
      <c r="F98" s="213"/>
      <c r="G98" s="32"/>
      <c r="H98" s="1">
        <v>43425.822222222225</v>
      </c>
      <c r="I98" s="1">
        <v>43426.289583333331</v>
      </c>
      <c r="J98" s="32"/>
      <c r="K98" s="32"/>
      <c r="L98" s="32"/>
      <c r="M98" s="78">
        <f t="shared" si="12"/>
        <v>0</v>
      </c>
      <c r="N98" s="78">
        <f t="shared" si="13"/>
        <v>0</v>
      </c>
      <c r="O98" s="78">
        <f t="shared" si="14"/>
        <v>0</v>
      </c>
      <c r="P98" s="78">
        <f t="shared" si="15"/>
        <v>0.46736111110658385</v>
      </c>
      <c r="Q98" s="32"/>
      <c r="R98" s="32"/>
      <c r="S98" s="32"/>
      <c r="T98" s="90" t="s">
        <v>600</v>
      </c>
      <c r="U98" s="7" t="s">
        <v>647</v>
      </c>
      <c r="V98" s="109"/>
      <c r="AB98" s="110"/>
    </row>
    <row r="99" spans="1:28" s="37" customFormat="1" ht="14.25" x14ac:dyDescent="0.25">
      <c r="A99" s="237"/>
      <c r="B99" s="212"/>
      <c r="C99" s="225"/>
      <c r="D99" s="231"/>
      <c r="E99" s="220"/>
      <c r="F99" s="213"/>
      <c r="G99" s="32"/>
      <c r="H99" s="1">
        <v>43426.865972222222</v>
      </c>
      <c r="I99" s="1">
        <v>43427.28125</v>
      </c>
      <c r="J99" s="32"/>
      <c r="K99" s="32"/>
      <c r="L99" s="32"/>
      <c r="M99" s="78">
        <f t="shared" si="12"/>
        <v>0</v>
      </c>
      <c r="N99" s="78">
        <f t="shared" si="13"/>
        <v>0</v>
      </c>
      <c r="O99" s="78">
        <f t="shared" si="14"/>
        <v>0</v>
      </c>
      <c r="P99" s="78">
        <f t="shared" si="15"/>
        <v>0.41527777777810115</v>
      </c>
      <c r="Q99" s="32"/>
      <c r="R99" s="32"/>
      <c r="S99" s="32"/>
      <c r="T99" s="90" t="s">
        <v>600</v>
      </c>
      <c r="U99" s="7" t="s">
        <v>647</v>
      </c>
      <c r="V99" s="109"/>
      <c r="AB99" s="110"/>
    </row>
    <row r="100" spans="1:28" s="37" customFormat="1" ht="14.25" x14ac:dyDescent="0.25">
      <c r="A100" s="237"/>
      <c r="B100" s="212"/>
      <c r="C100" s="225"/>
      <c r="D100" s="231"/>
      <c r="E100" s="220"/>
      <c r="F100" s="213"/>
      <c r="G100" s="32"/>
      <c r="H100" s="1">
        <v>43427.839583333334</v>
      </c>
      <c r="I100" s="1">
        <v>43428.27847222222</v>
      </c>
      <c r="J100" s="32"/>
      <c r="K100" s="32"/>
      <c r="L100" s="32"/>
      <c r="M100" s="78">
        <f t="shared" si="12"/>
        <v>0</v>
      </c>
      <c r="N100" s="78">
        <f t="shared" si="13"/>
        <v>0</v>
      </c>
      <c r="O100" s="78">
        <f t="shared" si="14"/>
        <v>0</v>
      </c>
      <c r="P100" s="78">
        <f t="shared" si="15"/>
        <v>0.43888888888614019</v>
      </c>
      <c r="Q100" s="32"/>
      <c r="R100" s="32"/>
      <c r="S100" s="32"/>
      <c r="T100" s="90" t="s">
        <v>600</v>
      </c>
      <c r="U100" s="7" t="s">
        <v>647</v>
      </c>
      <c r="V100" s="109"/>
      <c r="AB100" s="110"/>
    </row>
    <row r="101" spans="1:28" s="37" customFormat="1" ht="14.25" x14ac:dyDescent="0.25">
      <c r="A101" s="237"/>
      <c r="B101" s="212"/>
      <c r="C101" s="225"/>
      <c r="D101" s="231"/>
      <c r="E101" s="220"/>
      <c r="F101" s="213"/>
      <c r="G101" s="32"/>
      <c r="H101" s="1">
        <v>43428.864583333336</v>
      </c>
      <c r="I101" s="1">
        <v>43430.332638888889</v>
      </c>
      <c r="J101" s="32"/>
      <c r="K101" s="32"/>
      <c r="L101" s="32"/>
      <c r="M101" s="78">
        <f t="shared" si="12"/>
        <v>0</v>
      </c>
      <c r="N101" s="78">
        <f t="shared" si="13"/>
        <v>0</v>
      </c>
      <c r="O101" s="78">
        <f t="shared" si="14"/>
        <v>0</v>
      </c>
      <c r="P101" s="78">
        <f t="shared" si="15"/>
        <v>1.4680555555532919</v>
      </c>
      <c r="Q101" s="32"/>
      <c r="R101" s="32"/>
      <c r="S101" s="32"/>
      <c r="T101" s="90" t="s">
        <v>600</v>
      </c>
      <c r="U101" s="7" t="s">
        <v>647</v>
      </c>
      <c r="V101" s="109"/>
      <c r="AB101" s="110"/>
    </row>
    <row r="102" spans="1:28" s="37" customFormat="1" ht="14.25" x14ac:dyDescent="0.25">
      <c r="A102" s="237"/>
      <c r="B102" s="212"/>
      <c r="C102" s="225"/>
      <c r="D102" s="231"/>
      <c r="E102" s="220"/>
      <c r="F102" s="213"/>
      <c r="G102" s="32"/>
      <c r="H102" s="1">
        <v>43430.838194444441</v>
      </c>
      <c r="I102" s="1">
        <v>43431.309027777781</v>
      </c>
      <c r="J102" s="32"/>
      <c r="K102" s="32"/>
      <c r="L102" s="32"/>
      <c r="M102" s="78">
        <f t="shared" si="12"/>
        <v>0</v>
      </c>
      <c r="N102" s="78">
        <f t="shared" si="13"/>
        <v>0</v>
      </c>
      <c r="O102" s="78">
        <f t="shared" si="14"/>
        <v>0</v>
      </c>
      <c r="P102" s="78">
        <f t="shared" si="15"/>
        <v>0.47083333334012423</v>
      </c>
      <c r="Q102" s="32"/>
      <c r="R102" s="32"/>
      <c r="S102" s="32"/>
      <c r="T102" s="90" t="s">
        <v>600</v>
      </c>
      <c r="U102" s="7" t="s">
        <v>644</v>
      </c>
      <c r="V102" s="109"/>
      <c r="AB102" s="110"/>
    </row>
    <row r="103" spans="1:28" s="37" customFormat="1" ht="14.25" x14ac:dyDescent="0.25">
      <c r="A103" s="237"/>
      <c r="B103" s="212"/>
      <c r="C103" s="225"/>
      <c r="D103" s="231"/>
      <c r="E103" s="220"/>
      <c r="F103" s="213"/>
      <c r="G103" s="32"/>
      <c r="H103" s="1">
        <v>43432.416666666664</v>
      </c>
      <c r="I103" s="1">
        <v>43432.84097222222</v>
      </c>
      <c r="J103" s="32"/>
      <c r="K103" s="32"/>
      <c r="L103" s="32"/>
      <c r="M103" s="78">
        <f t="shared" si="12"/>
        <v>0.42430555555620231</v>
      </c>
      <c r="N103" s="78">
        <f t="shared" si="13"/>
        <v>0</v>
      </c>
      <c r="O103" s="78">
        <f t="shared" si="14"/>
        <v>0</v>
      </c>
      <c r="P103" s="78">
        <f t="shared" si="15"/>
        <v>0</v>
      </c>
      <c r="Q103" s="32"/>
      <c r="R103" s="32"/>
      <c r="S103" s="32"/>
      <c r="T103" s="90" t="s">
        <v>597</v>
      </c>
      <c r="U103" s="7" t="s">
        <v>651</v>
      </c>
      <c r="V103" s="109"/>
      <c r="AB103" s="110"/>
    </row>
    <row r="104" spans="1:28" s="37" customFormat="1" ht="14.25" x14ac:dyDescent="0.25">
      <c r="A104" s="237"/>
      <c r="B104" s="212"/>
      <c r="C104" s="225"/>
      <c r="D104" s="231"/>
      <c r="E104" s="220"/>
      <c r="F104" s="213"/>
      <c r="G104" s="32"/>
      <c r="H104" s="1">
        <v>43432.84097222222</v>
      </c>
      <c r="I104" s="1">
        <v>43433.283333333333</v>
      </c>
      <c r="J104" s="32"/>
      <c r="K104" s="32"/>
      <c r="L104" s="32"/>
      <c r="M104" s="78">
        <f t="shared" si="12"/>
        <v>0</v>
      </c>
      <c r="N104" s="78">
        <f t="shared" si="13"/>
        <v>0</v>
      </c>
      <c r="O104" s="78">
        <f t="shared" si="14"/>
        <v>0</v>
      </c>
      <c r="P104" s="78">
        <f t="shared" si="15"/>
        <v>0.44236111111240461</v>
      </c>
      <c r="Q104" s="32"/>
      <c r="R104" s="32"/>
      <c r="S104" s="32"/>
      <c r="T104" s="90" t="s">
        <v>600</v>
      </c>
      <c r="U104" s="7" t="s">
        <v>652</v>
      </c>
      <c r="V104" s="109"/>
      <c r="AB104" s="110"/>
    </row>
    <row r="105" spans="1:28" s="37" customFormat="1" ht="14.25" x14ac:dyDescent="0.25">
      <c r="A105" s="237"/>
      <c r="B105" s="212"/>
      <c r="C105" s="216"/>
      <c r="D105" s="231"/>
      <c r="E105" s="220"/>
      <c r="F105" s="213"/>
      <c r="G105" s="32"/>
      <c r="H105" s="1">
        <v>43433.419444444444</v>
      </c>
      <c r="I105" s="1">
        <v>43433.711111111108</v>
      </c>
      <c r="J105" s="32"/>
      <c r="K105" s="32"/>
      <c r="L105" s="32"/>
      <c r="M105" s="78">
        <f t="shared" si="12"/>
        <v>0.29166666666424135</v>
      </c>
      <c r="N105" s="78">
        <f t="shared" si="13"/>
        <v>0</v>
      </c>
      <c r="O105" s="78">
        <f t="shared" si="14"/>
        <v>0</v>
      </c>
      <c r="P105" s="78">
        <f t="shared" si="15"/>
        <v>0</v>
      </c>
      <c r="Q105" s="32"/>
      <c r="R105" s="32"/>
      <c r="S105" s="32"/>
      <c r="T105" s="90" t="s">
        <v>597</v>
      </c>
      <c r="U105" s="7" t="s">
        <v>651</v>
      </c>
      <c r="V105" s="109"/>
      <c r="AB105" s="110"/>
    </row>
    <row r="106" spans="1:28" s="37" customFormat="1" x14ac:dyDescent="0.25">
      <c r="A106" s="111"/>
      <c r="B106" s="40"/>
      <c r="C106" s="46"/>
      <c r="D106" s="91" t="s">
        <v>50</v>
      </c>
      <c r="E106" s="92"/>
      <c r="F106" s="29"/>
      <c r="G106" s="32" t="s">
        <v>49</v>
      </c>
      <c r="H106" s="2"/>
      <c r="I106" s="2"/>
      <c r="J106" s="32" t="s">
        <v>49</v>
      </c>
      <c r="K106" s="32" t="s">
        <v>49</v>
      </c>
      <c r="L106" s="32" t="s">
        <v>49</v>
      </c>
      <c r="M106" s="78">
        <f>SUM(M91:M105)</f>
        <v>0.71597222222044365</v>
      </c>
      <c r="N106" s="78">
        <f>SUM(N91:N105)</f>
        <v>0</v>
      </c>
      <c r="O106" s="78">
        <f>SUM(O91:O105)</f>
        <v>0</v>
      </c>
      <c r="P106" s="78">
        <f>SUM(P91:P105)</f>
        <v>7.9076388888934162</v>
      </c>
      <c r="Q106" s="32" t="s">
        <v>49</v>
      </c>
      <c r="R106" s="32" t="s">
        <v>49</v>
      </c>
      <c r="S106" s="32" t="s">
        <v>49</v>
      </c>
      <c r="T106" s="112"/>
      <c r="U106" s="12"/>
      <c r="V106" s="113"/>
      <c r="W106" s="114">
        <f>$AC$10-((O106*24))</f>
        <v>720</v>
      </c>
      <c r="X106" s="115">
        <v>307</v>
      </c>
      <c r="Y106" s="84">
        <v>253.82300000000001</v>
      </c>
      <c r="Z106" s="116">
        <f>X106*Y106</f>
        <v>77923.661000000007</v>
      </c>
      <c r="AA106" s="117">
        <f>(Z106*(W106-M106*24))/W106</f>
        <v>76063.955109009257</v>
      </c>
      <c r="AB106" s="95">
        <f>(AA106/Z106)*100</f>
        <v>97.61342592593185</v>
      </c>
    </row>
    <row r="107" spans="1:28" s="37" customFormat="1" ht="18" x14ac:dyDescent="0.25">
      <c r="A107" s="237">
        <v>3</v>
      </c>
      <c r="B107" s="212">
        <v>12</v>
      </c>
      <c r="C107" s="225" t="s">
        <v>69</v>
      </c>
      <c r="D107" s="231" t="s">
        <v>70</v>
      </c>
      <c r="E107" s="220">
        <v>393.9</v>
      </c>
      <c r="F107" s="213" t="s">
        <v>48</v>
      </c>
      <c r="G107" s="32" t="s">
        <v>49</v>
      </c>
      <c r="H107" s="1">
        <v>43405</v>
      </c>
      <c r="I107" s="1">
        <v>43405.330555555556</v>
      </c>
      <c r="J107" s="32" t="s">
        <v>49</v>
      </c>
      <c r="K107" s="32" t="s">
        <v>49</v>
      </c>
      <c r="L107" s="32" t="s">
        <v>49</v>
      </c>
      <c r="M107" s="78">
        <f t="shared" ref="M107:M122" si="16">IF(RIGHT(T107)="T",(+I107-H107),0)</f>
        <v>0</v>
      </c>
      <c r="N107" s="78">
        <f t="shared" ref="N107:N122" si="17">IF(RIGHT(T107)="U",(+I107-H107),0)</f>
        <v>0</v>
      </c>
      <c r="O107" s="78">
        <f t="shared" ref="O107:O122" si="18">IF(RIGHT(T107)="C",(+I107-H107),0)</f>
        <v>0</v>
      </c>
      <c r="P107" s="78">
        <f t="shared" ref="P107:P122" si="19">IF(RIGHT(T107)="D",(+I107-H107),0)</f>
        <v>0.33055555555620231</v>
      </c>
      <c r="Q107" s="32" t="s">
        <v>49</v>
      </c>
      <c r="R107" s="32" t="s">
        <v>49</v>
      </c>
      <c r="S107" s="32" t="s">
        <v>49</v>
      </c>
      <c r="T107" s="90" t="s">
        <v>600</v>
      </c>
      <c r="U107" s="7" t="s">
        <v>653</v>
      </c>
      <c r="V107" s="109"/>
      <c r="AB107" s="110"/>
    </row>
    <row r="108" spans="1:28" s="37" customFormat="1" ht="14.25" x14ac:dyDescent="0.25">
      <c r="A108" s="237"/>
      <c r="B108" s="212"/>
      <c r="C108" s="225"/>
      <c r="D108" s="231"/>
      <c r="E108" s="220"/>
      <c r="F108" s="213"/>
      <c r="G108" s="32"/>
      <c r="H108" s="1">
        <v>43405.879861111112</v>
      </c>
      <c r="I108" s="1">
        <v>43408.343055555553</v>
      </c>
      <c r="J108" s="32"/>
      <c r="K108" s="32"/>
      <c r="L108" s="32"/>
      <c r="M108" s="78">
        <f t="shared" si="16"/>
        <v>0</v>
      </c>
      <c r="N108" s="78">
        <f t="shared" si="17"/>
        <v>0</v>
      </c>
      <c r="O108" s="78">
        <f t="shared" si="18"/>
        <v>0</v>
      </c>
      <c r="P108" s="78">
        <f t="shared" si="19"/>
        <v>2.4631944444408873</v>
      </c>
      <c r="Q108" s="32"/>
      <c r="R108" s="32"/>
      <c r="S108" s="32"/>
      <c r="T108" s="90" t="s">
        <v>600</v>
      </c>
      <c r="U108" s="7" t="s">
        <v>654</v>
      </c>
      <c r="V108" s="109"/>
      <c r="AB108" s="110"/>
    </row>
    <row r="109" spans="1:28" s="37" customFormat="1" ht="14.25" x14ac:dyDescent="0.25">
      <c r="A109" s="237"/>
      <c r="B109" s="212"/>
      <c r="C109" s="225"/>
      <c r="D109" s="231"/>
      <c r="E109" s="220"/>
      <c r="F109" s="213"/>
      <c r="G109" s="32"/>
      <c r="H109" s="1">
        <v>43408.422222222223</v>
      </c>
      <c r="I109" s="1">
        <v>43408.470833333333</v>
      </c>
      <c r="J109" s="32"/>
      <c r="K109" s="32"/>
      <c r="L109" s="32"/>
      <c r="M109" s="78">
        <f t="shared" si="16"/>
        <v>4.8611111109494232E-2</v>
      </c>
      <c r="N109" s="78">
        <f t="shared" si="17"/>
        <v>0</v>
      </c>
      <c r="O109" s="78">
        <f t="shared" si="18"/>
        <v>0</v>
      </c>
      <c r="P109" s="78">
        <f t="shared" si="19"/>
        <v>0</v>
      </c>
      <c r="Q109" s="32"/>
      <c r="R109" s="32"/>
      <c r="S109" s="32"/>
      <c r="T109" s="90" t="s">
        <v>601</v>
      </c>
      <c r="U109" s="7" t="s">
        <v>655</v>
      </c>
      <c r="V109" s="109"/>
      <c r="AB109" s="110"/>
    </row>
    <row r="110" spans="1:28" s="37" customFormat="1" ht="14.25" x14ac:dyDescent="0.25">
      <c r="A110" s="237"/>
      <c r="B110" s="212"/>
      <c r="C110" s="225"/>
      <c r="D110" s="231"/>
      <c r="E110" s="220"/>
      <c r="F110" s="213"/>
      <c r="G110" s="32"/>
      <c r="H110" s="1">
        <v>43410.67291666667</v>
      </c>
      <c r="I110" s="1">
        <v>43411.362500000003</v>
      </c>
      <c r="J110" s="32"/>
      <c r="K110" s="32"/>
      <c r="L110" s="32"/>
      <c r="M110" s="78">
        <f t="shared" si="16"/>
        <v>0</v>
      </c>
      <c r="N110" s="78">
        <f t="shared" si="17"/>
        <v>0</v>
      </c>
      <c r="O110" s="78">
        <f t="shared" si="18"/>
        <v>0</v>
      </c>
      <c r="P110" s="78">
        <f t="shared" si="19"/>
        <v>0.68958333333284827</v>
      </c>
      <c r="Q110" s="32"/>
      <c r="R110" s="32"/>
      <c r="S110" s="32"/>
      <c r="T110" s="90" t="s">
        <v>600</v>
      </c>
      <c r="U110" s="7" t="s">
        <v>652</v>
      </c>
      <c r="V110" s="109"/>
      <c r="AB110" s="110"/>
    </row>
    <row r="111" spans="1:28" s="37" customFormat="1" ht="14.25" x14ac:dyDescent="0.25">
      <c r="A111" s="237"/>
      <c r="B111" s="212"/>
      <c r="C111" s="225"/>
      <c r="D111" s="231"/>
      <c r="E111" s="220"/>
      <c r="F111" s="213"/>
      <c r="G111" s="32"/>
      <c r="H111" s="1">
        <v>43411.917361111111</v>
      </c>
      <c r="I111" s="1">
        <v>43415.317361111112</v>
      </c>
      <c r="J111" s="32"/>
      <c r="K111" s="32"/>
      <c r="L111" s="32"/>
      <c r="M111" s="78">
        <f t="shared" si="16"/>
        <v>0</v>
      </c>
      <c r="N111" s="78">
        <f t="shared" si="17"/>
        <v>0</v>
      </c>
      <c r="O111" s="78">
        <f t="shared" si="18"/>
        <v>0</v>
      </c>
      <c r="P111" s="78">
        <f t="shared" si="19"/>
        <v>3.4000000000014552</v>
      </c>
      <c r="Q111" s="32"/>
      <c r="R111" s="32"/>
      <c r="S111" s="32"/>
      <c r="T111" s="90" t="s">
        <v>600</v>
      </c>
      <c r="U111" s="7" t="s">
        <v>644</v>
      </c>
      <c r="V111" s="109"/>
      <c r="AB111" s="110"/>
    </row>
    <row r="112" spans="1:28" s="37" customFormat="1" ht="14.25" x14ac:dyDescent="0.25">
      <c r="A112" s="237"/>
      <c r="B112" s="212"/>
      <c r="C112" s="225"/>
      <c r="D112" s="231"/>
      <c r="E112" s="220"/>
      <c r="F112" s="213"/>
      <c r="G112" s="32"/>
      <c r="H112" s="1">
        <v>43415.885416666664</v>
      </c>
      <c r="I112" s="1">
        <v>43418.402777777781</v>
      </c>
      <c r="J112" s="32"/>
      <c r="K112" s="32"/>
      <c r="L112" s="32"/>
      <c r="M112" s="78">
        <f t="shared" si="16"/>
        <v>0</v>
      </c>
      <c r="N112" s="78">
        <f t="shared" si="17"/>
        <v>0</v>
      </c>
      <c r="O112" s="78">
        <f t="shared" si="18"/>
        <v>0</v>
      </c>
      <c r="P112" s="78">
        <f t="shared" si="19"/>
        <v>2.5173611111167702</v>
      </c>
      <c r="Q112" s="32"/>
      <c r="R112" s="32"/>
      <c r="S112" s="32"/>
      <c r="T112" s="90" t="s">
        <v>600</v>
      </c>
      <c r="U112" s="7" t="s">
        <v>650</v>
      </c>
      <c r="V112" s="109"/>
      <c r="AB112" s="110"/>
    </row>
    <row r="113" spans="1:28" s="37" customFormat="1" ht="14.25" x14ac:dyDescent="0.25">
      <c r="A113" s="237"/>
      <c r="B113" s="212"/>
      <c r="C113" s="225"/>
      <c r="D113" s="231"/>
      <c r="E113" s="220"/>
      <c r="F113" s="213"/>
      <c r="G113" s="32"/>
      <c r="H113" s="1">
        <v>43421.82916666667</v>
      </c>
      <c r="I113" s="1">
        <v>43425.442361111112</v>
      </c>
      <c r="J113" s="32"/>
      <c r="K113" s="32"/>
      <c r="L113" s="32"/>
      <c r="M113" s="78">
        <f t="shared" si="16"/>
        <v>0</v>
      </c>
      <c r="N113" s="78">
        <f t="shared" si="17"/>
        <v>0</v>
      </c>
      <c r="O113" s="78">
        <f t="shared" si="18"/>
        <v>0</v>
      </c>
      <c r="P113" s="78">
        <f t="shared" si="19"/>
        <v>3.6131944444423425</v>
      </c>
      <c r="Q113" s="32"/>
      <c r="R113" s="32"/>
      <c r="S113" s="32"/>
      <c r="T113" s="90" t="s">
        <v>600</v>
      </c>
      <c r="U113" s="7" t="s">
        <v>645</v>
      </c>
      <c r="V113" s="109"/>
      <c r="AB113" s="110"/>
    </row>
    <row r="114" spans="1:28" s="37" customFormat="1" ht="14.25" x14ac:dyDescent="0.25">
      <c r="A114" s="237"/>
      <c r="B114" s="212"/>
      <c r="C114" s="225"/>
      <c r="D114" s="231"/>
      <c r="E114" s="220"/>
      <c r="F114" s="213"/>
      <c r="G114" s="32"/>
      <c r="H114" s="1">
        <v>43426.819444444445</v>
      </c>
      <c r="I114" s="1">
        <v>43427.327777777777</v>
      </c>
      <c r="J114" s="32"/>
      <c r="K114" s="32"/>
      <c r="L114" s="32"/>
      <c r="M114" s="78">
        <f t="shared" si="16"/>
        <v>0</v>
      </c>
      <c r="N114" s="78">
        <f t="shared" si="17"/>
        <v>0</v>
      </c>
      <c r="O114" s="78">
        <f t="shared" si="18"/>
        <v>0</v>
      </c>
      <c r="P114" s="78">
        <f t="shared" si="19"/>
        <v>0.50833333333139308</v>
      </c>
      <c r="Q114" s="32"/>
      <c r="R114" s="32"/>
      <c r="S114" s="32"/>
      <c r="T114" s="90" t="s">
        <v>600</v>
      </c>
      <c r="U114" s="7" t="s">
        <v>645</v>
      </c>
      <c r="V114" s="109"/>
      <c r="AB114" s="110"/>
    </row>
    <row r="115" spans="1:28" s="37" customFormat="1" ht="14.25" x14ac:dyDescent="0.25">
      <c r="A115" s="237"/>
      <c r="B115" s="212"/>
      <c r="C115" s="225"/>
      <c r="D115" s="231"/>
      <c r="E115" s="220"/>
      <c r="F115" s="213"/>
      <c r="G115" s="32"/>
      <c r="H115" s="1">
        <v>43427.845138888886</v>
      </c>
      <c r="I115" s="1">
        <v>43428.277777777781</v>
      </c>
      <c r="J115" s="32"/>
      <c r="K115" s="32"/>
      <c r="L115" s="32"/>
      <c r="M115" s="78">
        <f t="shared" si="16"/>
        <v>0</v>
      </c>
      <c r="N115" s="78">
        <f t="shared" si="17"/>
        <v>0</v>
      </c>
      <c r="O115" s="78">
        <f t="shared" si="18"/>
        <v>0</v>
      </c>
      <c r="P115" s="78">
        <f t="shared" si="19"/>
        <v>0.43263888889487134</v>
      </c>
      <c r="Q115" s="32"/>
      <c r="R115" s="32"/>
      <c r="S115" s="32"/>
      <c r="T115" s="90" t="s">
        <v>600</v>
      </c>
      <c r="U115" s="7" t="s">
        <v>645</v>
      </c>
      <c r="V115" s="109"/>
      <c r="AB115" s="110"/>
    </row>
    <row r="116" spans="1:28" s="37" customFormat="1" ht="14.25" x14ac:dyDescent="0.25">
      <c r="A116" s="237"/>
      <c r="B116" s="212"/>
      <c r="C116" s="216"/>
      <c r="D116" s="231"/>
      <c r="E116" s="220"/>
      <c r="F116" s="213"/>
      <c r="G116" s="32"/>
      <c r="H116" s="1">
        <v>43429.134027777778</v>
      </c>
      <c r="I116" s="1">
        <v>43430.28402777778</v>
      </c>
      <c r="J116" s="32"/>
      <c r="K116" s="32"/>
      <c r="L116" s="32"/>
      <c r="M116" s="78">
        <f t="shared" si="16"/>
        <v>0</v>
      </c>
      <c r="N116" s="78">
        <f t="shared" si="17"/>
        <v>0</v>
      </c>
      <c r="O116" s="78">
        <f t="shared" si="18"/>
        <v>0</v>
      </c>
      <c r="P116" s="78">
        <f t="shared" si="19"/>
        <v>1.1500000000014552</v>
      </c>
      <c r="Q116" s="32"/>
      <c r="R116" s="32"/>
      <c r="S116" s="32"/>
      <c r="T116" s="90" t="s">
        <v>600</v>
      </c>
      <c r="U116" s="7" t="s">
        <v>645</v>
      </c>
      <c r="V116" s="109"/>
      <c r="AB116" s="110"/>
    </row>
    <row r="117" spans="1:28" s="37" customFormat="1" ht="14.25" x14ac:dyDescent="0.25">
      <c r="A117" s="237"/>
      <c r="B117" s="212"/>
      <c r="C117" s="216"/>
      <c r="D117" s="231"/>
      <c r="E117" s="220"/>
      <c r="F117" s="213"/>
      <c r="G117" s="32"/>
      <c r="H117" s="1">
        <v>43431.172222222223</v>
      </c>
      <c r="I117" s="1">
        <v>43431.279861111114</v>
      </c>
      <c r="J117" s="32"/>
      <c r="K117" s="32"/>
      <c r="L117" s="32"/>
      <c r="M117" s="78">
        <f t="shared" si="16"/>
        <v>0</v>
      </c>
      <c r="N117" s="78">
        <f t="shared" si="17"/>
        <v>0</v>
      </c>
      <c r="O117" s="78">
        <f t="shared" si="18"/>
        <v>0</v>
      </c>
      <c r="P117" s="78">
        <f t="shared" si="19"/>
        <v>0.10763888889050577</v>
      </c>
      <c r="Q117" s="32"/>
      <c r="R117" s="32"/>
      <c r="S117" s="32"/>
      <c r="T117" s="90" t="s">
        <v>600</v>
      </c>
      <c r="U117" s="7" t="s">
        <v>647</v>
      </c>
      <c r="V117" s="109"/>
      <c r="AB117" s="110"/>
    </row>
    <row r="118" spans="1:28" s="37" customFormat="1" ht="14.25" x14ac:dyDescent="0.25">
      <c r="A118" s="237"/>
      <c r="B118" s="212"/>
      <c r="C118" s="216"/>
      <c r="D118" s="231"/>
      <c r="E118" s="220"/>
      <c r="F118" s="213"/>
      <c r="G118" s="32"/>
      <c r="H118" s="1">
        <v>43432.003472222219</v>
      </c>
      <c r="I118" s="1">
        <v>43432.037499999999</v>
      </c>
      <c r="J118" s="32"/>
      <c r="K118" s="32"/>
      <c r="L118" s="32"/>
      <c r="M118" s="78">
        <f t="shared" si="16"/>
        <v>3.4027777779556345E-2</v>
      </c>
      <c r="N118" s="78">
        <f t="shared" si="17"/>
        <v>0</v>
      </c>
      <c r="O118" s="78">
        <f t="shared" si="18"/>
        <v>0</v>
      </c>
      <c r="P118" s="78">
        <f t="shared" si="19"/>
        <v>0</v>
      </c>
      <c r="Q118" s="32"/>
      <c r="R118" s="32"/>
      <c r="S118" s="32"/>
      <c r="T118" s="90" t="s">
        <v>599</v>
      </c>
      <c r="U118" s="7" t="s">
        <v>656</v>
      </c>
      <c r="V118" s="109"/>
      <c r="AB118" s="110"/>
    </row>
    <row r="119" spans="1:28" s="37" customFormat="1" ht="14.25" x14ac:dyDescent="0.25">
      <c r="A119" s="237"/>
      <c r="B119" s="212"/>
      <c r="C119" s="216"/>
      <c r="D119" s="231"/>
      <c r="E119" s="220"/>
      <c r="F119" s="213"/>
      <c r="G119" s="32"/>
      <c r="H119" s="1">
        <v>43432.15625</v>
      </c>
      <c r="I119" s="1">
        <v>43432.240972222222</v>
      </c>
      <c r="J119" s="32"/>
      <c r="K119" s="32"/>
      <c r="L119" s="32"/>
      <c r="M119" s="78">
        <f t="shared" si="16"/>
        <v>0</v>
      </c>
      <c r="N119" s="78">
        <f t="shared" si="17"/>
        <v>0</v>
      </c>
      <c r="O119" s="78">
        <f t="shared" si="18"/>
        <v>0</v>
      </c>
      <c r="P119" s="78">
        <f t="shared" si="19"/>
        <v>8.4722222221898846E-2</v>
      </c>
      <c r="Q119" s="32"/>
      <c r="R119" s="32"/>
      <c r="S119" s="32"/>
      <c r="T119" s="90" t="s">
        <v>600</v>
      </c>
      <c r="U119" s="7" t="s">
        <v>652</v>
      </c>
      <c r="V119" s="109"/>
      <c r="AB119" s="110"/>
    </row>
    <row r="120" spans="1:28" s="37" customFormat="1" ht="14.25" x14ac:dyDescent="0.25">
      <c r="A120" s="237"/>
      <c r="B120" s="212"/>
      <c r="C120" s="216"/>
      <c r="D120" s="231"/>
      <c r="E120" s="220"/>
      <c r="F120" s="213"/>
      <c r="G120" s="32"/>
      <c r="H120" s="1">
        <v>43432.410416666666</v>
      </c>
      <c r="I120" s="1">
        <v>43432.84097222222</v>
      </c>
      <c r="J120" s="32"/>
      <c r="K120" s="32"/>
      <c r="L120" s="32"/>
      <c r="M120" s="78">
        <f t="shared" si="16"/>
        <v>0</v>
      </c>
      <c r="N120" s="78">
        <f t="shared" si="17"/>
        <v>0</v>
      </c>
      <c r="O120" s="78">
        <f t="shared" si="18"/>
        <v>0</v>
      </c>
      <c r="P120" s="78">
        <f t="shared" si="19"/>
        <v>0.43055555555474712</v>
      </c>
      <c r="Q120" s="32"/>
      <c r="R120" s="32"/>
      <c r="S120" s="32"/>
      <c r="T120" s="90" t="s">
        <v>604</v>
      </c>
      <c r="U120" s="7" t="s">
        <v>657</v>
      </c>
      <c r="V120" s="109"/>
      <c r="AB120" s="110"/>
    </row>
    <row r="121" spans="1:28" s="37" customFormat="1" ht="14.25" x14ac:dyDescent="0.25">
      <c r="A121" s="237"/>
      <c r="B121" s="212"/>
      <c r="C121" s="216"/>
      <c r="D121" s="231"/>
      <c r="E121" s="220"/>
      <c r="F121" s="213"/>
      <c r="G121" s="32"/>
      <c r="H121" s="1">
        <v>43432.84097222222</v>
      </c>
      <c r="I121" s="1">
        <v>43433.321527777778</v>
      </c>
      <c r="J121" s="32"/>
      <c r="K121" s="32"/>
      <c r="L121" s="32"/>
      <c r="M121" s="78">
        <f t="shared" si="16"/>
        <v>0</v>
      </c>
      <c r="N121" s="78">
        <f t="shared" si="17"/>
        <v>0</v>
      </c>
      <c r="O121" s="78">
        <f t="shared" si="18"/>
        <v>0</v>
      </c>
      <c r="P121" s="78">
        <f t="shared" si="19"/>
        <v>0.4805555555576575</v>
      </c>
      <c r="Q121" s="32"/>
      <c r="R121" s="32"/>
      <c r="S121" s="32"/>
      <c r="T121" s="90" t="s">
        <v>600</v>
      </c>
      <c r="U121" s="7" t="s">
        <v>652</v>
      </c>
      <c r="V121" s="109"/>
      <c r="AB121" s="110"/>
    </row>
    <row r="122" spans="1:28" s="37" customFormat="1" ht="14.25" x14ac:dyDescent="0.25">
      <c r="A122" s="237"/>
      <c r="B122" s="212"/>
      <c r="C122" s="216"/>
      <c r="D122" s="231"/>
      <c r="E122" s="220"/>
      <c r="F122" s="213"/>
      <c r="G122" s="32"/>
      <c r="H122" s="1">
        <v>43433.365277777775</v>
      </c>
      <c r="I122" s="1">
        <v>43433.82916666667</v>
      </c>
      <c r="J122" s="32"/>
      <c r="K122" s="32"/>
      <c r="L122" s="32"/>
      <c r="M122" s="78">
        <f t="shared" si="16"/>
        <v>0</v>
      </c>
      <c r="N122" s="78">
        <f t="shared" si="17"/>
        <v>0</v>
      </c>
      <c r="O122" s="78">
        <f t="shared" si="18"/>
        <v>0</v>
      </c>
      <c r="P122" s="78">
        <f t="shared" si="19"/>
        <v>0.46388888889487134</v>
      </c>
      <c r="Q122" s="32"/>
      <c r="R122" s="32"/>
      <c r="S122" s="32"/>
      <c r="T122" s="90" t="s">
        <v>604</v>
      </c>
      <c r="U122" s="7" t="s">
        <v>657</v>
      </c>
      <c r="V122" s="109"/>
      <c r="AB122" s="110"/>
    </row>
    <row r="123" spans="1:28" s="37" customFormat="1" x14ac:dyDescent="0.25">
      <c r="A123" s="111"/>
      <c r="B123" s="40"/>
      <c r="C123" s="46"/>
      <c r="D123" s="91" t="s">
        <v>50</v>
      </c>
      <c r="E123" s="92"/>
      <c r="F123" s="29"/>
      <c r="G123" s="32" t="s">
        <v>49</v>
      </c>
      <c r="H123" s="2"/>
      <c r="I123" s="2"/>
      <c r="J123" s="32" t="s">
        <v>49</v>
      </c>
      <c r="K123" s="32" t="s">
        <v>49</v>
      </c>
      <c r="L123" s="32" t="s">
        <v>49</v>
      </c>
      <c r="M123" s="78">
        <f>SUM(M107:M122)</f>
        <v>8.2638888889050577E-2</v>
      </c>
      <c r="N123" s="78">
        <f>SUM(N107:N122)</f>
        <v>0</v>
      </c>
      <c r="O123" s="78">
        <f>SUM(O107:O122)</f>
        <v>0</v>
      </c>
      <c r="P123" s="78">
        <f>SUM(P107:P122)</f>
        <v>16.672222222237906</v>
      </c>
      <c r="Q123" s="32" t="s">
        <v>49</v>
      </c>
      <c r="R123" s="32" t="s">
        <v>49</v>
      </c>
      <c r="S123" s="32" t="s">
        <v>49</v>
      </c>
      <c r="T123" s="112"/>
      <c r="U123" s="12"/>
      <c r="V123" s="113"/>
      <c r="W123" s="114">
        <f>$AC$10-((O123*24))</f>
        <v>720</v>
      </c>
      <c r="X123" s="115">
        <v>568</v>
      </c>
      <c r="Y123" s="84">
        <v>393.9</v>
      </c>
      <c r="Z123" s="116">
        <f>X123*Y123</f>
        <v>223735.19999999998</v>
      </c>
      <c r="AA123" s="117">
        <f>(Z123*(W123-M123*24))/W123</f>
        <v>223118.89238888767</v>
      </c>
      <c r="AB123" s="95">
        <f>(AA123/Z123)*100</f>
        <v>99.724537037036498</v>
      </c>
    </row>
    <row r="124" spans="1:28" s="37" customFormat="1" ht="14.25" x14ac:dyDescent="0.25">
      <c r="A124" s="237">
        <v>4</v>
      </c>
      <c r="B124" s="212">
        <v>13</v>
      </c>
      <c r="C124" s="225" t="s">
        <v>71</v>
      </c>
      <c r="D124" s="231" t="s">
        <v>72</v>
      </c>
      <c r="E124" s="220">
        <v>393.9</v>
      </c>
      <c r="F124" s="213" t="s">
        <v>48</v>
      </c>
      <c r="G124" s="32" t="s">
        <v>49</v>
      </c>
      <c r="H124" s="1">
        <v>43405.549305555556</v>
      </c>
      <c r="I124" s="1">
        <v>43405.945833333331</v>
      </c>
      <c r="J124" s="32" t="s">
        <v>49</v>
      </c>
      <c r="K124" s="32" t="s">
        <v>49</v>
      </c>
      <c r="L124" s="32" t="s">
        <v>49</v>
      </c>
      <c r="M124" s="78">
        <f t="shared" ref="M124:M136" si="20">IF(RIGHT(T124)="T",(+I124-H124),0)</f>
        <v>0</v>
      </c>
      <c r="N124" s="78">
        <f t="shared" ref="N124:N136" si="21">IF(RIGHT(T124)="U",(+I124-H124),0)</f>
        <v>0</v>
      </c>
      <c r="O124" s="78">
        <f t="shared" ref="O124:O136" si="22">IF(RIGHT(T124)="C",(+I124-H124),0)</f>
        <v>0</v>
      </c>
      <c r="P124" s="78">
        <f t="shared" ref="P124:P136" si="23">IF(RIGHT(T124)="D",(+I124-H124),0)</f>
        <v>0.39652777777519077</v>
      </c>
      <c r="Q124" s="32" t="s">
        <v>49</v>
      </c>
      <c r="R124" s="32" t="s">
        <v>49</v>
      </c>
      <c r="S124" s="32" t="s">
        <v>49</v>
      </c>
      <c r="T124" s="90" t="s">
        <v>600</v>
      </c>
      <c r="U124" s="7" t="s">
        <v>644</v>
      </c>
      <c r="V124" s="109"/>
      <c r="AB124" s="110"/>
    </row>
    <row r="125" spans="1:28" s="37" customFormat="1" ht="14.25" x14ac:dyDescent="0.25">
      <c r="A125" s="237"/>
      <c r="B125" s="212"/>
      <c r="C125" s="225"/>
      <c r="D125" s="231"/>
      <c r="E125" s="220"/>
      <c r="F125" s="213"/>
      <c r="G125" s="32"/>
      <c r="H125" s="1">
        <v>43407.856944444444</v>
      </c>
      <c r="I125" s="1">
        <v>43410.381249999999</v>
      </c>
      <c r="J125" s="32"/>
      <c r="K125" s="32"/>
      <c r="L125" s="32"/>
      <c r="M125" s="78">
        <f t="shared" si="20"/>
        <v>0</v>
      </c>
      <c r="N125" s="78">
        <f t="shared" si="21"/>
        <v>0</v>
      </c>
      <c r="O125" s="78">
        <f t="shared" si="22"/>
        <v>0</v>
      </c>
      <c r="P125" s="78">
        <f t="shared" si="23"/>
        <v>2.5243055555547471</v>
      </c>
      <c r="Q125" s="32"/>
      <c r="R125" s="32"/>
      <c r="S125" s="32"/>
      <c r="T125" s="90" t="s">
        <v>600</v>
      </c>
      <c r="U125" s="7" t="s">
        <v>645</v>
      </c>
      <c r="V125" s="109"/>
      <c r="AB125" s="110"/>
    </row>
    <row r="126" spans="1:28" s="37" customFormat="1" ht="14.25" x14ac:dyDescent="0.25">
      <c r="A126" s="237"/>
      <c r="B126" s="212"/>
      <c r="C126" s="225"/>
      <c r="D126" s="231"/>
      <c r="E126" s="220"/>
      <c r="F126" s="213"/>
      <c r="G126" s="32"/>
      <c r="H126" s="1">
        <v>43411.138194444444</v>
      </c>
      <c r="I126" s="1">
        <v>43412.287499999999</v>
      </c>
      <c r="J126" s="32"/>
      <c r="K126" s="32"/>
      <c r="L126" s="32"/>
      <c r="M126" s="78">
        <f t="shared" si="20"/>
        <v>0</v>
      </c>
      <c r="N126" s="78">
        <f t="shared" si="21"/>
        <v>0</v>
      </c>
      <c r="O126" s="78">
        <f t="shared" si="22"/>
        <v>0</v>
      </c>
      <c r="P126" s="78">
        <f t="shared" si="23"/>
        <v>1.1493055555547471</v>
      </c>
      <c r="Q126" s="32"/>
      <c r="R126" s="32"/>
      <c r="S126" s="32"/>
      <c r="T126" s="90" t="s">
        <v>600</v>
      </c>
      <c r="U126" s="7" t="s">
        <v>644</v>
      </c>
      <c r="V126" s="109"/>
      <c r="AB126" s="110"/>
    </row>
    <row r="127" spans="1:28" s="37" customFormat="1" ht="14.25" x14ac:dyDescent="0.25">
      <c r="A127" s="237"/>
      <c r="B127" s="212"/>
      <c r="C127" s="225"/>
      <c r="D127" s="231"/>
      <c r="E127" s="220"/>
      <c r="F127" s="213"/>
      <c r="G127" s="32"/>
      <c r="H127" s="1">
        <v>43415.816666666666</v>
      </c>
      <c r="I127" s="1">
        <v>43416.260416666664</v>
      </c>
      <c r="J127" s="32"/>
      <c r="K127" s="32"/>
      <c r="L127" s="32"/>
      <c r="M127" s="78">
        <f t="shared" si="20"/>
        <v>0</v>
      </c>
      <c r="N127" s="78">
        <f t="shared" si="21"/>
        <v>0</v>
      </c>
      <c r="O127" s="78">
        <f t="shared" si="22"/>
        <v>0</v>
      </c>
      <c r="P127" s="78">
        <f t="shared" si="23"/>
        <v>0.44374999999854481</v>
      </c>
      <c r="Q127" s="32"/>
      <c r="R127" s="32"/>
      <c r="S127" s="32"/>
      <c r="T127" s="90" t="s">
        <v>600</v>
      </c>
      <c r="U127" s="7" t="s">
        <v>644</v>
      </c>
      <c r="V127" s="109"/>
      <c r="AB127" s="110"/>
    </row>
    <row r="128" spans="1:28" s="37" customFormat="1" ht="14.25" x14ac:dyDescent="0.25">
      <c r="A128" s="237"/>
      <c r="B128" s="212"/>
      <c r="C128" s="225"/>
      <c r="D128" s="231"/>
      <c r="E128" s="220"/>
      <c r="F128" s="213"/>
      <c r="G128" s="32"/>
      <c r="H128" s="1">
        <v>43418.82916666667</v>
      </c>
      <c r="I128" s="1">
        <v>43420.409722222219</v>
      </c>
      <c r="J128" s="32"/>
      <c r="K128" s="32"/>
      <c r="L128" s="32"/>
      <c r="M128" s="78">
        <f t="shared" si="20"/>
        <v>0</v>
      </c>
      <c r="N128" s="78">
        <f t="shared" si="21"/>
        <v>0</v>
      </c>
      <c r="O128" s="78">
        <f t="shared" si="22"/>
        <v>0</v>
      </c>
      <c r="P128" s="78">
        <f t="shared" si="23"/>
        <v>1.5805555555489263</v>
      </c>
      <c r="Q128" s="32"/>
      <c r="R128" s="32"/>
      <c r="S128" s="32"/>
      <c r="T128" s="90" t="s">
        <v>600</v>
      </c>
      <c r="U128" s="7" t="s">
        <v>650</v>
      </c>
      <c r="V128" s="109"/>
      <c r="AB128" s="110"/>
    </row>
    <row r="129" spans="1:29" s="37" customFormat="1" ht="14.25" x14ac:dyDescent="0.25">
      <c r="A129" s="237"/>
      <c r="B129" s="212"/>
      <c r="C129" s="225"/>
      <c r="D129" s="231"/>
      <c r="E129" s="220"/>
      <c r="F129" s="213"/>
      <c r="G129" s="32"/>
      <c r="H129" s="1">
        <v>43420.82916666667</v>
      </c>
      <c r="I129" s="1">
        <v>43421.304861111108</v>
      </c>
      <c r="J129" s="32"/>
      <c r="K129" s="32"/>
      <c r="L129" s="32"/>
      <c r="M129" s="78">
        <f t="shared" si="20"/>
        <v>0</v>
      </c>
      <c r="N129" s="78">
        <f t="shared" si="21"/>
        <v>0</v>
      </c>
      <c r="O129" s="78">
        <f t="shared" si="22"/>
        <v>0</v>
      </c>
      <c r="P129" s="78">
        <f t="shared" si="23"/>
        <v>0.47569444443797693</v>
      </c>
      <c r="Q129" s="32"/>
      <c r="R129" s="32"/>
      <c r="S129" s="32"/>
      <c r="T129" s="90" t="s">
        <v>600</v>
      </c>
      <c r="U129" s="7" t="s">
        <v>650</v>
      </c>
      <c r="V129" s="109"/>
      <c r="AB129" s="110"/>
    </row>
    <row r="130" spans="1:29" s="37" customFormat="1" ht="14.25" x14ac:dyDescent="0.25">
      <c r="A130" s="237"/>
      <c r="B130" s="212"/>
      <c r="C130" s="225"/>
      <c r="D130" s="231"/>
      <c r="E130" s="220"/>
      <c r="F130" s="213"/>
      <c r="G130" s="32"/>
      <c r="H130" s="1">
        <v>43425.821527777778</v>
      </c>
      <c r="I130" s="1">
        <v>43426.288194444445</v>
      </c>
      <c r="J130" s="32"/>
      <c r="K130" s="32"/>
      <c r="L130" s="32"/>
      <c r="M130" s="78">
        <f t="shared" si="20"/>
        <v>0</v>
      </c>
      <c r="N130" s="78">
        <f t="shared" si="21"/>
        <v>0</v>
      </c>
      <c r="O130" s="78">
        <f t="shared" si="22"/>
        <v>0</v>
      </c>
      <c r="P130" s="78">
        <f t="shared" si="23"/>
        <v>0.46666666666715173</v>
      </c>
      <c r="Q130" s="32"/>
      <c r="R130" s="32"/>
      <c r="S130" s="32"/>
      <c r="T130" s="90" t="s">
        <v>600</v>
      </c>
      <c r="U130" s="7" t="s">
        <v>645</v>
      </c>
      <c r="V130" s="109"/>
      <c r="AB130" s="110"/>
    </row>
    <row r="131" spans="1:29" s="37" customFormat="1" ht="14.25" x14ac:dyDescent="0.25">
      <c r="A131" s="237"/>
      <c r="B131" s="212"/>
      <c r="C131" s="225"/>
      <c r="D131" s="231"/>
      <c r="E131" s="220"/>
      <c r="F131" s="213"/>
      <c r="G131" s="32"/>
      <c r="H131" s="1">
        <v>43427.550694444442</v>
      </c>
      <c r="I131" s="1">
        <v>43429.324999999997</v>
      </c>
      <c r="J131" s="32"/>
      <c r="K131" s="32"/>
      <c r="L131" s="32"/>
      <c r="M131" s="78">
        <f t="shared" si="20"/>
        <v>0</v>
      </c>
      <c r="N131" s="78">
        <f t="shared" si="21"/>
        <v>0</v>
      </c>
      <c r="O131" s="78">
        <f t="shared" si="22"/>
        <v>0</v>
      </c>
      <c r="P131" s="78">
        <f t="shared" si="23"/>
        <v>1.7743055555547471</v>
      </c>
      <c r="Q131" s="32"/>
      <c r="R131" s="32"/>
      <c r="S131" s="32"/>
      <c r="T131" s="90" t="s">
        <v>600</v>
      </c>
      <c r="U131" s="7" t="s">
        <v>645</v>
      </c>
      <c r="V131" s="109"/>
      <c r="AB131" s="110"/>
    </row>
    <row r="132" spans="1:29" s="37" customFormat="1" ht="14.25" x14ac:dyDescent="0.25">
      <c r="A132" s="237"/>
      <c r="B132" s="212"/>
      <c r="C132" s="225"/>
      <c r="D132" s="231"/>
      <c r="E132" s="220"/>
      <c r="F132" s="213"/>
      <c r="G132" s="32"/>
      <c r="H132" s="1">
        <v>43429.865972222222</v>
      </c>
      <c r="I132" s="1">
        <v>43431.392361111109</v>
      </c>
      <c r="J132" s="32"/>
      <c r="K132" s="32"/>
      <c r="L132" s="32"/>
      <c r="M132" s="78">
        <f t="shared" si="20"/>
        <v>0</v>
      </c>
      <c r="N132" s="78">
        <f t="shared" si="21"/>
        <v>0</v>
      </c>
      <c r="O132" s="78">
        <f t="shared" si="22"/>
        <v>0</v>
      </c>
      <c r="P132" s="78">
        <f t="shared" si="23"/>
        <v>1.5263888888875954</v>
      </c>
      <c r="Q132" s="32"/>
      <c r="R132" s="32"/>
      <c r="S132" s="32"/>
      <c r="T132" s="90" t="s">
        <v>600</v>
      </c>
      <c r="U132" s="7" t="s">
        <v>645</v>
      </c>
      <c r="V132" s="109"/>
      <c r="AB132" s="110"/>
    </row>
    <row r="133" spans="1:29" s="37" customFormat="1" ht="14.25" x14ac:dyDescent="0.25">
      <c r="A133" s="237"/>
      <c r="B133" s="212"/>
      <c r="C133" s="225"/>
      <c r="D133" s="231"/>
      <c r="E133" s="220"/>
      <c r="F133" s="213"/>
      <c r="G133" s="32"/>
      <c r="H133" s="1">
        <v>43431.830555555556</v>
      </c>
      <c r="I133" s="1">
        <v>43432.302777777775</v>
      </c>
      <c r="J133" s="32"/>
      <c r="K133" s="32"/>
      <c r="L133" s="32"/>
      <c r="M133" s="78">
        <f t="shared" si="20"/>
        <v>0</v>
      </c>
      <c r="N133" s="78">
        <f t="shared" si="21"/>
        <v>0</v>
      </c>
      <c r="O133" s="78">
        <f t="shared" si="22"/>
        <v>0</v>
      </c>
      <c r="P133" s="78">
        <f t="shared" si="23"/>
        <v>0.47222222221898846</v>
      </c>
      <c r="Q133" s="32"/>
      <c r="R133" s="32"/>
      <c r="S133" s="32"/>
      <c r="T133" s="90" t="s">
        <v>600</v>
      </c>
      <c r="U133" s="7" t="s">
        <v>652</v>
      </c>
      <c r="V133" s="109"/>
      <c r="AB133" s="110"/>
    </row>
    <row r="134" spans="1:29" s="37" customFormat="1" ht="14.25" x14ac:dyDescent="0.25">
      <c r="A134" s="237"/>
      <c r="B134" s="212"/>
      <c r="C134" s="216"/>
      <c r="D134" s="231"/>
      <c r="E134" s="220"/>
      <c r="F134" s="213"/>
      <c r="G134" s="32"/>
      <c r="H134" s="1">
        <v>43433.835416666669</v>
      </c>
      <c r="I134" s="1">
        <v>43434.333333333336</v>
      </c>
      <c r="J134" s="32"/>
      <c r="K134" s="32"/>
      <c r="L134" s="32"/>
      <c r="M134" s="78">
        <f t="shared" si="20"/>
        <v>0</v>
      </c>
      <c r="N134" s="78">
        <f t="shared" si="21"/>
        <v>0</v>
      </c>
      <c r="O134" s="78">
        <f t="shared" si="22"/>
        <v>0</v>
      </c>
      <c r="P134" s="78">
        <f t="shared" si="23"/>
        <v>0.49791666666715173</v>
      </c>
      <c r="Q134" s="32"/>
      <c r="R134" s="32"/>
      <c r="S134" s="32"/>
      <c r="T134" s="90" t="s">
        <v>600</v>
      </c>
      <c r="U134" s="7" t="s">
        <v>644</v>
      </c>
      <c r="V134" s="109"/>
      <c r="AB134" s="110"/>
    </row>
    <row r="135" spans="1:29" s="37" customFormat="1" ht="14.25" x14ac:dyDescent="0.25">
      <c r="A135" s="237"/>
      <c r="B135" s="212"/>
      <c r="C135" s="216"/>
      <c r="D135" s="231"/>
      <c r="E135" s="220"/>
      <c r="F135" s="213"/>
      <c r="G135" s="32"/>
      <c r="H135" s="1">
        <v>43434.374305555553</v>
      </c>
      <c r="I135" s="1">
        <v>43434.839583333334</v>
      </c>
      <c r="J135" s="32"/>
      <c r="K135" s="32"/>
      <c r="L135" s="32"/>
      <c r="M135" s="78">
        <f t="shared" si="20"/>
        <v>0</v>
      </c>
      <c r="N135" s="78">
        <f t="shared" si="21"/>
        <v>0</v>
      </c>
      <c r="O135" s="78">
        <f t="shared" si="22"/>
        <v>0</v>
      </c>
      <c r="P135" s="78">
        <f t="shared" si="23"/>
        <v>0.46527777778101154</v>
      </c>
      <c r="Q135" s="32"/>
      <c r="R135" s="32"/>
      <c r="S135" s="32"/>
      <c r="T135" s="90" t="s">
        <v>604</v>
      </c>
      <c r="U135" s="7" t="s">
        <v>657</v>
      </c>
      <c r="V135" s="109"/>
      <c r="AB135" s="110"/>
    </row>
    <row r="136" spans="1:29" s="37" customFormat="1" ht="14.25" x14ac:dyDescent="0.25">
      <c r="A136" s="237"/>
      <c r="B136" s="212"/>
      <c r="C136" s="216"/>
      <c r="D136" s="231"/>
      <c r="E136" s="220"/>
      <c r="F136" s="213"/>
      <c r="G136" s="32"/>
      <c r="H136" s="1">
        <v>43434.839583333334</v>
      </c>
      <c r="I136" s="1">
        <v>43435</v>
      </c>
      <c r="J136" s="32"/>
      <c r="K136" s="32"/>
      <c r="L136" s="32"/>
      <c r="M136" s="78">
        <f t="shared" si="20"/>
        <v>0</v>
      </c>
      <c r="N136" s="78">
        <f t="shared" si="21"/>
        <v>0</v>
      </c>
      <c r="O136" s="78">
        <f t="shared" si="22"/>
        <v>0</v>
      </c>
      <c r="P136" s="78">
        <f t="shared" si="23"/>
        <v>0.16041666666569654</v>
      </c>
      <c r="Q136" s="32"/>
      <c r="R136" s="32"/>
      <c r="S136" s="32"/>
      <c r="T136" s="90" t="s">
        <v>600</v>
      </c>
      <c r="U136" s="7" t="s">
        <v>658</v>
      </c>
      <c r="V136" s="109"/>
      <c r="AB136" s="110"/>
    </row>
    <row r="137" spans="1:29" s="37" customFormat="1" x14ac:dyDescent="0.25">
      <c r="A137" s="111"/>
      <c r="B137" s="40"/>
      <c r="C137" s="46"/>
      <c r="D137" s="91" t="s">
        <v>50</v>
      </c>
      <c r="E137" s="92"/>
      <c r="F137" s="29"/>
      <c r="G137" s="32" t="s">
        <v>49</v>
      </c>
      <c r="H137" s="2"/>
      <c r="I137" s="2"/>
      <c r="J137" s="32" t="s">
        <v>49</v>
      </c>
      <c r="K137" s="32" t="s">
        <v>49</v>
      </c>
      <c r="L137" s="32" t="s">
        <v>49</v>
      </c>
      <c r="M137" s="78">
        <f>SUM(M124:M136)</f>
        <v>0</v>
      </c>
      <c r="N137" s="78">
        <f>SUM(N124:N136)</f>
        <v>0</v>
      </c>
      <c r="O137" s="78">
        <f>SUM(O124:O136)</f>
        <v>0</v>
      </c>
      <c r="P137" s="78">
        <f>SUM(P124:P136)</f>
        <v>11.933333333312476</v>
      </c>
      <c r="Q137" s="32" t="s">
        <v>49</v>
      </c>
      <c r="R137" s="32" t="s">
        <v>49</v>
      </c>
      <c r="S137" s="32" t="s">
        <v>49</v>
      </c>
      <c r="T137" s="112"/>
      <c r="U137" s="12"/>
      <c r="V137" s="113"/>
      <c r="W137" s="114">
        <f>$AC$10-((O137*24))</f>
        <v>720</v>
      </c>
      <c r="X137" s="115">
        <v>568</v>
      </c>
      <c r="Y137" s="84">
        <v>393.9</v>
      </c>
      <c r="Z137" s="116">
        <f>X137*Y137</f>
        <v>223735.19999999998</v>
      </c>
      <c r="AA137" s="117">
        <f>(Z137*(W137-M137*24))/W137</f>
        <v>223735.2</v>
      </c>
      <c r="AB137" s="95">
        <f>(AA137/Z137)*100</f>
        <v>100.00000000000003</v>
      </c>
    </row>
    <row r="138" spans="1:29" s="34" customFormat="1" x14ac:dyDescent="0.25">
      <c r="A138" s="230">
        <v>6</v>
      </c>
      <c r="B138" s="212">
        <v>14</v>
      </c>
      <c r="C138" s="225" t="s">
        <v>608</v>
      </c>
      <c r="D138" s="231" t="s">
        <v>609</v>
      </c>
      <c r="E138" s="220">
        <v>65.614999999999995</v>
      </c>
      <c r="F138" s="213" t="s">
        <v>48</v>
      </c>
      <c r="G138" s="32" t="s">
        <v>49</v>
      </c>
      <c r="H138" s="3"/>
      <c r="I138" s="3"/>
      <c r="J138" s="32" t="s">
        <v>49</v>
      </c>
      <c r="K138" s="32" t="s">
        <v>49</v>
      </c>
      <c r="L138" s="32" t="s">
        <v>49</v>
      </c>
      <c r="M138" s="78">
        <f>IF(RIGHT(T138)="T",(+I138-H138),0)</f>
        <v>0</v>
      </c>
      <c r="N138" s="78">
        <f>IF(RIGHT(T138)="U",(+I138-H138),0)</f>
        <v>0</v>
      </c>
      <c r="O138" s="78">
        <f>IF(RIGHT(T138)="C",(+I138-H138),0)</f>
        <v>0</v>
      </c>
      <c r="P138" s="78">
        <f>IF(RIGHT(T138)="D",(+I138-H138),0)</f>
        <v>0</v>
      </c>
      <c r="Q138" s="32" t="s">
        <v>49</v>
      </c>
      <c r="R138" s="32" t="s">
        <v>49</v>
      </c>
      <c r="S138" s="32" t="s">
        <v>49</v>
      </c>
      <c r="T138" s="96"/>
      <c r="U138" s="30"/>
      <c r="V138" s="33"/>
      <c r="AB138" s="97"/>
    </row>
    <row r="139" spans="1:29" s="34" customFormat="1" x14ac:dyDescent="0.25">
      <c r="A139" s="230"/>
      <c r="B139" s="212"/>
      <c r="C139" s="225"/>
      <c r="D139" s="231"/>
      <c r="E139" s="220"/>
      <c r="F139" s="213"/>
      <c r="G139" s="32"/>
      <c r="H139" s="3"/>
      <c r="I139" s="3"/>
      <c r="J139" s="32"/>
      <c r="K139" s="32"/>
      <c r="L139" s="32"/>
      <c r="M139" s="78">
        <f>IF(RIGHT(T139)="T",(+I139-H139),0)</f>
        <v>0</v>
      </c>
      <c r="N139" s="78">
        <f>IF(RIGHT(T139)="U",(+I139-H139),0)</f>
        <v>0</v>
      </c>
      <c r="O139" s="78">
        <f>IF(RIGHT(T139)="C",(+I139-H139),0)</f>
        <v>0</v>
      </c>
      <c r="P139" s="78">
        <f>IF(RIGHT(T139)="D",(+I139-H139),0)</f>
        <v>0</v>
      </c>
      <c r="Q139" s="32"/>
      <c r="R139" s="32"/>
      <c r="S139" s="32"/>
      <c r="T139" s="96"/>
      <c r="U139" s="30"/>
      <c r="V139" s="33"/>
      <c r="AB139" s="97"/>
    </row>
    <row r="140" spans="1:29" s="34" customFormat="1" x14ac:dyDescent="0.25">
      <c r="A140" s="230"/>
      <c r="B140" s="212"/>
      <c r="C140" s="225"/>
      <c r="D140" s="231"/>
      <c r="E140" s="220"/>
      <c r="F140" s="213"/>
      <c r="G140" s="32"/>
      <c r="H140" s="3"/>
      <c r="I140" s="3"/>
      <c r="J140" s="32"/>
      <c r="K140" s="32"/>
      <c r="L140" s="32"/>
      <c r="M140" s="78">
        <f>IF(RIGHT(T140)="T",(+I140-H140),0)</f>
        <v>0</v>
      </c>
      <c r="N140" s="78">
        <f>IF(RIGHT(T140)="U",(+I140-H140),0)</f>
        <v>0</v>
      </c>
      <c r="O140" s="78">
        <f>IF(RIGHT(T140)="C",(+I140-H140),0)</f>
        <v>0</v>
      </c>
      <c r="P140" s="78">
        <f>IF(RIGHT(T140)="D",(+I140-H140),0)</f>
        <v>0</v>
      </c>
      <c r="Q140" s="32"/>
      <c r="R140" s="32"/>
      <c r="S140" s="32"/>
      <c r="T140" s="96"/>
      <c r="U140" s="30"/>
      <c r="V140" s="33"/>
      <c r="AB140" s="97"/>
    </row>
    <row r="141" spans="1:29" s="37" customFormat="1" x14ac:dyDescent="0.25">
      <c r="A141" s="35"/>
      <c r="B141" s="40"/>
      <c r="C141" s="46"/>
      <c r="D141" s="91" t="s">
        <v>50</v>
      </c>
      <c r="E141" s="92"/>
      <c r="F141" s="29"/>
      <c r="G141" s="32" t="s">
        <v>49</v>
      </c>
      <c r="H141" s="2"/>
      <c r="I141" s="2"/>
      <c r="J141" s="32" t="s">
        <v>49</v>
      </c>
      <c r="K141" s="32" t="s">
        <v>49</v>
      </c>
      <c r="L141" s="32" t="s">
        <v>49</v>
      </c>
      <c r="M141" s="78">
        <f>SUM(M138:M140)</f>
        <v>0</v>
      </c>
      <c r="N141" s="78">
        <f>SUM(N138:N140)</f>
        <v>0</v>
      </c>
      <c r="O141" s="78">
        <f>SUM(O138:O140)</f>
        <v>0</v>
      </c>
      <c r="P141" s="78">
        <f>SUM(P138:P140)</f>
        <v>0</v>
      </c>
      <c r="Q141" s="32" t="s">
        <v>49</v>
      </c>
      <c r="R141" s="32" t="s">
        <v>49</v>
      </c>
      <c r="S141" s="32" t="s">
        <v>49</v>
      </c>
      <c r="T141" s="38"/>
      <c r="U141" s="12"/>
      <c r="V141" s="36"/>
      <c r="W141" s="114">
        <f>$AC$10-((O141*24))</f>
        <v>720</v>
      </c>
      <c r="X141" s="93">
        <v>687</v>
      </c>
      <c r="Y141" s="94">
        <v>65.614999999999995</v>
      </c>
      <c r="Z141" s="98">
        <f>X141*Y141</f>
        <v>45077.504999999997</v>
      </c>
      <c r="AA141" s="117">
        <f>(Z141*(W141-M141*24))/W141</f>
        <v>45077.504999999997</v>
      </c>
      <c r="AB141" s="100">
        <f>(AA141/Z141)*100</f>
        <v>100</v>
      </c>
      <c r="AC141" s="34"/>
    </row>
    <row r="142" spans="1:29" s="34" customFormat="1" x14ac:dyDescent="0.25">
      <c r="A142" s="230">
        <v>6</v>
      </c>
      <c r="B142" s="212">
        <v>15</v>
      </c>
      <c r="C142" s="225" t="s">
        <v>611</v>
      </c>
      <c r="D142" s="231" t="s">
        <v>610</v>
      </c>
      <c r="E142" s="220">
        <v>65.614999999999995</v>
      </c>
      <c r="F142" s="213" t="s">
        <v>48</v>
      </c>
      <c r="G142" s="32" t="s">
        <v>49</v>
      </c>
      <c r="H142" s="3"/>
      <c r="I142" s="3"/>
      <c r="J142" s="32" t="s">
        <v>49</v>
      </c>
      <c r="K142" s="32" t="s">
        <v>49</v>
      </c>
      <c r="L142" s="32" t="s">
        <v>49</v>
      </c>
      <c r="M142" s="78">
        <f>IF(RIGHT(T142)="T",(+I142-H142),0)</f>
        <v>0</v>
      </c>
      <c r="N142" s="78">
        <f>IF(RIGHT(T142)="U",(+I142-H142),0)</f>
        <v>0</v>
      </c>
      <c r="O142" s="78">
        <f>IF(RIGHT(T142)="C",(+I142-H142),0)</f>
        <v>0</v>
      </c>
      <c r="P142" s="78">
        <f>IF(RIGHT(T142)="D",(+I142-H142),0)</f>
        <v>0</v>
      </c>
      <c r="Q142" s="32" t="s">
        <v>49</v>
      </c>
      <c r="R142" s="32" t="s">
        <v>49</v>
      </c>
      <c r="S142" s="32" t="s">
        <v>49</v>
      </c>
      <c r="T142" s="96"/>
      <c r="U142" s="30"/>
      <c r="V142" s="33"/>
      <c r="AB142" s="97"/>
    </row>
    <row r="143" spans="1:29" s="34" customFormat="1" x14ac:dyDescent="0.25">
      <c r="A143" s="230"/>
      <c r="B143" s="212"/>
      <c r="C143" s="225"/>
      <c r="D143" s="231"/>
      <c r="E143" s="220"/>
      <c r="F143" s="213"/>
      <c r="G143" s="32"/>
      <c r="H143" s="3"/>
      <c r="I143" s="3"/>
      <c r="J143" s="32"/>
      <c r="K143" s="32"/>
      <c r="L143" s="32"/>
      <c r="M143" s="78">
        <f>IF(RIGHT(T143)="T",(+I143-H143),0)</f>
        <v>0</v>
      </c>
      <c r="N143" s="78">
        <f>IF(RIGHT(T143)="U",(+I143-H143),0)</f>
        <v>0</v>
      </c>
      <c r="O143" s="78">
        <f>IF(RIGHT(T143)="C",(+I143-H143),0)</f>
        <v>0</v>
      </c>
      <c r="P143" s="78">
        <f>IF(RIGHT(T143)="D",(+I143-H143),0)</f>
        <v>0</v>
      </c>
      <c r="Q143" s="32"/>
      <c r="R143" s="32"/>
      <c r="S143" s="32"/>
      <c r="T143" s="96"/>
      <c r="U143" s="30"/>
      <c r="V143" s="33"/>
      <c r="AB143" s="97"/>
    </row>
    <row r="144" spans="1:29" s="34" customFormat="1" x14ac:dyDescent="0.25">
      <c r="A144" s="230"/>
      <c r="B144" s="212"/>
      <c r="C144" s="225"/>
      <c r="D144" s="231"/>
      <c r="E144" s="220"/>
      <c r="F144" s="213"/>
      <c r="G144" s="32"/>
      <c r="H144" s="3"/>
      <c r="I144" s="3"/>
      <c r="J144" s="32"/>
      <c r="K144" s="32"/>
      <c r="L144" s="32"/>
      <c r="M144" s="78">
        <f>IF(RIGHT(T144)="T",(+I144-H144),0)</f>
        <v>0</v>
      </c>
      <c r="N144" s="78">
        <f>IF(RIGHT(T144)="U",(+I144-H144),0)</f>
        <v>0</v>
      </c>
      <c r="O144" s="78">
        <f>IF(RIGHT(T144)="C",(+I144-H144),0)</f>
        <v>0</v>
      </c>
      <c r="P144" s="78">
        <f>IF(RIGHT(T144)="D",(+I144-H144),0)</f>
        <v>0</v>
      </c>
      <c r="Q144" s="32"/>
      <c r="R144" s="32"/>
      <c r="S144" s="32"/>
      <c r="T144" s="96"/>
      <c r="U144" s="30"/>
      <c r="V144" s="33"/>
      <c r="AB144" s="97"/>
    </row>
    <row r="145" spans="1:29" s="37" customFormat="1" x14ac:dyDescent="0.25">
      <c r="A145" s="35"/>
      <c r="B145" s="40"/>
      <c r="C145" s="46"/>
      <c r="D145" s="91" t="s">
        <v>50</v>
      </c>
      <c r="E145" s="92"/>
      <c r="F145" s="29"/>
      <c r="G145" s="32" t="s">
        <v>49</v>
      </c>
      <c r="H145" s="2"/>
      <c r="I145" s="2"/>
      <c r="J145" s="32" t="s">
        <v>49</v>
      </c>
      <c r="K145" s="32" t="s">
        <v>49</v>
      </c>
      <c r="L145" s="32" t="s">
        <v>49</v>
      </c>
      <c r="M145" s="78">
        <f>SUM(M142:M144)</f>
        <v>0</v>
      </c>
      <c r="N145" s="78">
        <f>SUM(N142:N144)</f>
        <v>0</v>
      </c>
      <c r="O145" s="78">
        <f>SUM(O142:O144)</f>
        <v>0</v>
      </c>
      <c r="P145" s="78">
        <f>SUM(P142:P144)</f>
        <v>0</v>
      </c>
      <c r="Q145" s="32" t="s">
        <v>49</v>
      </c>
      <c r="R145" s="32" t="s">
        <v>49</v>
      </c>
      <c r="S145" s="32" t="s">
        <v>49</v>
      </c>
      <c r="T145" s="38"/>
      <c r="U145" s="12"/>
      <c r="V145" s="36"/>
      <c r="W145" s="114">
        <f>$AC$10-((O145*24))</f>
        <v>720</v>
      </c>
      <c r="X145" s="93">
        <v>687</v>
      </c>
      <c r="Y145" s="94">
        <v>65.614999999999995</v>
      </c>
      <c r="Z145" s="98">
        <f>X145*Y145</f>
        <v>45077.504999999997</v>
      </c>
      <c r="AA145" s="117">
        <f>(Z145*(W145-M145*24))/W145</f>
        <v>45077.504999999997</v>
      </c>
      <c r="AB145" s="100">
        <f>(AA145/Z145)*100</f>
        <v>100</v>
      </c>
      <c r="AC145" s="34"/>
    </row>
    <row r="146" spans="1:29" s="34" customFormat="1" x14ac:dyDescent="0.25">
      <c r="A146" s="230">
        <v>6</v>
      </c>
      <c r="B146" s="212">
        <v>16</v>
      </c>
      <c r="C146" s="225" t="s">
        <v>73</v>
      </c>
      <c r="D146" s="231" t="s">
        <v>74</v>
      </c>
      <c r="E146" s="220">
        <v>165</v>
      </c>
      <c r="F146" s="213" t="s">
        <v>48</v>
      </c>
      <c r="G146" s="32" t="s">
        <v>49</v>
      </c>
      <c r="H146" s="3"/>
      <c r="I146" s="3"/>
      <c r="J146" s="32" t="s">
        <v>49</v>
      </c>
      <c r="K146" s="32" t="s">
        <v>49</v>
      </c>
      <c r="L146" s="32" t="s">
        <v>49</v>
      </c>
      <c r="M146" s="78">
        <f>IF(RIGHT(T146)="T",(+I146-H146),0)</f>
        <v>0</v>
      </c>
      <c r="N146" s="78">
        <f>IF(RIGHT(T146)="U",(+I146-H146),0)</f>
        <v>0</v>
      </c>
      <c r="O146" s="78">
        <f>IF(RIGHT(T146)="C",(+I146-H146),0)</f>
        <v>0</v>
      </c>
      <c r="P146" s="78">
        <f>IF(RIGHT(T146)="D",(+I146-H146),0)</f>
        <v>0</v>
      </c>
      <c r="Q146" s="32" t="s">
        <v>49</v>
      </c>
      <c r="R146" s="32" t="s">
        <v>49</v>
      </c>
      <c r="S146" s="32" t="s">
        <v>49</v>
      </c>
      <c r="T146" s="96"/>
      <c r="U146" s="30"/>
      <c r="V146" s="33"/>
      <c r="AB146" s="97"/>
    </row>
    <row r="147" spans="1:29" s="34" customFormat="1" x14ac:dyDescent="0.25">
      <c r="A147" s="230"/>
      <c r="B147" s="212"/>
      <c r="C147" s="225"/>
      <c r="D147" s="231"/>
      <c r="E147" s="220"/>
      <c r="F147" s="213"/>
      <c r="G147" s="32"/>
      <c r="H147" s="3"/>
      <c r="I147" s="3"/>
      <c r="J147" s="32"/>
      <c r="K147" s="32"/>
      <c r="L147" s="32"/>
      <c r="M147" s="78">
        <f>IF(RIGHT(T147)="T",(+I147-H147),0)</f>
        <v>0</v>
      </c>
      <c r="N147" s="78">
        <f>IF(RIGHT(T147)="U",(+I147-H147),0)</f>
        <v>0</v>
      </c>
      <c r="O147" s="78">
        <f>IF(RIGHT(T147)="C",(+I147-H147),0)</f>
        <v>0</v>
      </c>
      <c r="P147" s="78">
        <f>IF(RIGHT(T147)="D",(+I147-H147),0)</f>
        <v>0</v>
      </c>
      <c r="Q147" s="32"/>
      <c r="R147" s="32"/>
      <c r="S147" s="32"/>
      <c r="T147" s="96"/>
      <c r="U147" s="30"/>
      <c r="V147" s="33"/>
      <c r="AB147" s="97"/>
    </row>
    <row r="148" spans="1:29" s="34" customFormat="1" x14ac:dyDescent="0.25">
      <c r="A148" s="230"/>
      <c r="B148" s="212"/>
      <c r="C148" s="225"/>
      <c r="D148" s="231"/>
      <c r="E148" s="220"/>
      <c r="F148" s="213"/>
      <c r="G148" s="32"/>
      <c r="H148" s="3"/>
      <c r="I148" s="3"/>
      <c r="J148" s="32"/>
      <c r="K148" s="32"/>
      <c r="L148" s="32"/>
      <c r="M148" s="78">
        <f>IF(RIGHT(T148)="T",(+I148-H148),0)</f>
        <v>0</v>
      </c>
      <c r="N148" s="78">
        <f>IF(RIGHT(T148)="U",(+I148-H148),0)</f>
        <v>0</v>
      </c>
      <c r="O148" s="78">
        <f>IF(RIGHT(T148)="C",(+I148-H148),0)</f>
        <v>0</v>
      </c>
      <c r="P148" s="78">
        <f>IF(RIGHT(T148)="D",(+I148-H148),0)</f>
        <v>0</v>
      </c>
      <c r="Q148" s="32"/>
      <c r="R148" s="32"/>
      <c r="S148" s="32"/>
      <c r="T148" s="96"/>
      <c r="U148" s="30"/>
      <c r="V148" s="33"/>
      <c r="AB148" s="97"/>
    </row>
    <row r="149" spans="1:29" s="37" customFormat="1" x14ac:dyDescent="0.25">
      <c r="A149" s="35"/>
      <c r="B149" s="40"/>
      <c r="C149" s="46"/>
      <c r="D149" s="91" t="s">
        <v>50</v>
      </c>
      <c r="E149" s="92"/>
      <c r="F149" s="29"/>
      <c r="G149" s="32" t="s">
        <v>49</v>
      </c>
      <c r="H149" s="2"/>
      <c r="I149" s="2"/>
      <c r="J149" s="32" t="s">
        <v>49</v>
      </c>
      <c r="K149" s="32" t="s">
        <v>49</v>
      </c>
      <c r="L149" s="32" t="s">
        <v>49</v>
      </c>
      <c r="M149" s="78">
        <f>SUM(M146:M148)</f>
        <v>0</v>
      </c>
      <c r="N149" s="78">
        <f>SUM(N146:N148)</f>
        <v>0</v>
      </c>
      <c r="O149" s="78">
        <f>SUM(O146:O148)</f>
        <v>0</v>
      </c>
      <c r="P149" s="78">
        <f>SUM(P146:P148)</f>
        <v>0</v>
      </c>
      <c r="Q149" s="32" t="s">
        <v>49</v>
      </c>
      <c r="R149" s="32" t="s">
        <v>49</v>
      </c>
      <c r="S149" s="32" t="s">
        <v>49</v>
      </c>
      <c r="T149" s="38"/>
      <c r="U149" s="12"/>
      <c r="V149" s="36"/>
      <c r="W149" s="82">
        <f>$AC$10-((O149*24))</f>
        <v>720</v>
      </c>
      <c r="X149" s="93">
        <v>687</v>
      </c>
      <c r="Y149" s="94">
        <v>165</v>
      </c>
      <c r="Z149" s="98">
        <f>X149*Y149</f>
        <v>113355</v>
      </c>
      <c r="AA149" s="82">
        <f>(Z149*(W149-M149*24))/W149</f>
        <v>113355</v>
      </c>
      <c r="AB149" s="100">
        <f>(AA149/Z149)*100</f>
        <v>100</v>
      </c>
      <c r="AC149" s="34"/>
    </row>
    <row r="150" spans="1:29" s="34" customFormat="1" x14ac:dyDescent="0.25">
      <c r="A150" s="230">
        <v>5</v>
      </c>
      <c r="B150" s="212">
        <v>17</v>
      </c>
      <c r="C150" s="225" t="s">
        <v>75</v>
      </c>
      <c r="D150" s="231" t="s">
        <v>76</v>
      </c>
      <c r="E150" s="220">
        <v>48.981000000000002</v>
      </c>
      <c r="F150" s="213" t="s">
        <v>48</v>
      </c>
      <c r="G150" s="32" t="s">
        <v>49</v>
      </c>
      <c r="H150" s="3"/>
      <c r="I150" s="3"/>
      <c r="J150" s="32" t="s">
        <v>49</v>
      </c>
      <c r="K150" s="32" t="s">
        <v>49</v>
      </c>
      <c r="L150" s="32" t="s">
        <v>49</v>
      </c>
      <c r="M150" s="78">
        <f>IF(RIGHT(T150)="T",(+I150-H150),0)</f>
        <v>0</v>
      </c>
      <c r="N150" s="78">
        <f>IF(RIGHT(T150)="U",(+I150-H150),0)</f>
        <v>0</v>
      </c>
      <c r="O150" s="78">
        <f>IF(RIGHT(T150)="C",(+I150-H150),0)</f>
        <v>0</v>
      </c>
      <c r="P150" s="78">
        <f>IF(RIGHT(T150)="D",(+I150-H150),0)</f>
        <v>0</v>
      </c>
      <c r="Q150" s="32" t="s">
        <v>49</v>
      </c>
      <c r="R150" s="32" t="s">
        <v>49</v>
      </c>
      <c r="S150" s="32" t="s">
        <v>49</v>
      </c>
      <c r="T150" s="96"/>
      <c r="U150" s="30"/>
      <c r="V150" s="33"/>
      <c r="AB150" s="97"/>
    </row>
    <row r="151" spans="1:29" s="34" customFormat="1" x14ac:dyDescent="0.25">
      <c r="A151" s="230"/>
      <c r="B151" s="212"/>
      <c r="C151" s="216"/>
      <c r="D151" s="231"/>
      <c r="E151" s="220"/>
      <c r="F151" s="213"/>
      <c r="G151" s="32"/>
      <c r="H151" s="3"/>
      <c r="I151" s="3"/>
      <c r="J151" s="32"/>
      <c r="K151" s="32"/>
      <c r="L151" s="32"/>
      <c r="M151" s="78">
        <f>IF(RIGHT(T151)="T",(+I151-H151),0)</f>
        <v>0</v>
      </c>
      <c r="N151" s="78">
        <f>IF(RIGHT(T151)="U",(+I151-H151),0)</f>
        <v>0</v>
      </c>
      <c r="O151" s="78">
        <f>IF(RIGHT(T151)="C",(+I151-H151),0)</f>
        <v>0</v>
      </c>
      <c r="P151" s="78">
        <f>IF(RIGHT(T151)="D",(+I151-H151),0)</f>
        <v>0</v>
      </c>
      <c r="Q151" s="32"/>
      <c r="R151" s="32"/>
      <c r="S151" s="32"/>
      <c r="T151" s="96"/>
      <c r="U151" s="30"/>
      <c r="V151" s="33"/>
      <c r="AB151" s="97"/>
    </row>
    <row r="152" spans="1:29" s="37" customFormat="1" x14ac:dyDescent="0.25">
      <c r="A152" s="35"/>
      <c r="B152" s="40"/>
      <c r="C152" s="46"/>
      <c r="D152" s="91" t="s">
        <v>50</v>
      </c>
      <c r="E152" s="92"/>
      <c r="F152" s="29"/>
      <c r="G152" s="32" t="s">
        <v>49</v>
      </c>
      <c r="H152" s="2"/>
      <c r="I152" s="2"/>
      <c r="J152" s="32" t="s">
        <v>49</v>
      </c>
      <c r="K152" s="32" t="s">
        <v>49</v>
      </c>
      <c r="L152" s="32" t="s">
        <v>49</v>
      </c>
      <c r="M152" s="78">
        <f>SUM(M150:M151)</f>
        <v>0</v>
      </c>
      <c r="N152" s="78">
        <f>SUM(N150:N151)</f>
        <v>0</v>
      </c>
      <c r="O152" s="78">
        <f>SUM(O150:O151)</f>
        <v>0</v>
      </c>
      <c r="P152" s="78">
        <f>SUM(P150:P151)</f>
        <v>0</v>
      </c>
      <c r="Q152" s="32" t="s">
        <v>49</v>
      </c>
      <c r="R152" s="32" t="s">
        <v>49</v>
      </c>
      <c r="S152" s="32" t="s">
        <v>49</v>
      </c>
      <c r="T152" s="38"/>
      <c r="U152" s="12"/>
      <c r="V152" s="36"/>
      <c r="W152" s="82">
        <f>$AC$10-((O152*24))</f>
        <v>720</v>
      </c>
      <c r="X152" s="93">
        <v>515</v>
      </c>
      <c r="Y152" s="94">
        <v>48.981000000000002</v>
      </c>
      <c r="Z152" s="98">
        <f>X152*Y152</f>
        <v>25225.215</v>
      </c>
      <c r="AA152" s="82">
        <f>(Z152*(W152-M152*24))/W152</f>
        <v>25225.215</v>
      </c>
      <c r="AB152" s="100">
        <f>(AA152/Z152)*100</f>
        <v>100</v>
      </c>
      <c r="AC152" s="34"/>
    </row>
    <row r="153" spans="1:29" s="34" customFormat="1" x14ac:dyDescent="0.25">
      <c r="A153" s="230">
        <v>5</v>
      </c>
      <c r="B153" s="212">
        <v>18</v>
      </c>
      <c r="C153" s="225" t="s">
        <v>177</v>
      </c>
      <c r="D153" s="231" t="s">
        <v>613</v>
      </c>
      <c r="E153" s="220">
        <v>38.58</v>
      </c>
      <c r="F153" s="213" t="s">
        <v>48</v>
      </c>
      <c r="G153" s="32" t="s">
        <v>49</v>
      </c>
      <c r="H153" s="1">
        <v>43428.578472222223</v>
      </c>
      <c r="I153" s="1">
        <v>43428.578472222223</v>
      </c>
      <c r="J153" s="32" t="s">
        <v>49</v>
      </c>
      <c r="K153" s="32" t="s">
        <v>49</v>
      </c>
      <c r="L153" s="32" t="s">
        <v>49</v>
      </c>
      <c r="M153" s="78">
        <f>IF(RIGHT(T153)="T",(+I153-H153),0)</f>
        <v>0</v>
      </c>
      <c r="N153" s="78">
        <f>IF(RIGHT(T153)="U",(+I153-H153),0)</f>
        <v>0</v>
      </c>
      <c r="O153" s="78">
        <f>IF(RIGHT(T153)="C",(+I153-H153),0)</f>
        <v>0</v>
      </c>
      <c r="P153" s="78">
        <f>IF(RIGHT(T153)="D",(+I153-H153),0)</f>
        <v>0</v>
      </c>
      <c r="Q153" s="32" t="s">
        <v>49</v>
      </c>
      <c r="R153" s="32" t="s">
        <v>49</v>
      </c>
      <c r="S153" s="32" t="s">
        <v>49</v>
      </c>
      <c r="T153" s="90" t="s">
        <v>596</v>
      </c>
      <c r="U153" s="7" t="s">
        <v>659</v>
      </c>
      <c r="V153" s="33"/>
      <c r="AB153" s="97"/>
    </row>
    <row r="154" spans="1:29" s="34" customFormat="1" x14ac:dyDescent="0.25">
      <c r="A154" s="230"/>
      <c r="B154" s="212"/>
      <c r="C154" s="216"/>
      <c r="D154" s="231"/>
      <c r="E154" s="220"/>
      <c r="F154" s="213"/>
      <c r="G154" s="32"/>
      <c r="H154" s="3"/>
      <c r="I154" s="3"/>
      <c r="J154" s="32"/>
      <c r="K154" s="32"/>
      <c r="L154" s="32"/>
      <c r="M154" s="78">
        <f>IF(RIGHT(T154)="T",(+I154-H154),0)</f>
        <v>0</v>
      </c>
      <c r="N154" s="78">
        <f>IF(RIGHT(T154)="U",(+I154-H154),0)</f>
        <v>0</v>
      </c>
      <c r="O154" s="78">
        <f>IF(RIGHT(T154)="C",(+I154-H154),0)</f>
        <v>0</v>
      </c>
      <c r="P154" s="78">
        <f>IF(RIGHT(T154)="D",(+I154-H154),0)</f>
        <v>0</v>
      </c>
      <c r="Q154" s="32"/>
      <c r="R154" s="32"/>
      <c r="S154" s="32"/>
      <c r="T154" s="96"/>
      <c r="U154" s="30"/>
      <c r="V154" s="33"/>
      <c r="AB154" s="97"/>
    </row>
    <row r="155" spans="1:29" s="37" customFormat="1" x14ac:dyDescent="0.25">
      <c r="A155" s="35"/>
      <c r="B155" s="40"/>
      <c r="C155" s="46"/>
      <c r="D155" s="91" t="s">
        <v>50</v>
      </c>
      <c r="E155" s="92"/>
      <c r="F155" s="29"/>
      <c r="G155" s="32" t="s">
        <v>49</v>
      </c>
      <c r="H155" s="2"/>
      <c r="I155" s="2"/>
      <c r="J155" s="32" t="s">
        <v>49</v>
      </c>
      <c r="K155" s="32" t="s">
        <v>49</v>
      </c>
      <c r="L155" s="32" t="s">
        <v>49</v>
      </c>
      <c r="M155" s="78">
        <f>SUM(M153:M154)</f>
        <v>0</v>
      </c>
      <c r="N155" s="78">
        <f>SUM(N153:N154)</f>
        <v>0</v>
      </c>
      <c r="O155" s="78">
        <f>SUM(O153:O154)</f>
        <v>0</v>
      </c>
      <c r="P155" s="78">
        <f>SUM(P153:P154)</f>
        <v>0</v>
      </c>
      <c r="Q155" s="32" t="s">
        <v>49</v>
      </c>
      <c r="R155" s="32" t="s">
        <v>49</v>
      </c>
      <c r="S155" s="32" t="s">
        <v>49</v>
      </c>
      <c r="T155" s="38"/>
      <c r="U155" s="12"/>
      <c r="V155" s="36"/>
      <c r="W155" s="82">
        <f>$AC$10-((O155*24))</f>
        <v>720</v>
      </c>
      <c r="X155" s="93">
        <v>515</v>
      </c>
      <c r="Y155" s="94">
        <v>38.58</v>
      </c>
      <c r="Z155" s="98">
        <f>X155*Y155</f>
        <v>19868.7</v>
      </c>
      <c r="AA155" s="82">
        <f>(Z155*(W155-M155*24))/W155</f>
        <v>19868.7</v>
      </c>
      <c r="AB155" s="100">
        <f>(AA155/Z155)*100</f>
        <v>100</v>
      </c>
      <c r="AC155" s="34"/>
    </row>
    <row r="156" spans="1:29" s="34" customFormat="1" x14ac:dyDescent="0.25">
      <c r="A156" s="230">
        <v>7</v>
      </c>
      <c r="B156" s="212">
        <v>19</v>
      </c>
      <c r="C156" s="225" t="s">
        <v>77</v>
      </c>
      <c r="D156" s="231" t="s">
        <v>78</v>
      </c>
      <c r="E156" s="220">
        <v>53.4</v>
      </c>
      <c r="F156" s="213" t="s">
        <v>48</v>
      </c>
      <c r="G156" s="32" t="s">
        <v>49</v>
      </c>
      <c r="H156" s="3"/>
      <c r="I156" s="3"/>
      <c r="J156" s="32" t="s">
        <v>49</v>
      </c>
      <c r="K156" s="32" t="s">
        <v>49</v>
      </c>
      <c r="L156" s="32" t="s">
        <v>49</v>
      </c>
      <c r="M156" s="78">
        <f>IF(RIGHT(T156)="T",(+I156-H156),0)</f>
        <v>0</v>
      </c>
      <c r="N156" s="78">
        <f>IF(RIGHT(T156)="U",(+I156-H156),0)</f>
        <v>0</v>
      </c>
      <c r="O156" s="78">
        <f>IF(RIGHT(T156)="C",(+I156-H156),0)</f>
        <v>0</v>
      </c>
      <c r="P156" s="78">
        <f>IF(RIGHT(T156)="D",(+I156-H156),0)</f>
        <v>0</v>
      </c>
      <c r="Q156" s="32" t="s">
        <v>49</v>
      </c>
      <c r="R156" s="32" t="s">
        <v>49</v>
      </c>
      <c r="S156" s="32" t="s">
        <v>49</v>
      </c>
      <c r="T156" s="96"/>
      <c r="U156" s="30"/>
      <c r="V156" s="33"/>
      <c r="AB156" s="97"/>
    </row>
    <row r="157" spans="1:29" s="34" customFormat="1" x14ac:dyDescent="0.25">
      <c r="A157" s="230"/>
      <c r="B157" s="212"/>
      <c r="C157" s="216"/>
      <c r="D157" s="231"/>
      <c r="E157" s="220"/>
      <c r="F157" s="213"/>
      <c r="G157" s="32"/>
      <c r="H157" s="3"/>
      <c r="I157" s="3"/>
      <c r="J157" s="32"/>
      <c r="K157" s="32"/>
      <c r="L157" s="32"/>
      <c r="M157" s="78">
        <f>IF(RIGHT(T157)="T",(+I157-H157),0)</f>
        <v>0</v>
      </c>
      <c r="N157" s="78">
        <f>IF(RIGHT(T157)="U",(+I157-H157),0)</f>
        <v>0</v>
      </c>
      <c r="O157" s="78">
        <f>IF(RIGHT(T157)="C",(+I157-H157),0)</f>
        <v>0</v>
      </c>
      <c r="P157" s="78">
        <f>IF(RIGHT(T157)="D",(+I157-H157),0)</f>
        <v>0</v>
      </c>
      <c r="Q157" s="32"/>
      <c r="R157" s="32"/>
      <c r="S157" s="32"/>
      <c r="T157" s="96"/>
      <c r="U157" s="30"/>
      <c r="V157" s="33"/>
      <c r="AB157" s="97"/>
    </row>
    <row r="158" spans="1:29" s="34" customFormat="1" x14ac:dyDescent="0.25">
      <c r="A158" s="230"/>
      <c r="B158" s="212"/>
      <c r="C158" s="216"/>
      <c r="D158" s="231"/>
      <c r="E158" s="220"/>
      <c r="F158" s="213"/>
      <c r="G158" s="32"/>
      <c r="H158" s="3"/>
      <c r="I158" s="3"/>
      <c r="J158" s="32"/>
      <c r="K158" s="32"/>
      <c r="L158" s="32"/>
      <c r="M158" s="78">
        <f>IF(RIGHT(T158)="T",(+I158-H158),0)</f>
        <v>0</v>
      </c>
      <c r="N158" s="78">
        <f>IF(RIGHT(T158)="U",(+I158-H158),0)</f>
        <v>0</v>
      </c>
      <c r="O158" s="78">
        <f>IF(RIGHT(T158)="C",(+I158-H158),0)</f>
        <v>0</v>
      </c>
      <c r="P158" s="78">
        <f>IF(RIGHT(T158)="D",(+I158-H158),0)</f>
        <v>0</v>
      </c>
      <c r="Q158" s="32"/>
      <c r="R158" s="32"/>
      <c r="S158" s="32"/>
      <c r="T158" s="96"/>
      <c r="U158" s="30"/>
      <c r="V158" s="33"/>
      <c r="AB158" s="97"/>
    </row>
    <row r="159" spans="1:29" s="37" customFormat="1" x14ac:dyDescent="0.25">
      <c r="A159" s="35"/>
      <c r="B159" s="40"/>
      <c r="C159" s="46"/>
      <c r="D159" s="91" t="s">
        <v>50</v>
      </c>
      <c r="E159" s="92"/>
      <c r="F159" s="29"/>
      <c r="G159" s="32" t="s">
        <v>49</v>
      </c>
      <c r="H159" s="2"/>
      <c r="I159" s="2"/>
      <c r="J159" s="32" t="s">
        <v>49</v>
      </c>
      <c r="K159" s="32" t="s">
        <v>49</v>
      </c>
      <c r="L159" s="32" t="s">
        <v>49</v>
      </c>
      <c r="M159" s="78">
        <f>SUM(M156:M158)</f>
        <v>0</v>
      </c>
      <c r="N159" s="78">
        <f>SUM(N156:N158)</f>
        <v>0</v>
      </c>
      <c r="O159" s="78">
        <f>SUM(O156:O158)</f>
        <v>0</v>
      </c>
      <c r="P159" s="78">
        <f>SUM(P156:P158)</f>
        <v>0</v>
      </c>
      <c r="Q159" s="32" t="s">
        <v>49</v>
      </c>
      <c r="R159" s="32" t="s">
        <v>49</v>
      </c>
      <c r="S159" s="32" t="s">
        <v>49</v>
      </c>
      <c r="T159" s="38"/>
      <c r="U159" s="12"/>
      <c r="V159" s="36"/>
      <c r="W159" s="82">
        <f>$AC$10-((O159*24))</f>
        <v>720</v>
      </c>
      <c r="X159" s="93">
        <v>605</v>
      </c>
      <c r="Y159" s="94">
        <v>53.4</v>
      </c>
      <c r="Z159" s="98">
        <f>X159*Y159</f>
        <v>32307</v>
      </c>
      <c r="AA159" s="82">
        <f>(Z159*(W159-M159*24))/W159</f>
        <v>32307</v>
      </c>
      <c r="AB159" s="100">
        <f>(AA159/Z159)*100</f>
        <v>100</v>
      </c>
      <c r="AC159" s="34"/>
    </row>
    <row r="160" spans="1:29" s="34" customFormat="1" x14ac:dyDescent="0.25">
      <c r="A160" s="230">
        <v>8</v>
      </c>
      <c r="B160" s="212">
        <v>20</v>
      </c>
      <c r="C160" s="225" t="s">
        <v>79</v>
      </c>
      <c r="D160" s="231" t="s">
        <v>80</v>
      </c>
      <c r="E160" s="220">
        <v>53.4</v>
      </c>
      <c r="F160" s="213" t="s">
        <v>48</v>
      </c>
      <c r="G160" s="32" t="s">
        <v>49</v>
      </c>
      <c r="H160" s="3"/>
      <c r="I160" s="3"/>
      <c r="J160" s="32" t="s">
        <v>49</v>
      </c>
      <c r="K160" s="32" t="s">
        <v>49</v>
      </c>
      <c r="L160" s="32" t="s">
        <v>49</v>
      </c>
      <c r="M160" s="78">
        <f>IF(RIGHT(T160)="T",(+I160-H160),0)</f>
        <v>0</v>
      </c>
      <c r="N160" s="78">
        <f>IF(RIGHT(T160)="U",(+I160-H160),0)</f>
        <v>0</v>
      </c>
      <c r="O160" s="78">
        <f>IF(RIGHT(T160)="C",(+I160-H160),0)</f>
        <v>0</v>
      </c>
      <c r="P160" s="78">
        <f>IF(RIGHT(T160)="D",(+I160-H160),0)</f>
        <v>0</v>
      </c>
      <c r="Q160" s="32" t="s">
        <v>49</v>
      </c>
      <c r="R160" s="32" t="s">
        <v>49</v>
      </c>
      <c r="S160" s="32" t="s">
        <v>49</v>
      </c>
      <c r="T160" s="96"/>
      <c r="U160" s="30"/>
      <c r="V160" s="33"/>
      <c r="AB160" s="97"/>
    </row>
    <row r="161" spans="1:29" s="34" customFormat="1" x14ac:dyDescent="0.25">
      <c r="A161" s="230"/>
      <c r="B161" s="212"/>
      <c r="C161" s="216"/>
      <c r="D161" s="231"/>
      <c r="E161" s="220"/>
      <c r="F161" s="213"/>
      <c r="G161" s="32"/>
      <c r="H161" s="3"/>
      <c r="I161" s="3"/>
      <c r="J161" s="32"/>
      <c r="K161" s="32"/>
      <c r="L161" s="32"/>
      <c r="M161" s="78">
        <f>IF(RIGHT(T161)="T",(+I161-H161),0)</f>
        <v>0</v>
      </c>
      <c r="N161" s="78">
        <f>IF(RIGHT(T161)="U",(+I161-H161),0)</f>
        <v>0</v>
      </c>
      <c r="O161" s="78">
        <f>IF(RIGHT(T161)="C",(+I161-H161),0)</f>
        <v>0</v>
      </c>
      <c r="P161" s="78">
        <f>IF(RIGHT(T161)="D",(+I161-H161),0)</f>
        <v>0</v>
      </c>
      <c r="Q161" s="32"/>
      <c r="R161" s="32"/>
      <c r="S161" s="32"/>
      <c r="T161" s="118"/>
      <c r="U161" s="30"/>
      <c r="V161" s="33"/>
      <c r="AB161" s="97"/>
    </row>
    <row r="162" spans="1:29" s="37" customFormat="1" ht="15.75" x14ac:dyDescent="0.25">
      <c r="A162" s="35"/>
      <c r="B162" s="40"/>
      <c r="C162" s="46"/>
      <c r="D162" s="91" t="s">
        <v>50</v>
      </c>
      <c r="E162" s="92"/>
      <c r="F162" s="29"/>
      <c r="G162" s="32" t="s">
        <v>49</v>
      </c>
      <c r="H162" s="2"/>
      <c r="I162" s="2"/>
      <c r="J162" s="32" t="s">
        <v>49</v>
      </c>
      <c r="K162" s="32" t="s">
        <v>49</v>
      </c>
      <c r="L162" s="32" t="s">
        <v>49</v>
      </c>
      <c r="M162" s="78">
        <f>SUM(M160:M161)</f>
        <v>0</v>
      </c>
      <c r="N162" s="78">
        <f>SUM(N160:N161)</f>
        <v>0</v>
      </c>
      <c r="O162" s="78">
        <f>SUM(O160:O161)</f>
        <v>0</v>
      </c>
      <c r="P162" s="78">
        <f>SUM(P160:P161)</f>
        <v>0</v>
      </c>
      <c r="Q162" s="32" t="s">
        <v>49</v>
      </c>
      <c r="R162" s="32" t="s">
        <v>49</v>
      </c>
      <c r="S162" s="32" t="s">
        <v>49</v>
      </c>
      <c r="T162" s="38"/>
      <c r="U162" s="12"/>
      <c r="V162" s="36"/>
      <c r="W162" s="82">
        <f>$AC$10-((O162*24))</f>
        <v>720</v>
      </c>
      <c r="X162" s="119">
        <v>27.88</v>
      </c>
      <c r="Y162" s="98">
        <f>W162*X162</f>
        <v>20073.599999999999</v>
      </c>
      <c r="Z162" s="98">
        <f>X162*Y162</f>
        <v>559651.96799999999</v>
      </c>
      <c r="AA162" s="82">
        <f>(Z162*(W162-M162*24))/W162</f>
        <v>559651.96799999999</v>
      </c>
      <c r="AB162" s="100">
        <f>(AA162/Z162)*100</f>
        <v>100</v>
      </c>
      <c r="AC162" s="34"/>
    </row>
    <row r="163" spans="1:29" s="34" customFormat="1" ht="27" x14ac:dyDescent="0.25">
      <c r="A163" s="230">
        <v>8</v>
      </c>
      <c r="B163" s="212">
        <v>21</v>
      </c>
      <c r="C163" s="225" t="s">
        <v>614</v>
      </c>
      <c r="D163" s="231" t="s">
        <v>615</v>
      </c>
      <c r="E163" s="220">
        <v>53.4</v>
      </c>
      <c r="F163" s="213" t="s">
        <v>48</v>
      </c>
      <c r="G163" s="32" t="s">
        <v>49</v>
      </c>
      <c r="H163" s="1">
        <v>43405</v>
      </c>
      <c r="I163" s="1">
        <v>43435</v>
      </c>
      <c r="J163" s="32" t="s">
        <v>49</v>
      </c>
      <c r="K163" s="32" t="s">
        <v>49</v>
      </c>
      <c r="L163" s="32" t="s">
        <v>49</v>
      </c>
      <c r="M163" s="78">
        <f>IF(RIGHT(T163)="T",(+I163-H163),0)</f>
        <v>0</v>
      </c>
      <c r="N163" s="78">
        <f>IF(RIGHT(T163)="U",(+I163-H163),0)</f>
        <v>0</v>
      </c>
      <c r="O163" s="78">
        <f>IF(RIGHT(T163)="C",(+I163-H163),0)</f>
        <v>0</v>
      </c>
      <c r="P163" s="78">
        <f>IF(RIGHT(T163)="D",(+I163-H163),0)</f>
        <v>30</v>
      </c>
      <c r="Q163" s="32" t="s">
        <v>49</v>
      </c>
      <c r="R163" s="32" t="s">
        <v>49</v>
      </c>
      <c r="S163" s="32" t="s">
        <v>49</v>
      </c>
      <c r="T163" s="90" t="s">
        <v>603</v>
      </c>
      <c r="U163" s="7" t="s">
        <v>660</v>
      </c>
      <c r="V163" s="33"/>
      <c r="AB163" s="97"/>
    </row>
    <row r="164" spans="1:29" s="34" customFormat="1" x14ac:dyDescent="0.25">
      <c r="A164" s="230"/>
      <c r="B164" s="212"/>
      <c r="C164" s="225"/>
      <c r="D164" s="231"/>
      <c r="E164" s="220"/>
      <c r="F164" s="213"/>
      <c r="G164" s="32"/>
      <c r="H164" s="1"/>
      <c r="I164" s="1"/>
      <c r="J164" s="32"/>
      <c r="K164" s="32"/>
      <c r="L164" s="32"/>
      <c r="M164" s="78">
        <f>IF(RIGHT(T164)="T",(+I164-H164),0)</f>
        <v>0</v>
      </c>
      <c r="N164" s="78">
        <f>IF(RIGHT(T164)="U",(+I164-H164),0)</f>
        <v>0</v>
      </c>
      <c r="O164" s="78">
        <f>IF(RIGHT(T164)="C",(+I164-H164),0)</f>
        <v>0</v>
      </c>
      <c r="P164" s="78">
        <f>IF(RIGHT(T164)="D",(+I164-H164),0)</f>
        <v>0</v>
      </c>
      <c r="Q164" s="32"/>
      <c r="R164" s="32"/>
      <c r="S164" s="32"/>
      <c r="T164" s="80"/>
      <c r="U164" s="7"/>
      <c r="V164" s="33"/>
      <c r="AB164" s="97"/>
    </row>
    <row r="165" spans="1:29" s="34" customFormat="1" x14ac:dyDescent="0.25">
      <c r="A165" s="230"/>
      <c r="B165" s="212"/>
      <c r="C165" s="216"/>
      <c r="D165" s="231"/>
      <c r="E165" s="220"/>
      <c r="F165" s="213"/>
      <c r="G165" s="32"/>
      <c r="H165" s="1"/>
      <c r="I165" s="1"/>
      <c r="J165" s="32"/>
      <c r="K165" s="32"/>
      <c r="L165" s="32"/>
      <c r="M165" s="78">
        <f>IF(RIGHT(T165)="T",(+I165-H165),0)</f>
        <v>0</v>
      </c>
      <c r="N165" s="78">
        <f>IF(RIGHT(T165)="U",(+I165-H165),0)</f>
        <v>0</v>
      </c>
      <c r="O165" s="78">
        <f>IF(RIGHT(T165)="C",(+I165-H165),0)</f>
        <v>0</v>
      </c>
      <c r="P165" s="78">
        <f>IF(RIGHT(T165)="D",(+I165-H165),0)</f>
        <v>0</v>
      </c>
      <c r="Q165" s="32"/>
      <c r="R165" s="32"/>
      <c r="S165" s="32"/>
      <c r="T165" s="90"/>
      <c r="U165" s="7"/>
      <c r="V165" s="33"/>
      <c r="AB165" s="97"/>
    </row>
    <row r="166" spans="1:29" s="37" customFormat="1" x14ac:dyDescent="0.25">
      <c r="A166" s="35"/>
      <c r="B166" s="40"/>
      <c r="C166" s="46"/>
      <c r="D166" s="91" t="s">
        <v>50</v>
      </c>
      <c r="E166" s="92"/>
      <c r="F166" s="29"/>
      <c r="G166" s="32" t="s">
        <v>49</v>
      </c>
      <c r="H166" s="2"/>
      <c r="I166" s="2"/>
      <c r="J166" s="32" t="s">
        <v>49</v>
      </c>
      <c r="K166" s="32" t="s">
        <v>49</v>
      </c>
      <c r="L166" s="32" t="s">
        <v>49</v>
      </c>
      <c r="M166" s="78">
        <f>SUM(M163:M165)</f>
        <v>0</v>
      </c>
      <c r="N166" s="78">
        <f>SUM(N163:N165)</f>
        <v>0</v>
      </c>
      <c r="O166" s="78">
        <f>SUM(O163:O165)</f>
        <v>0</v>
      </c>
      <c r="P166" s="78">
        <f>SUM(P163:P165)</f>
        <v>30</v>
      </c>
      <c r="Q166" s="32" t="s">
        <v>49</v>
      </c>
      <c r="R166" s="32" t="s">
        <v>49</v>
      </c>
      <c r="S166" s="32" t="s">
        <v>49</v>
      </c>
      <c r="T166" s="38"/>
      <c r="U166" s="12"/>
      <c r="V166" s="36"/>
      <c r="W166" s="82">
        <f>$AC$10-((O166*24))</f>
        <v>720</v>
      </c>
      <c r="X166" s="93">
        <v>605</v>
      </c>
      <c r="Y166" s="94">
        <v>53.4</v>
      </c>
      <c r="Z166" s="98">
        <f>X166*Y166</f>
        <v>32307</v>
      </c>
      <c r="AA166" s="82">
        <f>(Z166*(W166-M166*24))/W166</f>
        <v>32307</v>
      </c>
      <c r="AB166" s="100">
        <f>(AA166/Z166)*100</f>
        <v>100</v>
      </c>
      <c r="AC166" s="34"/>
    </row>
    <row r="167" spans="1:29" s="34" customFormat="1" ht="18" x14ac:dyDescent="0.25">
      <c r="A167" s="230">
        <v>8</v>
      </c>
      <c r="B167" s="212">
        <v>22</v>
      </c>
      <c r="C167" s="225" t="s">
        <v>617</v>
      </c>
      <c r="D167" s="231" t="s">
        <v>616</v>
      </c>
      <c r="E167" s="220">
        <v>53.4</v>
      </c>
      <c r="F167" s="213" t="s">
        <v>48</v>
      </c>
      <c r="G167" s="32" t="s">
        <v>49</v>
      </c>
      <c r="H167" s="1">
        <v>43407.163888888892</v>
      </c>
      <c r="I167" s="1">
        <v>43407.319444444445</v>
      </c>
      <c r="J167" s="32" t="s">
        <v>49</v>
      </c>
      <c r="K167" s="32" t="s">
        <v>49</v>
      </c>
      <c r="L167" s="32" t="s">
        <v>49</v>
      </c>
      <c r="M167" s="78">
        <f>IF(RIGHT(T167)="T",(+I167-H167),0)</f>
        <v>0</v>
      </c>
      <c r="N167" s="78">
        <f>IF(RIGHT(T167)="U",(+I167-H167),0)</f>
        <v>0</v>
      </c>
      <c r="O167" s="78">
        <f>IF(RIGHT(T167)="C",(+I167-H167),0)</f>
        <v>0.15555555555329192</v>
      </c>
      <c r="P167" s="78">
        <f>IF(RIGHT(T167)="D",(+I167-H167),0)</f>
        <v>0</v>
      </c>
      <c r="Q167" s="32" t="s">
        <v>49</v>
      </c>
      <c r="R167" s="32" t="s">
        <v>49</v>
      </c>
      <c r="S167" s="32" t="s">
        <v>49</v>
      </c>
      <c r="T167" s="80" t="s">
        <v>661</v>
      </c>
      <c r="U167" s="7" t="s">
        <v>662</v>
      </c>
      <c r="V167" s="33"/>
      <c r="AB167" s="97"/>
    </row>
    <row r="168" spans="1:29" s="34" customFormat="1" ht="27" x14ac:dyDescent="0.25">
      <c r="A168" s="230"/>
      <c r="B168" s="212"/>
      <c r="C168" s="225"/>
      <c r="D168" s="231"/>
      <c r="E168" s="220"/>
      <c r="F168" s="213"/>
      <c r="G168" s="32"/>
      <c r="H168" s="1">
        <v>43407.86041666667</v>
      </c>
      <c r="I168" s="1">
        <v>43408.716666666667</v>
      </c>
      <c r="J168" s="32"/>
      <c r="K168" s="32"/>
      <c r="L168" s="32"/>
      <c r="M168" s="78">
        <f>IF(RIGHT(T168)="T",(+I168-H168),0)</f>
        <v>0</v>
      </c>
      <c r="N168" s="78">
        <f>IF(RIGHT(T168)="U",(+I168-H168),0)</f>
        <v>0</v>
      </c>
      <c r="O168" s="78">
        <f>IF(RIGHT(T168)="C",(+I168-H168),0)</f>
        <v>0.85624999999708962</v>
      </c>
      <c r="P168" s="78">
        <f>IF(RIGHT(T168)="D",(+I168-H168),0)</f>
        <v>0</v>
      </c>
      <c r="Q168" s="32"/>
      <c r="R168" s="32"/>
      <c r="S168" s="32"/>
      <c r="T168" s="80" t="s">
        <v>661</v>
      </c>
      <c r="U168" s="7" t="s">
        <v>663</v>
      </c>
      <c r="V168" s="33"/>
      <c r="AB168" s="97"/>
    </row>
    <row r="169" spans="1:29" s="34" customFormat="1" x14ac:dyDescent="0.25">
      <c r="A169" s="230"/>
      <c r="B169" s="212"/>
      <c r="C169" s="225"/>
      <c r="D169" s="231"/>
      <c r="E169" s="220"/>
      <c r="F169" s="213"/>
      <c r="G169" s="32"/>
      <c r="H169" s="1">
        <v>43409.647916666669</v>
      </c>
      <c r="I169" s="1">
        <v>43409.77847222222</v>
      </c>
      <c r="J169" s="32"/>
      <c r="K169" s="32"/>
      <c r="L169" s="32"/>
      <c r="M169" s="78">
        <f>IF(RIGHT(T169)="T",(+I169-H169),0)</f>
        <v>0</v>
      </c>
      <c r="N169" s="78">
        <f>IF(RIGHT(T169)="U",(+I169-H169),0)</f>
        <v>0</v>
      </c>
      <c r="O169" s="78">
        <f>IF(RIGHT(T169)="C",(+I169-H169),0)</f>
        <v>0</v>
      </c>
      <c r="P169" s="78">
        <f>IF(RIGHT(T169)="D",(+I169-H169),0)</f>
        <v>0.13055555555183673</v>
      </c>
      <c r="Q169" s="32"/>
      <c r="R169" s="32"/>
      <c r="S169" s="32"/>
      <c r="T169" s="90" t="s">
        <v>602</v>
      </c>
      <c r="U169" s="7" t="s">
        <v>664</v>
      </c>
      <c r="V169" s="33"/>
      <c r="AB169" s="97"/>
    </row>
    <row r="170" spans="1:29" s="34" customFormat="1" ht="18" x14ac:dyDescent="0.25">
      <c r="A170" s="230"/>
      <c r="B170" s="212"/>
      <c r="C170" s="216"/>
      <c r="D170" s="231"/>
      <c r="E170" s="220"/>
      <c r="F170" s="213"/>
      <c r="G170" s="32"/>
      <c r="H170" s="1">
        <v>43413.48333333333</v>
      </c>
      <c r="I170" s="1">
        <v>43413.517361111109</v>
      </c>
      <c r="J170" s="32"/>
      <c r="K170" s="32"/>
      <c r="L170" s="32"/>
      <c r="M170" s="78">
        <f>IF(RIGHT(T170)="T",(+I170-H170),0)</f>
        <v>0</v>
      </c>
      <c r="N170" s="78">
        <f>IF(RIGHT(T170)="U",(+I170-H170),0)</f>
        <v>3.4027777779556345E-2</v>
      </c>
      <c r="O170" s="78">
        <f>IF(RIGHT(T170)="C",(+I170-H170),0)</f>
        <v>0</v>
      </c>
      <c r="P170" s="78">
        <f>IF(RIGHT(T170)="D",(+I170-H170),0)</f>
        <v>0</v>
      </c>
      <c r="Q170" s="32"/>
      <c r="R170" s="32"/>
      <c r="S170" s="32"/>
      <c r="T170" s="90" t="s">
        <v>598</v>
      </c>
      <c r="U170" s="7" t="s">
        <v>665</v>
      </c>
      <c r="V170" s="33"/>
      <c r="AB170" s="97"/>
    </row>
    <row r="171" spans="1:29" s="37" customFormat="1" x14ac:dyDescent="0.25">
      <c r="A171" s="35"/>
      <c r="B171" s="40"/>
      <c r="C171" s="46"/>
      <c r="D171" s="91" t="s">
        <v>50</v>
      </c>
      <c r="E171" s="92"/>
      <c r="F171" s="29"/>
      <c r="G171" s="32" t="s">
        <v>49</v>
      </c>
      <c r="H171" s="2"/>
      <c r="I171" s="2"/>
      <c r="J171" s="32" t="s">
        <v>49</v>
      </c>
      <c r="K171" s="32" t="s">
        <v>49</v>
      </c>
      <c r="L171" s="32" t="s">
        <v>49</v>
      </c>
      <c r="M171" s="78">
        <f>SUM(M167:M170)</f>
        <v>0</v>
      </c>
      <c r="N171" s="78">
        <f>SUM(N167:N170)</f>
        <v>3.4027777779556345E-2</v>
      </c>
      <c r="O171" s="78">
        <f>SUM(O167:O170)</f>
        <v>1.0118055555503815</v>
      </c>
      <c r="P171" s="78">
        <f>SUM(P167:P170)</f>
        <v>0.13055555555183673</v>
      </c>
      <c r="Q171" s="32" t="s">
        <v>49</v>
      </c>
      <c r="R171" s="32" t="s">
        <v>49</v>
      </c>
      <c r="S171" s="32" t="s">
        <v>49</v>
      </c>
      <c r="T171" s="38"/>
      <c r="U171" s="12"/>
      <c r="V171" s="36"/>
      <c r="W171" s="82">
        <f>$AC$10-((O171*24))</f>
        <v>695.71666666679084</v>
      </c>
      <c r="X171" s="93">
        <v>605</v>
      </c>
      <c r="Y171" s="94">
        <v>53.4</v>
      </c>
      <c r="Z171" s="98">
        <f>X171*Y171</f>
        <v>32307</v>
      </c>
      <c r="AA171" s="82">
        <f>(Z171*(W171-M171*24))/W171</f>
        <v>32306.999999999996</v>
      </c>
      <c r="AB171" s="100">
        <f>(AA171/Z171)*100</f>
        <v>99.999999999999986</v>
      </c>
      <c r="AC171" s="34"/>
    </row>
    <row r="172" spans="1:29" s="34" customFormat="1" x14ac:dyDescent="0.25">
      <c r="A172" s="230">
        <v>9</v>
      </c>
      <c r="B172" s="212">
        <v>23</v>
      </c>
      <c r="C172" s="225" t="s">
        <v>81</v>
      </c>
      <c r="D172" s="231" t="s">
        <v>82</v>
      </c>
      <c r="E172" s="220">
        <v>235</v>
      </c>
      <c r="F172" s="213" t="s">
        <v>48</v>
      </c>
      <c r="G172" s="32" t="s">
        <v>49</v>
      </c>
      <c r="H172" s="3"/>
      <c r="I172" s="3"/>
      <c r="J172" s="32" t="s">
        <v>49</v>
      </c>
      <c r="K172" s="32" t="s">
        <v>49</v>
      </c>
      <c r="L172" s="32" t="s">
        <v>49</v>
      </c>
      <c r="M172" s="78">
        <f>IF(RIGHT(T172)="T",(+I172-H172),0)</f>
        <v>0</v>
      </c>
      <c r="N172" s="78">
        <f>IF(RIGHT(T172)="U",(+I172-H172),0)</f>
        <v>0</v>
      </c>
      <c r="O172" s="78">
        <f>IF(RIGHT(T172)="C",(+I172-H172),0)</f>
        <v>0</v>
      </c>
      <c r="P172" s="78">
        <f>IF(RIGHT(T172)="D",(+I172-H172),0)</f>
        <v>0</v>
      </c>
      <c r="Q172" s="32" t="s">
        <v>49</v>
      </c>
      <c r="R172" s="32" t="s">
        <v>49</v>
      </c>
      <c r="S172" s="32" t="s">
        <v>49</v>
      </c>
      <c r="T172" s="96"/>
      <c r="U172" s="30"/>
      <c r="V172" s="33"/>
      <c r="AB172" s="97"/>
    </row>
    <row r="173" spans="1:29" s="34" customFormat="1" x14ac:dyDescent="0.25">
      <c r="A173" s="230"/>
      <c r="B173" s="212"/>
      <c r="C173" s="225"/>
      <c r="D173" s="231"/>
      <c r="E173" s="220"/>
      <c r="F173" s="213"/>
      <c r="G173" s="32"/>
      <c r="H173" s="3"/>
      <c r="I173" s="3"/>
      <c r="J173" s="32"/>
      <c r="K173" s="32"/>
      <c r="L173" s="32"/>
      <c r="M173" s="78">
        <f>IF(RIGHT(T173)="T",(+I173-H173),0)</f>
        <v>0</v>
      </c>
      <c r="N173" s="78">
        <f>IF(RIGHT(T173)="U",(+I173-H173),0)</f>
        <v>0</v>
      </c>
      <c r="O173" s="78">
        <f>IF(RIGHT(T173)="C",(+I173-H173),0)</f>
        <v>0</v>
      </c>
      <c r="P173" s="78">
        <f>IF(RIGHT(T173)="D",(+I173-H173),0)</f>
        <v>0</v>
      </c>
      <c r="Q173" s="32"/>
      <c r="R173" s="32"/>
      <c r="S173" s="32"/>
      <c r="T173" s="96"/>
      <c r="U173" s="30"/>
      <c r="V173" s="33"/>
      <c r="AB173" s="97"/>
    </row>
    <row r="174" spans="1:29" s="37" customFormat="1" x14ac:dyDescent="0.25">
      <c r="A174" s="35"/>
      <c r="B174" s="40"/>
      <c r="C174" s="46"/>
      <c r="D174" s="91" t="s">
        <v>50</v>
      </c>
      <c r="E174" s="92"/>
      <c r="F174" s="29"/>
      <c r="G174" s="32" t="s">
        <v>49</v>
      </c>
      <c r="H174" s="2"/>
      <c r="I174" s="2"/>
      <c r="J174" s="32" t="s">
        <v>49</v>
      </c>
      <c r="K174" s="32" t="s">
        <v>49</v>
      </c>
      <c r="L174" s="32" t="s">
        <v>49</v>
      </c>
      <c r="M174" s="78">
        <f>SUM(M172:M173)</f>
        <v>0</v>
      </c>
      <c r="N174" s="78">
        <f>SUM(N172:N173)</f>
        <v>0</v>
      </c>
      <c r="O174" s="78">
        <f>SUM(O172:O173)</f>
        <v>0</v>
      </c>
      <c r="P174" s="78">
        <f>SUM(P172:P173)</f>
        <v>0</v>
      </c>
      <c r="Q174" s="32" t="s">
        <v>49</v>
      </c>
      <c r="R174" s="32" t="s">
        <v>49</v>
      </c>
      <c r="S174" s="32" t="s">
        <v>49</v>
      </c>
      <c r="T174" s="38"/>
      <c r="U174" s="12"/>
      <c r="V174" s="36"/>
      <c r="W174" s="82">
        <f>$AC$10-((O174*24))</f>
        <v>720</v>
      </c>
      <c r="X174" s="83">
        <v>416</v>
      </c>
      <c r="Y174" s="84">
        <v>235</v>
      </c>
      <c r="Z174" s="85">
        <f>X174*Y174</f>
        <v>97760</v>
      </c>
      <c r="AA174" s="82">
        <f>(Z174*(W174-M174*24))/W174</f>
        <v>97760</v>
      </c>
      <c r="AB174" s="86">
        <f>(AA174/Z174)*100</f>
        <v>100</v>
      </c>
      <c r="AC174" s="34"/>
    </row>
    <row r="175" spans="1:29" s="34" customFormat="1" x14ac:dyDescent="0.25">
      <c r="A175" s="230">
        <v>10</v>
      </c>
      <c r="B175" s="212">
        <v>24</v>
      </c>
      <c r="C175" s="225" t="s">
        <v>83</v>
      </c>
      <c r="D175" s="231" t="s">
        <v>84</v>
      </c>
      <c r="E175" s="220">
        <v>47.762</v>
      </c>
      <c r="F175" s="213" t="s">
        <v>48</v>
      </c>
      <c r="G175" s="32" t="s">
        <v>49</v>
      </c>
      <c r="H175" s="3"/>
      <c r="I175" s="3"/>
      <c r="J175" s="32" t="s">
        <v>49</v>
      </c>
      <c r="K175" s="32" t="s">
        <v>49</v>
      </c>
      <c r="L175" s="32" t="s">
        <v>49</v>
      </c>
      <c r="M175" s="78">
        <f>IF(RIGHT(T175)="T",(+I175-H175),0)</f>
        <v>0</v>
      </c>
      <c r="N175" s="78">
        <f>IF(RIGHT(T175)="U",(+I175-H175),0)</f>
        <v>0</v>
      </c>
      <c r="O175" s="78">
        <f>IF(RIGHT(T175)="C",(+I175-H175),0)</f>
        <v>0</v>
      </c>
      <c r="P175" s="78">
        <f>IF(RIGHT(T175)="D",(+I175-H175),0)</f>
        <v>0</v>
      </c>
      <c r="Q175" s="32" t="s">
        <v>49</v>
      </c>
      <c r="R175" s="32" t="s">
        <v>49</v>
      </c>
      <c r="S175" s="32" t="s">
        <v>49</v>
      </c>
      <c r="T175" s="96"/>
      <c r="U175" s="30"/>
      <c r="V175" s="33"/>
      <c r="AB175" s="97"/>
    </row>
    <row r="176" spans="1:29" s="34" customFormat="1" x14ac:dyDescent="0.25">
      <c r="A176" s="230"/>
      <c r="B176" s="212"/>
      <c r="C176" s="216"/>
      <c r="D176" s="231"/>
      <c r="E176" s="220"/>
      <c r="F176" s="213"/>
      <c r="G176" s="32"/>
      <c r="H176" s="3"/>
      <c r="I176" s="3"/>
      <c r="J176" s="32"/>
      <c r="K176" s="32"/>
      <c r="L176" s="32"/>
      <c r="M176" s="78">
        <f>IF(RIGHT(T176)="T",(+I176-H176),0)</f>
        <v>0</v>
      </c>
      <c r="N176" s="78">
        <f>IF(RIGHT(T176)="U",(+I176-H176),0)</f>
        <v>0</v>
      </c>
      <c r="O176" s="78">
        <f>IF(RIGHT(T176)="C",(+I176-H176),0)</f>
        <v>0</v>
      </c>
      <c r="P176" s="78">
        <f>IF(RIGHT(T176)="D",(+I176-H176),0)</f>
        <v>0</v>
      </c>
      <c r="Q176" s="32"/>
      <c r="R176" s="32"/>
      <c r="S176" s="32"/>
      <c r="T176" s="96"/>
      <c r="U176" s="30"/>
      <c r="V176" s="33"/>
      <c r="AB176" s="97"/>
    </row>
    <row r="177" spans="1:40" s="37" customFormat="1" x14ac:dyDescent="0.25">
      <c r="A177" s="35"/>
      <c r="B177" s="40"/>
      <c r="C177" s="46"/>
      <c r="D177" s="91" t="s">
        <v>50</v>
      </c>
      <c r="E177" s="92"/>
      <c r="F177" s="29"/>
      <c r="G177" s="32" t="s">
        <v>49</v>
      </c>
      <c r="H177" s="2"/>
      <c r="I177" s="2"/>
      <c r="J177" s="32" t="s">
        <v>49</v>
      </c>
      <c r="K177" s="32" t="s">
        <v>49</v>
      </c>
      <c r="L177" s="32" t="s">
        <v>49</v>
      </c>
      <c r="M177" s="78">
        <f>SUM(M175:M176)</f>
        <v>0</v>
      </c>
      <c r="N177" s="78">
        <f>SUM(N175:N176)</f>
        <v>0</v>
      </c>
      <c r="O177" s="78">
        <f>SUM(O175:O176)</f>
        <v>0</v>
      </c>
      <c r="P177" s="78">
        <f>SUM(P175:P176)</f>
        <v>0</v>
      </c>
      <c r="Q177" s="32" t="s">
        <v>49</v>
      </c>
      <c r="R177" s="32" t="s">
        <v>49</v>
      </c>
      <c r="S177" s="32" t="s">
        <v>49</v>
      </c>
      <c r="T177" s="38"/>
      <c r="U177" s="12"/>
      <c r="V177" s="36"/>
      <c r="W177" s="82">
        <f>$AC$10-((O177*24))</f>
        <v>720</v>
      </c>
      <c r="X177" s="83">
        <v>515</v>
      </c>
      <c r="Y177" s="84">
        <v>47.762</v>
      </c>
      <c r="Z177" s="85">
        <f>X177*Y177</f>
        <v>24597.43</v>
      </c>
      <c r="AA177" s="82">
        <f>(Z177*(W177-M177*24))/W177</f>
        <v>24597.43</v>
      </c>
      <c r="AB177" s="86">
        <f>(AA177/Z177)*100</f>
        <v>100</v>
      </c>
      <c r="AC177" s="34"/>
    </row>
    <row r="178" spans="1:40" s="89" customFormat="1" x14ac:dyDescent="0.25">
      <c r="A178" s="228">
        <v>11</v>
      </c>
      <c r="B178" s="211">
        <v>25</v>
      </c>
      <c r="C178" s="215" t="s">
        <v>85</v>
      </c>
      <c r="D178" s="235" t="s">
        <v>86</v>
      </c>
      <c r="E178" s="220">
        <v>48.99</v>
      </c>
      <c r="F178" s="213" t="s">
        <v>48</v>
      </c>
      <c r="G178" s="32" t="s">
        <v>49</v>
      </c>
      <c r="H178" s="3"/>
      <c r="I178" s="3"/>
      <c r="J178" s="77"/>
      <c r="K178" s="77"/>
      <c r="L178" s="77"/>
      <c r="M178" s="78">
        <f>IF(RIGHT(T178)="T",(+I178-H178),0)</f>
        <v>0</v>
      </c>
      <c r="N178" s="78">
        <f>IF(RIGHT(T178)="U",(+I178-H178),0)</f>
        <v>0</v>
      </c>
      <c r="O178" s="78">
        <f>IF(RIGHT(T178)="C",(+I178-H178),0)</f>
        <v>0</v>
      </c>
      <c r="P178" s="78">
        <f>IF(RIGHT(T178)="D",(+I178-H178),0)</f>
        <v>0</v>
      </c>
      <c r="Q178" s="79"/>
      <c r="R178" s="79"/>
      <c r="S178" s="79"/>
      <c r="T178" s="96"/>
      <c r="U178" s="30"/>
      <c r="V178" s="81"/>
      <c r="W178" s="82"/>
      <c r="X178" s="83"/>
      <c r="Y178" s="84"/>
      <c r="Z178" s="85"/>
      <c r="AA178" s="82"/>
      <c r="AB178" s="86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</row>
    <row r="179" spans="1:40" s="89" customFormat="1" x14ac:dyDescent="0.25">
      <c r="A179" s="228"/>
      <c r="B179" s="211"/>
      <c r="C179" s="216"/>
      <c r="D179" s="235"/>
      <c r="E179" s="220"/>
      <c r="F179" s="213"/>
      <c r="G179" s="32"/>
      <c r="H179" s="3"/>
      <c r="I179" s="3"/>
      <c r="J179" s="77"/>
      <c r="K179" s="77"/>
      <c r="L179" s="77"/>
      <c r="M179" s="78">
        <f>IF(RIGHT(T179)="T",(+I179-H179),0)</f>
        <v>0</v>
      </c>
      <c r="N179" s="78">
        <f>IF(RIGHT(T179)="U",(+I179-H179),0)</f>
        <v>0</v>
      </c>
      <c r="O179" s="78">
        <f>IF(RIGHT(T179)="C",(+I179-H179),0)</f>
        <v>0</v>
      </c>
      <c r="P179" s="78">
        <f>IF(RIGHT(T179)="D",(+I179-H179),0)</f>
        <v>0</v>
      </c>
      <c r="Q179" s="79"/>
      <c r="R179" s="79"/>
      <c r="S179" s="79"/>
      <c r="T179" s="118"/>
      <c r="U179" s="30"/>
      <c r="V179" s="81"/>
      <c r="W179" s="82"/>
      <c r="X179" s="83"/>
      <c r="Y179" s="84"/>
      <c r="Z179" s="85"/>
      <c r="AA179" s="82"/>
      <c r="AB179" s="86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</row>
    <row r="180" spans="1:40" s="37" customFormat="1" x14ac:dyDescent="0.25">
      <c r="A180" s="35"/>
      <c r="B180" s="40"/>
      <c r="C180" s="46"/>
      <c r="D180" s="91" t="s">
        <v>50</v>
      </c>
      <c r="E180" s="92"/>
      <c r="F180" s="29"/>
      <c r="G180" s="32" t="s">
        <v>49</v>
      </c>
      <c r="H180" s="2"/>
      <c r="I180" s="2"/>
      <c r="J180" s="32" t="s">
        <v>49</v>
      </c>
      <c r="K180" s="32" t="s">
        <v>49</v>
      </c>
      <c r="L180" s="32" t="s">
        <v>49</v>
      </c>
      <c r="M180" s="78">
        <f>SUM(M178:M179)</f>
        <v>0</v>
      </c>
      <c r="N180" s="78">
        <f>SUM(N178:N179)</f>
        <v>0</v>
      </c>
      <c r="O180" s="78">
        <f>SUM(O178:O179)</f>
        <v>0</v>
      </c>
      <c r="P180" s="78">
        <f>SUM(P178:P179)</f>
        <v>0</v>
      </c>
      <c r="Q180" s="32" t="s">
        <v>49</v>
      </c>
      <c r="R180" s="32" t="s">
        <v>49</v>
      </c>
      <c r="S180" s="32" t="s">
        <v>49</v>
      </c>
      <c r="T180" s="38"/>
      <c r="U180" s="12"/>
      <c r="V180" s="36"/>
      <c r="W180" s="82">
        <f>$AC$10-((O180*24))</f>
        <v>720</v>
      </c>
      <c r="X180" s="83">
        <v>515</v>
      </c>
      <c r="Y180" s="84">
        <v>48.99</v>
      </c>
      <c r="Z180" s="85">
        <f>X180*Y180</f>
        <v>25229.850000000002</v>
      </c>
      <c r="AA180" s="82">
        <f>(Z180*(W180-M180*24))/W180</f>
        <v>25229.85</v>
      </c>
      <c r="AB180" s="86">
        <f>(AA180/Z180)*100</f>
        <v>99.999999999999986</v>
      </c>
      <c r="AC180" s="34"/>
    </row>
    <row r="181" spans="1:40" s="89" customFormat="1" x14ac:dyDescent="0.25">
      <c r="A181" s="228">
        <v>12</v>
      </c>
      <c r="B181" s="211">
        <v>26</v>
      </c>
      <c r="C181" s="215" t="s">
        <v>87</v>
      </c>
      <c r="D181" s="235" t="s">
        <v>88</v>
      </c>
      <c r="E181" s="220">
        <v>37.164000000000001</v>
      </c>
      <c r="F181" s="213" t="s">
        <v>48</v>
      </c>
      <c r="G181" s="32" t="s">
        <v>49</v>
      </c>
      <c r="H181" s="3"/>
      <c r="I181" s="3"/>
      <c r="J181" s="77"/>
      <c r="K181" s="77"/>
      <c r="L181" s="77"/>
      <c r="M181" s="78">
        <f>IF(RIGHT(T181)="T",(+I181-H181),0)</f>
        <v>0</v>
      </c>
      <c r="N181" s="78">
        <f>IF(RIGHT(T181)="U",(+I181-H181),0)</f>
        <v>0</v>
      </c>
      <c r="O181" s="78">
        <f>IF(RIGHT(T181)="C",(+I181-H181),0)</f>
        <v>0</v>
      </c>
      <c r="P181" s="78">
        <f>IF(RIGHT(T181)="D",(+I181-H181),0)</f>
        <v>0</v>
      </c>
      <c r="Q181" s="79"/>
      <c r="R181" s="79"/>
      <c r="S181" s="79"/>
      <c r="T181" s="96"/>
      <c r="U181" s="30"/>
      <c r="V181" s="81"/>
      <c r="W181" s="82"/>
      <c r="X181" s="83"/>
      <c r="Y181" s="84"/>
      <c r="Z181" s="85"/>
      <c r="AA181" s="82"/>
      <c r="AB181" s="86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</row>
    <row r="182" spans="1:40" s="89" customFormat="1" x14ac:dyDescent="0.25">
      <c r="A182" s="228"/>
      <c r="B182" s="211"/>
      <c r="C182" s="216"/>
      <c r="D182" s="235"/>
      <c r="E182" s="220"/>
      <c r="F182" s="213"/>
      <c r="G182" s="32"/>
      <c r="H182" s="3"/>
      <c r="I182" s="3"/>
      <c r="J182" s="77"/>
      <c r="K182" s="77"/>
      <c r="L182" s="77"/>
      <c r="M182" s="78">
        <f>IF(RIGHT(T182)="T",(+I182-H182),0)</f>
        <v>0</v>
      </c>
      <c r="N182" s="78">
        <f>IF(RIGHT(T182)="U",(+I182-H182),0)</f>
        <v>0</v>
      </c>
      <c r="O182" s="78">
        <f>IF(RIGHT(T182)="C",(+I182-H182),0)</f>
        <v>0</v>
      </c>
      <c r="P182" s="78">
        <f>IF(RIGHT(T182)="D",(+I182-H182),0)</f>
        <v>0</v>
      </c>
      <c r="Q182" s="79"/>
      <c r="R182" s="79"/>
      <c r="S182" s="79"/>
      <c r="T182" s="96"/>
      <c r="U182" s="30"/>
      <c r="V182" s="81"/>
      <c r="W182" s="82"/>
      <c r="X182" s="83"/>
      <c r="Y182" s="84"/>
      <c r="Z182" s="85"/>
      <c r="AA182" s="82"/>
      <c r="AB182" s="86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</row>
    <row r="183" spans="1:40" s="37" customFormat="1" x14ac:dyDescent="0.25">
      <c r="A183" s="35"/>
      <c r="B183" s="40"/>
      <c r="C183" s="46"/>
      <c r="D183" s="91" t="s">
        <v>50</v>
      </c>
      <c r="E183" s="92"/>
      <c r="F183" s="29"/>
      <c r="G183" s="32" t="s">
        <v>49</v>
      </c>
      <c r="H183" s="2"/>
      <c r="I183" s="2"/>
      <c r="J183" s="32" t="s">
        <v>49</v>
      </c>
      <c r="K183" s="32" t="s">
        <v>49</v>
      </c>
      <c r="L183" s="32" t="s">
        <v>49</v>
      </c>
      <c r="M183" s="78">
        <f>SUM(M181:M182)</f>
        <v>0</v>
      </c>
      <c r="N183" s="78">
        <f>SUM(N181:N182)</f>
        <v>0</v>
      </c>
      <c r="O183" s="78">
        <f>SUM(O181:O182)</f>
        <v>0</v>
      </c>
      <c r="P183" s="78">
        <f>SUM(P181:P182)</f>
        <v>0</v>
      </c>
      <c r="Q183" s="32" t="s">
        <v>49</v>
      </c>
      <c r="R183" s="32" t="s">
        <v>49</v>
      </c>
      <c r="S183" s="32" t="s">
        <v>49</v>
      </c>
      <c r="T183" s="38"/>
      <c r="U183" s="12"/>
      <c r="V183" s="36"/>
      <c r="W183" s="82">
        <f>$AC$10-((O183*24))</f>
        <v>720</v>
      </c>
      <c r="X183" s="83">
        <v>515</v>
      </c>
      <c r="Y183" s="84">
        <v>37.164000000000001</v>
      </c>
      <c r="Z183" s="85">
        <f>X183*Y183</f>
        <v>19139.46</v>
      </c>
      <c r="AA183" s="82">
        <f>(Z183*(W183-M183*24))/W183</f>
        <v>19139.46</v>
      </c>
      <c r="AB183" s="86">
        <f>(AA183/Z183)*100</f>
        <v>100</v>
      </c>
      <c r="AC183" s="34"/>
    </row>
    <row r="184" spans="1:40" s="89" customFormat="1" x14ac:dyDescent="0.25">
      <c r="A184" s="228">
        <v>13</v>
      </c>
      <c r="B184" s="211">
        <v>27</v>
      </c>
      <c r="C184" s="215" t="s">
        <v>89</v>
      </c>
      <c r="D184" s="235" t="s">
        <v>90</v>
      </c>
      <c r="E184" s="220">
        <v>37.164000000000001</v>
      </c>
      <c r="F184" s="213" t="s">
        <v>48</v>
      </c>
      <c r="G184" s="32" t="s">
        <v>49</v>
      </c>
      <c r="H184" s="3"/>
      <c r="I184" s="3"/>
      <c r="J184" s="77"/>
      <c r="K184" s="77"/>
      <c r="L184" s="77"/>
      <c r="M184" s="78">
        <f>IF(RIGHT(T184)="T",(+I184-H184),0)</f>
        <v>0</v>
      </c>
      <c r="N184" s="78">
        <f>IF(RIGHT(T184)="U",(+I184-H184),0)</f>
        <v>0</v>
      </c>
      <c r="O184" s="78">
        <f>IF(RIGHT(T184)="C",(+I184-H184),0)</f>
        <v>0</v>
      </c>
      <c r="P184" s="78">
        <f>IF(RIGHT(T184)="D",(+I184-H184),0)</f>
        <v>0</v>
      </c>
      <c r="Q184" s="79"/>
      <c r="R184" s="79"/>
      <c r="S184" s="79"/>
      <c r="T184" s="96"/>
      <c r="U184" s="30"/>
      <c r="V184" s="81"/>
      <c r="W184" s="82"/>
      <c r="X184" s="83"/>
      <c r="Y184" s="84"/>
      <c r="Z184" s="85"/>
      <c r="AA184" s="82"/>
      <c r="AB184" s="86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</row>
    <row r="185" spans="1:40" s="89" customFormat="1" x14ac:dyDescent="0.25">
      <c r="A185" s="228"/>
      <c r="B185" s="211"/>
      <c r="C185" s="216"/>
      <c r="D185" s="235"/>
      <c r="E185" s="220"/>
      <c r="F185" s="213"/>
      <c r="G185" s="32" t="s">
        <v>49</v>
      </c>
      <c r="H185" s="3"/>
      <c r="I185" s="3"/>
      <c r="J185" s="77"/>
      <c r="K185" s="77"/>
      <c r="L185" s="77"/>
      <c r="M185" s="78">
        <f>IF(RIGHT(T185)="T",(+I185-H185),0)</f>
        <v>0</v>
      </c>
      <c r="N185" s="78">
        <f>IF(RIGHT(T185)="U",(+I185-H185),0)</f>
        <v>0</v>
      </c>
      <c r="O185" s="78">
        <f>IF(RIGHT(T185)="C",(+I185-H185),0)</f>
        <v>0</v>
      </c>
      <c r="P185" s="78">
        <f>IF(RIGHT(T185)="D",(+I185-H185),0)</f>
        <v>0</v>
      </c>
      <c r="Q185" s="79"/>
      <c r="R185" s="79"/>
      <c r="S185" s="79"/>
      <c r="T185" s="96"/>
      <c r="U185" s="30"/>
      <c r="V185" s="81"/>
      <c r="W185" s="82"/>
      <c r="X185" s="83"/>
      <c r="Y185" s="84"/>
      <c r="Z185" s="85"/>
      <c r="AA185" s="82"/>
      <c r="AB185" s="86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</row>
    <row r="186" spans="1:40" s="37" customFormat="1" x14ac:dyDescent="0.25">
      <c r="A186" s="35"/>
      <c r="B186" s="40"/>
      <c r="C186" s="46"/>
      <c r="D186" s="91" t="s">
        <v>50</v>
      </c>
      <c r="E186" s="92"/>
      <c r="F186" s="29"/>
      <c r="G186" s="32" t="s">
        <v>49</v>
      </c>
      <c r="H186" s="2"/>
      <c r="I186" s="2"/>
      <c r="J186" s="32" t="s">
        <v>49</v>
      </c>
      <c r="K186" s="32" t="s">
        <v>49</v>
      </c>
      <c r="L186" s="32" t="s">
        <v>49</v>
      </c>
      <c r="M186" s="78">
        <f>SUM(M184:M185)</f>
        <v>0</v>
      </c>
      <c r="N186" s="78">
        <f>SUM(N184:N185)</f>
        <v>0</v>
      </c>
      <c r="O186" s="78">
        <f>SUM(O184:O185)</f>
        <v>0</v>
      </c>
      <c r="P186" s="78">
        <f>SUM(P184:P185)</f>
        <v>0</v>
      </c>
      <c r="Q186" s="32" t="s">
        <v>49</v>
      </c>
      <c r="R186" s="32" t="s">
        <v>49</v>
      </c>
      <c r="S186" s="32" t="s">
        <v>49</v>
      </c>
      <c r="T186" s="38"/>
      <c r="U186" s="12"/>
      <c r="V186" s="36"/>
      <c r="W186" s="82">
        <f>$AC$10-((O186*24))</f>
        <v>720</v>
      </c>
      <c r="X186" s="83">
        <v>515</v>
      </c>
      <c r="Y186" s="84">
        <v>37.164000000000001</v>
      </c>
      <c r="Z186" s="85">
        <f>X186*Y186</f>
        <v>19139.46</v>
      </c>
      <c r="AA186" s="82">
        <f>(Z186*(W186-M186*24))/W186</f>
        <v>19139.46</v>
      </c>
      <c r="AB186" s="86">
        <f>(AA186/Z186)*100</f>
        <v>100</v>
      </c>
      <c r="AC186" s="34"/>
    </row>
    <row r="187" spans="1:40" s="34" customFormat="1" x14ac:dyDescent="0.25">
      <c r="A187" s="230">
        <v>14</v>
      </c>
      <c r="B187" s="212">
        <v>28</v>
      </c>
      <c r="C187" s="225" t="s">
        <v>91</v>
      </c>
      <c r="D187" s="231" t="s">
        <v>92</v>
      </c>
      <c r="E187" s="234">
        <v>106.15300000000001</v>
      </c>
      <c r="F187" s="213" t="s">
        <v>48</v>
      </c>
      <c r="G187" s="32" t="s">
        <v>49</v>
      </c>
      <c r="H187" s="1">
        <v>43417.342361111114</v>
      </c>
      <c r="I187" s="1">
        <v>43417.833333333336</v>
      </c>
      <c r="J187" s="32" t="s">
        <v>49</v>
      </c>
      <c r="K187" s="32" t="s">
        <v>49</v>
      </c>
      <c r="L187" s="32" t="s">
        <v>49</v>
      </c>
      <c r="M187" s="78">
        <f>IF(RIGHT(T187)="T",(+I187-H187),0)</f>
        <v>0</v>
      </c>
      <c r="N187" s="78">
        <f>IF(RIGHT(T187)="U",(+I187-H187),0)</f>
        <v>0</v>
      </c>
      <c r="O187" s="78">
        <f>IF(RIGHT(T187)="C",(+I187-H187),0)</f>
        <v>0</v>
      </c>
      <c r="P187" s="78">
        <f>IF(RIGHT(T187)="D",(+I187-H187),0)</f>
        <v>0.49097222222189885</v>
      </c>
      <c r="Q187" s="32" t="s">
        <v>49</v>
      </c>
      <c r="R187" s="32" t="s">
        <v>49</v>
      </c>
      <c r="S187" s="32" t="s">
        <v>49</v>
      </c>
      <c r="T187" s="90" t="s">
        <v>604</v>
      </c>
      <c r="U187" s="7" t="s">
        <v>666</v>
      </c>
      <c r="V187" s="33"/>
      <c r="AB187" s="97"/>
    </row>
    <row r="188" spans="1:40" s="34" customFormat="1" x14ac:dyDescent="0.25">
      <c r="A188" s="230"/>
      <c r="B188" s="212"/>
      <c r="C188" s="225"/>
      <c r="D188" s="231"/>
      <c r="E188" s="234"/>
      <c r="F188" s="213"/>
      <c r="G188" s="32"/>
      <c r="H188" s="1">
        <v>43418.679166666669</v>
      </c>
      <c r="I188" s="1">
        <v>43418.84375</v>
      </c>
      <c r="J188" s="32"/>
      <c r="K188" s="32"/>
      <c r="L188" s="32"/>
      <c r="M188" s="78">
        <f>IF(RIGHT(T188)="T",(+I188-H188),0)</f>
        <v>0</v>
      </c>
      <c r="N188" s="78">
        <f>IF(RIGHT(T188)="U",(+I188-H188),0)</f>
        <v>0</v>
      </c>
      <c r="O188" s="78">
        <f>IF(RIGHT(T188)="C",(+I188-H188),0)</f>
        <v>0</v>
      </c>
      <c r="P188" s="78">
        <f>IF(RIGHT(T188)="D",(+I188-H188),0)</f>
        <v>0.16458333333139308</v>
      </c>
      <c r="Q188" s="32"/>
      <c r="R188" s="32"/>
      <c r="S188" s="32"/>
      <c r="T188" s="90" t="s">
        <v>604</v>
      </c>
      <c r="U188" s="7" t="s">
        <v>666</v>
      </c>
      <c r="V188" s="33"/>
      <c r="AB188" s="97"/>
    </row>
    <row r="189" spans="1:40" s="34" customFormat="1" x14ac:dyDescent="0.25">
      <c r="A189" s="230"/>
      <c r="B189" s="212"/>
      <c r="C189" s="216"/>
      <c r="D189" s="231"/>
      <c r="E189" s="234"/>
      <c r="F189" s="213"/>
      <c r="G189" s="32"/>
      <c r="H189" s="1">
        <v>43421.737500000003</v>
      </c>
      <c r="I189" s="1">
        <v>43421.753472222219</v>
      </c>
      <c r="J189" s="32"/>
      <c r="K189" s="32"/>
      <c r="L189" s="32"/>
      <c r="M189" s="78">
        <f>IF(RIGHT(T189)="T",(+I189-H189),0)</f>
        <v>1.597222221607808E-2</v>
      </c>
      <c r="N189" s="78">
        <f>IF(RIGHT(T189)="U",(+I189-H189),0)</f>
        <v>0</v>
      </c>
      <c r="O189" s="78">
        <f>IF(RIGHT(T189)="C",(+I189-H189),0)</f>
        <v>0</v>
      </c>
      <c r="P189" s="78">
        <f>IF(RIGHT(T189)="D",(+I189-H189),0)</f>
        <v>0</v>
      </c>
      <c r="Q189" s="32"/>
      <c r="R189" s="32"/>
      <c r="S189" s="32"/>
      <c r="T189" s="90" t="s">
        <v>601</v>
      </c>
      <c r="U189" s="7" t="s">
        <v>667</v>
      </c>
      <c r="V189" s="33"/>
      <c r="AB189" s="97"/>
    </row>
    <row r="190" spans="1:40" s="37" customFormat="1" x14ac:dyDescent="0.25">
      <c r="A190" s="35"/>
      <c r="B190" s="40"/>
      <c r="C190" s="46"/>
      <c r="D190" s="91" t="s">
        <v>50</v>
      </c>
      <c r="E190" s="92"/>
      <c r="F190" s="29"/>
      <c r="G190" s="32" t="s">
        <v>49</v>
      </c>
      <c r="H190" s="2"/>
      <c r="I190" s="2"/>
      <c r="J190" s="32" t="s">
        <v>49</v>
      </c>
      <c r="K190" s="32" t="s">
        <v>49</v>
      </c>
      <c r="L190" s="32" t="s">
        <v>49</v>
      </c>
      <c r="M190" s="78">
        <f>SUM(M187:M189)</f>
        <v>1.597222221607808E-2</v>
      </c>
      <c r="N190" s="78">
        <f>SUM(N187:N189)</f>
        <v>0</v>
      </c>
      <c r="O190" s="78">
        <f>SUM(O187:O189)</f>
        <v>0</v>
      </c>
      <c r="P190" s="78">
        <f>SUM(P187:P189)</f>
        <v>0.65555555555329192</v>
      </c>
      <c r="Q190" s="32" t="s">
        <v>49</v>
      </c>
      <c r="R190" s="32" t="s">
        <v>49</v>
      </c>
      <c r="S190" s="32" t="s">
        <v>49</v>
      </c>
      <c r="T190" s="38"/>
      <c r="U190" s="12"/>
      <c r="V190" s="36"/>
      <c r="W190" s="82">
        <f>$AC$10-((O190*24))</f>
        <v>720</v>
      </c>
      <c r="X190" s="83">
        <v>247</v>
      </c>
      <c r="Y190" s="84">
        <v>106.15300000000001</v>
      </c>
      <c r="Z190" s="85">
        <f>X190*Y190</f>
        <v>26219.791000000001</v>
      </c>
      <c r="AA190" s="82">
        <f>(Z190*(W190-M190*24))/W190</f>
        <v>26205.831389056297</v>
      </c>
      <c r="AB190" s="86">
        <f>(AA190/Z190)*100</f>
        <v>99.946759259279744</v>
      </c>
      <c r="AC190" s="34"/>
    </row>
    <row r="191" spans="1:40" s="34" customFormat="1" x14ac:dyDescent="0.25">
      <c r="A191" s="230">
        <v>17</v>
      </c>
      <c r="B191" s="212">
        <v>29</v>
      </c>
      <c r="C191" s="225" t="s">
        <v>93</v>
      </c>
      <c r="D191" s="231" t="s">
        <v>94</v>
      </c>
      <c r="E191" s="220">
        <v>48.432000000000002</v>
      </c>
      <c r="F191" s="213" t="s">
        <v>48</v>
      </c>
      <c r="G191" s="32" t="s">
        <v>49</v>
      </c>
      <c r="H191" s="1">
        <v>43434.417361111111</v>
      </c>
      <c r="I191" s="1">
        <v>43434.839583333334</v>
      </c>
      <c r="J191" s="32" t="s">
        <v>49</v>
      </c>
      <c r="K191" s="32" t="s">
        <v>49</v>
      </c>
      <c r="L191" s="32" t="s">
        <v>49</v>
      </c>
      <c r="M191" s="78">
        <f>IF(RIGHT(T191)="T",(+I191-H191),0)</f>
        <v>0.42222222222335404</v>
      </c>
      <c r="N191" s="78">
        <f>IF(RIGHT(T191)="U",(+I191-H191),0)</f>
        <v>0</v>
      </c>
      <c r="O191" s="78">
        <f>IF(RIGHT(T191)="C",(+I191-H191),0)</f>
        <v>0</v>
      </c>
      <c r="P191" s="78">
        <f>IF(RIGHT(T191)="D",(+I191-H191),0)</f>
        <v>0</v>
      </c>
      <c r="Q191" s="32" t="s">
        <v>49</v>
      </c>
      <c r="R191" s="32" t="s">
        <v>49</v>
      </c>
      <c r="S191" s="32" t="s">
        <v>49</v>
      </c>
      <c r="T191" s="90" t="s">
        <v>597</v>
      </c>
      <c r="U191" s="7" t="s">
        <v>651</v>
      </c>
      <c r="V191" s="33"/>
      <c r="AB191" s="97"/>
    </row>
    <row r="192" spans="1:40" s="34" customFormat="1" x14ac:dyDescent="0.25">
      <c r="A192" s="230"/>
      <c r="B192" s="212"/>
      <c r="C192" s="216"/>
      <c r="D192" s="231"/>
      <c r="E192" s="220"/>
      <c r="F192" s="213"/>
      <c r="G192" s="32"/>
      <c r="H192" s="3"/>
      <c r="I192" s="3"/>
      <c r="J192" s="32"/>
      <c r="K192" s="32"/>
      <c r="L192" s="32"/>
      <c r="M192" s="78">
        <f>IF(RIGHT(T192)="T",(+I192-H192),0)</f>
        <v>0</v>
      </c>
      <c r="N192" s="78">
        <f>IF(RIGHT(T192)="U",(+I192-H192),0)</f>
        <v>0</v>
      </c>
      <c r="O192" s="78">
        <f>IF(RIGHT(T192)="C",(+I192-H192),0)</f>
        <v>0</v>
      </c>
      <c r="P192" s="78">
        <f>IF(RIGHT(T192)="D",(+I192-H192),0)</f>
        <v>0</v>
      </c>
      <c r="Q192" s="32"/>
      <c r="R192" s="32"/>
      <c r="S192" s="32"/>
      <c r="T192" s="96"/>
      <c r="U192" s="30"/>
      <c r="V192" s="33"/>
      <c r="AB192" s="97"/>
    </row>
    <row r="193" spans="1:40" s="37" customFormat="1" x14ac:dyDescent="0.25">
      <c r="A193" s="35"/>
      <c r="B193" s="40"/>
      <c r="C193" s="46"/>
      <c r="D193" s="91" t="s">
        <v>50</v>
      </c>
      <c r="E193" s="92"/>
      <c r="F193" s="29"/>
      <c r="G193" s="32" t="s">
        <v>49</v>
      </c>
      <c r="H193" s="2"/>
      <c r="I193" s="2"/>
      <c r="J193" s="32" t="s">
        <v>49</v>
      </c>
      <c r="K193" s="32" t="s">
        <v>49</v>
      </c>
      <c r="L193" s="32" t="s">
        <v>49</v>
      </c>
      <c r="M193" s="78">
        <f>SUM(M191:M192)</f>
        <v>0.42222222222335404</v>
      </c>
      <c r="N193" s="78">
        <f>SUM(N191:N192)</f>
        <v>0</v>
      </c>
      <c r="O193" s="78">
        <f>SUM(O191:O192)</f>
        <v>0</v>
      </c>
      <c r="P193" s="78">
        <f>SUM(P191:P192)</f>
        <v>0</v>
      </c>
      <c r="Q193" s="32" t="s">
        <v>49</v>
      </c>
      <c r="R193" s="32" t="s">
        <v>49</v>
      </c>
      <c r="S193" s="32" t="s">
        <v>49</v>
      </c>
      <c r="T193" s="38"/>
      <c r="U193" s="12"/>
      <c r="V193" s="36"/>
      <c r="W193" s="82">
        <f>$AC$10-((O193*24))</f>
        <v>720</v>
      </c>
      <c r="X193" s="83">
        <v>687</v>
      </c>
      <c r="Y193" s="84">
        <v>48.432000000000002</v>
      </c>
      <c r="Z193" s="85">
        <f>X193*Y193</f>
        <v>33272.784</v>
      </c>
      <c r="AA193" s="82">
        <f>(Z193*(W193-M193*24))/W193</f>
        <v>32804.500373332077</v>
      </c>
      <c r="AB193" s="86">
        <f>(AA193/Z193)*100</f>
        <v>98.592592592588829</v>
      </c>
      <c r="AC193" s="34"/>
    </row>
    <row r="194" spans="1:40" s="34" customFormat="1" x14ac:dyDescent="0.25">
      <c r="A194" s="230">
        <v>18</v>
      </c>
      <c r="B194" s="212">
        <v>30</v>
      </c>
      <c r="C194" s="225" t="s">
        <v>95</v>
      </c>
      <c r="D194" s="231" t="s">
        <v>96</v>
      </c>
      <c r="E194" s="220">
        <v>48.432000000000002</v>
      </c>
      <c r="F194" s="213" t="s">
        <v>48</v>
      </c>
      <c r="G194" s="32" t="s">
        <v>49</v>
      </c>
      <c r="H194" s="3"/>
      <c r="I194" s="3"/>
      <c r="J194" s="32" t="s">
        <v>49</v>
      </c>
      <c r="K194" s="32" t="s">
        <v>49</v>
      </c>
      <c r="L194" s="32" t="s">
        <v>49</v>
      </c>
      <c r="M194" s="78">
        <f>IF(RIGHT(T194)="T",(+I194-H194),0)</f>
        <v>0</v>
      </c>
      <c r="N194" s="78">
        <f>IF(RIGHT(T194)="U",(+I194-H194),0)</f>
        <v>0</v>
      </c>
      <c r="O194" s="78">
        <f>IF(RIGHT(T194)="C",(+I194-H194),0)</f>
        <v>0</v>
      </c>
      <c r="P194" s="78">
        <f>IF(RIGHT(T194)="D",(+I194-H194),0)</f>
        <v>0</v>
      </c>
      <c r="Q194" s="32" t="s">
        <v>49</v>
      </c>
      <c r="R194" s="32" t="s">
        <v>49</v>
      </c>
      <c r="S194" s="32" t="s">
        <v>49</v>
      </c>
      <c r="T194" s="96"/>
      <c r="U194" s="30"/>
      <c r="V194" s="33"/>
      <c r="AB194" s="97"/>
    </row>
    <row r="195" spans="1:40" s="34" customFormat="1" x14ac:dyDescent="0.25">
      <c r="A195" s="230"/>
      <c r="B195" s="212"/>
      <c r="C195" s="216"/>
      <c r="D195" s="231"/>
      <c r="E195" s="220"/>
      <c r="F195" s="213"/>
      <c r="G195" s="32"/>
      <c r="H195" s="3"/>
      <c r="I195" s="3"/>
      <c r="J195" s="32"/>
      <c r="K195" s="32"/>
      <c r="L195" s="32"/>
      <c r="M195" s="78">
        <f>IF(RIGHT(T195)="T",(+I195-H195),0)</f>
        <v>0</v>
      </c>
      <c r="N195" s="78">
        <f>IF(RIGHT(T195)="U",(+I195-H195),0)</f>
        <v>0</v>
      </c>
      <c r="O195" s="78">
        <f>IF(RIGHT(T195)="C",(+I195-H195),0)</f>
        <v>0</v>
      </c>
      <c r="P195" s="78">
        <f>IF(RIGHT(T195)="D",(+I195-H195),0)</f>
        <v>0</v>
      </c>
      <c r="Q195" s="32"/>
      <c r="R195" s="32"/>
      <c r="S195" s="32"/>
      <c r="T195" s="96"/>
      <c r="U195" s="30"/>
      <c r="V195" s="33"/>
      <c r="AB195" s="97"/>
    </row>
    <row r="196" spans="1:40" s="37" customFormat="1" x14ac:dyDescent="0.25">
      <c r="A196" s="35"/>
      <c r="B196" s="40"/>
      <c r="C196" s="46"/>
      <c r="D196" s="91" t="s">
        <v>50</v>
      </c>
      <c r="E196" s="92"/>
      <c r="F196" s="29"/>
      <c r="G196" s="32" t="s">
        <v>49</v>
      </c>
      <c r="H196" s="2"/>
      <c r="I196" s="2"/>
      <c r="J196" s="32" t="s">
        <v>49</v>
      </c>
      <c r="K196" s="32" t="s">
        <v>49</v>
      </c>
      <c r="L196" s="32" t="s">
        <v>49</v>
      </c>
      <c r="M196" s="78">
        <f>SUM(M194:M195)</f>
        <v>0</v>
      </c>
      <c r="N196" s="78">
        <f>SUM(N194:N195)</f>
        <v>0</v>
      </c>
      <c r="O196" s="78">
        <f>SUM(O194:O195)</f>
        <v>0</v>
      </c>
      <c r="P196" s="78">
        <f>SUM(P194:P195)</f>
        <v>0</v>
      </c>
      <c r="Q196" s="32" t="s">
        <v>49</v>
      </c>
      <c r="R196" s="32" t="s">
        <v>49</v>
      </c>
      <c r="S196" s="32" t="s">
        <v>49</v>
      </c>
      <c r="T196" s="38"/>
      <c r="U196" s="12"/>
      <c r="V196" s="36"/>
      <c r="W196" s="82">
        <f>$AC$10-((O196*24))</f>
        <v>720</v>
      </c>
      <c r="X196" s="83">
        <v>687</v>
      </c>
      <c r="Y196" s="84">
        <v>48.432000000000002</v>
      </c>
      <c r="Z196" s="85">
        <f>X196*Y196</f>
        <v>33272.784</v>
      </c>
      <c r="AA196" s="82">
        <f>(Z196*(W196-M196*24))/W196</f>
        <v>33272.784</v>
      </c>
      <c r="AB196" s="86">
        <f>(AA196/Z196)*100</f>
        <v>100</v>
      </c>
      <c r="AC196" s="34"/>
    </row>
    <row r="197" spans="1:40" s="34" customFormat="1" x14ac:dyDescent="0.25">
      <c r="A197" s="230">
        <v>15</v>
      </c>
      <c r="B197" s="212">
        <v>31</v>
      </c>
      <c r="C197" s="225" t="s">
        <v>97</v>
      </c>
      <c r="D197" s="231" t="s">
        <v>98</v>
      </c>
      <c r="E197" s="234">
        <v>169.8</v>
      </c>
      <c r="F197" s="213" t="s">
        <v>48</v>
      </c>
      <c r="G197" s="32" t="s">
        <v>49</v>
      </c>
      <c r="H197" s="1">
        <v>43426.856944444444</v>
      </c>
      <c r="I197" s="1">
        <v>43427.337500000001</v>
      </c>
      <c r="J197" s="32" t="s">
        <v>49</v>
      </c>
      <c r="K197" s="32" t="s">
        <v>49</v>
      </c>
      <c r="L197" s="32" t="s">
        <v>49</v>
      </c>
      <c r="M197" s="78">
        <f>IF(RIGHT(T197)="T",(+I197-H197),0)</f>
        <v>0</v>
      </c>
      <c r="N197" s="78">
        <f>IF(RIGHT(T197)="U",(+I197-H197),0)</f>
        <v>0</v>
      </c>
      <c r="O197" s="78">
        <f>IF(RIGHT(T197)="C",(+I197-H197),0)</f>
        <v>0</v>
      </c>
      <c r="P197" s="78">
        <f>IF(RIGHT(T197)="D",(+I197-H197),0)</f>
        <v>0.4805555555576575</v>
      </c>
      <c r="Q197" s="32" t="s">
        <v>49</v>
      </c>
      <c r="R197" s="32" t="s">
        <v>49</v>
      </c>
      <c r="S197" s="32" t="s">
        <v>49</v>
      </c>
      <c r="T197" s="90" t="s">
        <v>600</v>
      </c>
      <c r="U197" s="7" t="s">
        <v>668</v>
      </c>
      <c r="V197" s="33"/>
      <c r="AB197" s="97"/>
    </row>
    <row r="198" spans="1:40" s="34" customFormat="1" x14ac:dyDescent="0.25">
      <c r="A198" s="230"/>
      <c r="B198" s="212"/>
      <c r="C198" s="225"/>
      <c r="D198" s="231"/>
      <c r="E198" s="234"/>
      <c r="F198" s="213"/>
      <c r="G198" s="32"/>
      <c r="H198" s="3"/>
      <c r="I198" s="3"/>
      <c r="J198" s="32"/>
      <c r="K198" s="32"/>
      <c r="L198" s="32"/>
      <c r="M198" s="78">
        <f>IF(RIGHT(T198)="T",(+I198-H198),0)</f>
        <v>0</v>
      </c>
      <c r="N198" s="78">
        <f>IF(RIGHT(T198)="U",(+I198-H198),0)</f>
        <v>0</v>
      </c>
      <c r="O198" s="78">
        <f>IF(RIGHT(T198)="C",(+I198-H198),0)</f>
        <v>0</v>
      </c>
      <c r="P198" s="78">
        <f>IF(RIGHT(T198)="D",(+I198-H198),0)</f>
        <v>0</v>
      </c>
      <c r="Q198" s="32"/>
      <c r="R198" s="32"/>
      <c r="S198" s="32"/>
      <c r="T198" s="96"/>
      <c r="U198" s="30"/>
      <c r="V198" s="33"/>
      <c r="AB198" s="97"/>
    </row>
    <row r="199" spans="1:40" s="34" customFormat="1" x14ac:dyDescent="0.25">
      <c r="A199" s="230"/>
      <c r="B199" s="212"/>
      <c r="C199" s="216"/>
      <c r="D199" s="231"/>
      <c r="E199" s="234"/>
      <c r="F199" s="213"/>
      <c r="G199" s="32"/>
      <c r="H199" s="3"/>
      <c r="I199" s="3"/>
      <c r="J199" s="32"/>
      <c r="K199" s="32"/>
      <c r="L199" s="32"/>
      <c r="M199" s="78">
        <f>IF(RIGHT(T199)="T",(+I199-H199),0)</f>
        <v>0</v>
      </c>
      <c r="N199" s="78">
        <f>IF(RIGHT(T199)="U",(+I199-H199),0)</f>
        <v>0</v>
      </c>
      <c r="O199" s="78">
        <f>IF(RIGHT(T199)="C",(+I199-H199),0)</f>
        <v>0</v>
      </c>
      <c r="P199" s="78">
        <f>IF(RIGHT(T199)="D",(+I199-H199),0)</f>
        <v>0</v>
      </c>
      <c r="Q199" s="32"/>
      <c r="R199" s="32"/>
      <c r="S199" s="32"/>
      <c r="T199" s="96"/>
      <c r="U199" s="30"/>
      <c r="V199" s="33"/>
      <c r="AB199" s="97"/>
    </row>
    <row r="200" spans="1:40" s="37" customFormat="1" x14ac:dyDescent="0.25">
      <c r="A200" s="35"/>
      <c r="B200" s="40"/>
      <c r="C200" s="46"/>
      <c r="D200" s="91" t="s">
        <v>50</v>
      </c>
      <c r="E200" s="92"/>
      <c r="F200" s="29"/>
      <c r="G200" s="32" t="s">
        <v>49</v>
      </c>
      <c r="H200" s="2"/>
      <c r="I200" s="2"/>
      <c r="J200" s="32" t="s">
        <v>49</v>
      </c>
      <c r="K200" s="32" t="s">
        <v>49</v>
      </c>
      <c r="L200" s="32" t="s">
        <v>49</v>
      </c>
      <c r="M200" s="78">
        <f>SUM(M197:M199)</f>
        <v>0</v>
      </c>
      <c r="N200" s="78">
        <f>SUM(N197:N199)</f>
        <v>0</v>
      </c>
      <c r="O200" s="78">
        <f>SUM(O197:O199)</f>
        <v>0</v>
      </c>
      <c r="P200" s="78">
        <f>SUM(P197:P199)</f>
        <v>0.4805555555576575</v>
      </c>
      <c r="Q200" s="32" t="s">
        <v>49</v>
      </c>
      <c r="R200" s="32" t="s">
        <v>49</v>
      </c>
      <c r="S200" s="32" t="s">
        <v>49</v>
      </c>
      <c r="T200" s="38"/>
      <c r="U200" s="12"/>
      <c r="V200" s="36"/>
      <c r="W200" s="82">
        <f>$AC$10-((O200*24))</f>
        <v>720</v>
      </c>
      <c r="X200" s="93">
        <v>515</v>
      </c>
      <c r="Y200" s="94">
        <v>169.8</v>
      </c>
      <c r="Z200" s="98">
        <f>X200*Y200</f>
        <v>87447</v>
      </c>
      <c r="AA200" s="82">
        <f>(Z200*(W200-M200*24))/W200</f>
        <v>87447</v>
      </c>
      <c r="AB200" s="100">
        <f>(AA200/Z200)*100</f>
        <v>100</v>
      </c>
      <c r="AC200" s="34"/>
    </row>
    <row r="201" spans="1:40" s="34" customFormat="1" ht="18" x14ac:dyDescent="0.25">
      <c r="A201" s="230">
        <v>16</v>
      </c>
      <c r="B201" s="212">
        <v>32</v>
      </c>
      <c r="C201" s="225" t="s">
        <v>99</v>
      </c>
      <c r="D201" s="231" t="s">
        <v>100</v>
      </c>
      <c r="E201" s="234">
        <v>169.8</v>
      </c>
      <c r="F201" s="213" t="s">
        <v>48</v>
      </c>
      <c r="G201" s="32" t="s">
        <v>49</v>
      </c>
      <c r="H201" s="1">
        <v>43405</v>
      </c>
      <c r="I201" s="1">
        <v>43405.320138888892</v>
      </c>
      <c r="J201" s="32" t="s">
        <v>49</v>
      </c>
      <c r="K201" s="32" t="s">
        <v>49</v>
      </c>
      <c r="L201" s="32" t="s">
        <v>49</v>
      </c>
      <c r="M201" s="78">
        <f>IF(RIGHT(T201)="T",(+I201-H201),0)</f>
        <v>0</v>
      </c>
      <c r="N201" s="78">
        <f>IF(RIGHT(T201)="U",(+I201-H201),0)</f>
        <v>0</v>
      </c>
      <c r="O201" s="78">
        <f>IF(RIGHT(T201)="C",(+I201-H201),0)</f>
        <v>0</v>
      </c>
      <c r="P201" s="78">
        <f>IF(RIGHT(T201)="D",(+I201-H201),0)</f>
        <v>0.32013888889196096</v>
      </c>
      <c r="Q201" s="32" t="s">
        <v>49</v>
      </c>
      <c r="R201" s="32" t="s">
        <v>49</v>
      </c>
      <c r="S201" s="32" t="s">
        <v>49</v>
      </c>
      <c r="T201" s="90" t="s">
        <v>600</v>
      </c>
      <c r="U201" s="7" t="s">
        <v>669</v>
      </c>
      <c r="V201" s="33"/>
      <c r="AB201" s="97"/>
    </row>
    <row r="202" spans="1:40" s="34" customFormat="1" x14ac:dyDescent="0.25">
      <c r="A202" s="230"/>
      <c r="B202" s="212"/>
      <c r="C202" s="225"/>
      <c r="D202" s="231"/>
      <c r="E202" s="234"/>
      <c r="F202" s="213"/>
      <c r="G202" s="32"/>
      <c r="H202" s="1">
        <v>43410.883333333331</v>
      </c>
      <c r="I202" s="1">
        <v>43411.393750000003</v>
      </c>
      <c r="J202" s="32"/>
      <c r="K202" s="32"/>
      <c r="L202" s="32"/>
      <c r="M202" s="78">
        <f>IF(RIGHT(T202)="T",(+I202-H202),0)</f>
        <v>0</v>
      </c>
      <c r="N202" s="78">
        <f>IF(RIGHT(T202)="U",(+I202-H202),0)</f>
        <v>0</v>
      </c>
      <c r="O202" s="78">
        <f>IF(RIGHT(T202)="C",(+I202-H202),0)</f>
        <v>0</v>
      </c>
      <c r="P202" s="78">
        <f>IF(RIGHT(T202)="D",(+I202-H202),0)</f>
        <v>0.51041666667151731</v>
      </c>
      <c r="Q202" s="32"/>
      <c r="R202" s="32"/>
      <c r="S202" s="32"/>
      <c r="T202" s="90" t="s">
        <v>600</v>
      </c>
      <c r="U202" s="7" t="s">
        <v>670</v>
      </c>
      <c r="V202" s="33"/>
      <c r="AB202" s="97"/>
    </row>
    <row r="203" spans="1:40" s="34" customFormat="1" x14ac:dyDescent="0.25">
      <c r="A203" s="230"/>
      <c r="B203" s="212"/>
      <c r="C203" s="225"/>
      <c r="D203" s="231"/>
      <c r="E203" s="234"/>
      <c r="F203" s="213"/>
      <c r="G203" s="32"/>
      <c r="H203" s="1">
        <v>43411.871527777781</v>
      </c>
      <c r="I203" s="1">
        <v>43412.236111111109</v>
      </c>
      <c r="J203" s="32"/>
      <c r="K203" s="32"/>
      <c r="L203" s="32"/>
      <c r="M203" s="78">
        <f>IF(RIGHT(T203)="T",(+I203-H203),0)</f>
        <v>0</v>
      </c>
      <c r="N203" s="78">
        <f>IF(RIGHT(T203)="U",(+I203-H203),0)</f>
        <v>0</v>
      </c>
      <c r="O203" s="78">
        <f>IF(RIGHT(T203)="C",(+I203-H203),0)</f>
        <v>0</v>
      </c>
      <c r="P203" s="78">
        <f>IF(RIGHT(T203)="D",(+I203-H203),0)</f>
        <v>0.36458333332848269</v>
      </c>
      <c r="Q203" s="32"/>
      <c r="R203" s="32"/>
      <c r="S203" s="32"/>
      <c r="T203" s="90" t="s">
        <v>600</v>
      </c>
      <c r="U203" s="7" t="s">
        <v>671</v>
      </c>
      <c r="V203" s="33"/>
      <c r="AB203" s="97"/>
    </row>
    <row r="204" spans="1:40" s="34" customFormat="1" x14ac:dyDescent="0.25">
      <c r="A204" s="230"/>
      <c r="B204" s="212"/>
      <c r="C204" s="225"/>
      <c r="D204" s="231"/>
      <c r="E204" s="234"/>
      <c r="F204" s="213"/>
      <c r="G204" s="32"/>
      <c r="H204" s="1">
        <v>43417.888888888891</v>
      </c>
      <c r="I204" s="1">
        <v>43419.331250000003</v>
      </c>
      <c r="J204" s="32"/>
      <c r="K204" s="32"/>
      <c r="L204" s="32"/>
      <c r="M204" s="78">
        <f>IF(RIGHT(T204)="T",(+I204-H204),0)</f>
        <v>0</v>
      </c>
      <c r="N204" s="78">
        <f>IF(RIGHT(T204)="U",(+I204-H204),0)</f>
        <v>0</v>
      </c>
      <c r="O204" s="78">
        <f>IF(RIGHT(T204)="C",(+I204-H204),0)</f>
        <v>0</v>
      </c>
      <c r="P204" s="78">
        <f>IF(RIGHT(T204)="D",(+I204-H204),0)</f>
        <v>1.4423611111124046</v>
      </c>
      <c r="Q204" s="32"/>
      <c r="R204" s="32"/>
      <c r="S204" s="32"/>
      <c r="T204" s="90" t="s">
        <v>600</v>
      </c>
      <c r="U204" s="7" t="s">
        <v>672</v>
      </c>
      <c r="V204" s="33"/>
      <c r="AB204" s="97"/>
    </row>
    <row r="205" spans="1:40" s="34" customFormat="1" x14ac:dyDescent="0.25">
      <c r="A205" s="230"/>
      <c r="B205" s="212"/>
      <c r="C205" s="216"/>
      <c r="D205" s="231"/>
      <c r="E205" s="234"/>
      <c r="F205" s="213"/>
      <c r="G205" s="32"/>
      <c r="H205" s="1">
        <v>43425.877083333333</v>
      </c>
      <c r="I205" s="1">
        <v>43426.31527777778</v>
      </c>
      <c r="J205" s="32"/>
      <c r="K205" s="32"/>
      <c r="L205" s="32"/>
      <c r="M205" s="78">
        <f>IF(RIGHT(T205)="T",(+I205-H205),0)</f>
        <v>0</v>
      </c>
      <c r="N205" s="78">
        <f>IF(RIGHT(T205)="U",(+I205-H205),0)</f>
        <v>0</v>
      </c>
      <c r="O205" s="78">
        <f>IF(RIGHT(T205)="C",(+I205-H205),0)</f>
        <v>0</v>
      </c>
      <c r="P205" s="78">
        <f>IF(RIGHT(T205)="D",(+I205-H205),0)</f>
        <v>0.43819444444670808</v>
      </c>
      <c r="Q205" s="32"/>
      <c r="R205" s="32"/>
      <c r="S205" s="32"/>
      <c r="T205" s="90" t="s">
        <v>600</v>
      </c>
      <c r="U205" s="7" t="s">
        <v>668</v>
      </c>
      <c r="V205" s="33"/>
      <c r="AB205" s="97"/>
    </row>
    <row r="206" spans="1:40" s="37" customFormat="1" x14ac:dyDescent="0.25">
      <c r="A206" s="35"/>
      <c r="B206" s="40"/>
      <c r="C206" s="46"/>
      <c r="D206" s="91" t="s">
        <v>50</v>
      </c>
      <c r="E206" s="92"/>
      <c r="F206" s="29"/>
      <c r="G206" s="32" t="s">
        <v>49</v>
      </c>
      <c r="H206" s="2"/>
      <c r="I206" s="2"/>
      <c r="J206" s="32" t="s">
        <v>49</v>
      </c>
      <c r="K206" s="32" t="s">
        <v>49</v>
      </c>
      <c r="L206" s="32" t="s">
        <v>49</v>
      </c>
      <c r="M206" s="78">
        <f>SUM(M201:M205)</f>
        <v>0</v>
      </c>
      <c r="N206" s="78">
        <f>SUM(N201:N205)</f>
        <v>0</v>
      </c>
      <c r="O206" s="78">
        <f>SUM(O201:O205)</f>
        <v>0</v>
      </c>
      <c r="P206" s="78">
        <f>SUM(P201:P205)</f>
        <v>3.0756944444510737</v>
      </c>
      <c r="Q206" s="32" t="s">
        <v>49</v>
      </c>
      <c r="R206" s="32" t="s">
        <v>49</v>
      </c>
      <c r="S206" s="32" t="s">
        <v>49</v>
      </c>
      <c r="T206" s="38"/>
      <c r="U206" s="12"/>
      <c r="V206" s="36"/>
      <c r="W206" s="82">
        <f>$AC$10-((O206*24))</f>
        <v>720</v>
      </c>
      <c r="X206" s="93">
        <v>515</v>
      </c>
      <c r="Y206" s="94">
        <v>169.8</v>
      </c>
      <c r="Z206" s="98">
        <f>X206*Y206</f>
        <v>87447</v>
      </c>
      <c r="AA206" s="82">
        <f>(Z206*(W206-M206*24))/W206</f>
        <v>87447</v>
      </c>
      <c r="AB206" s="100">
        <f>(AA206/Z206)*100</f>
        <v>100</v>
      </c>
      <c r="AC206" s="34"/>
    </row>
    <row r="207" spans="1:40" s="89" customFormat="1" x14ac:dyDescent="0.25">
      <c r="A207" s="228">
        <v>33</v>
      </c>
      <c r="B207" s="211">
        <v>33</v>
      </c>
      <c r="C207" s="215" t="s">
        <v>101</v>
      </c>
      <c r="D207" s="235" t="s">
        <v>102</v>
      </c>
      <c r="E207" s="220">
        <v>142.80000000000001</v>
      </c>
      <c r="F207" s="29" t="s">
        <v>48</v>
      </c>
      <c r="G207" s="77" t="s">
        <v>49</v>
      </c>
      <c r="H207" s="3"/>
      <c r="I207" s="3"/>
      <c r="J207" s="77"/>
      <c r="K207" s="43"/>
      <c r="L207" s="120"/>
      <c r="M207" s="78">
        <f>IF(RIGHT(T207)="T",(+I207-H207),0)</f>
        <v>0</v>
      </c>
      <c r="N207" s="78">
        <f>IF(RIGHT(T207)="U",(+I207-H207),0)</f>
        <v>0</v>
      </c>
      <c r="O207" s="78">
        <f>IF(RIGHT(T207)="C",(+I207-H207),0)</f>
        <v>0</v>
      </c>
      <c r="P207" s="78">
        <f>IF(RIGHT(T207)="D",(+I207-H207),0)</f>
        <v>0</v>
      </c>
      <c r="Q207" s="79"/>
      <c r="R207" s="79"/>
      <c r="S207" s="79"/>
      <c r="T207" s="96"/>
      <c r="U207" s="30"/>
      <c r="V207" s="81"/>
      <c r="W207" s="103"/>
      <c r="X207" s="121"/>
      <c r="Y207" s="121"/>
      <c r="Z207" s="121"/>
      <c r="AA207" s="121"/>
      <c r="AB207" s="122"/>
      <c r="AC207" s="123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</row>
    <row r="208" spans="1:40" s="89" customFormat="1" x14ac:dyDescent="0.25">
      <c r="A208" s="228"/>
      <c r="B208" s="211"/>
      <c r="C208" s="216"/>
      <c r="D208" s="235"/>
      <c r="E208" s="220"/>
      <c r="F208" s="29"/>
      <c r="G208" s="77"/>
      <c r="H208" s="3"/>
      <c r="I208" s="3"/>
      <c r="J208" s="77"/>
      <c r="K208" s="43"/>
      <c r="L208" s="120"/>
      <c r="M208" s="78">
        <f>IF(RIGHT(T208)="T",(+I208-H208),0)</f>
        <v>0</v>
      </c>
      <c r="N208" s="78">
        <f>IF(RIGHT(T208)="U",(+I208-H208),0)</f>
        <v>0</v>
      </c>
      <c r="O208" s="78">
        <f>IF(RIGHT(T208)="C",(+I208-H208),0)</f>
        <v>0</v>
      </c>
      <c r="P208" s="78">
        <f>IF(RIGHT(T208)="D",(+I208-H208),0)</f>
        <v>0</v>
      </c>
      <c r="Q208" s="79"/>
      <c r="R208" s="79"/>
      <c r="S208" s="79"/>
      <c r="T208" s="96"/>
      <c r="U208" s="30"/>
      <c r="V208" s="81"/>
      <c r="W208" s="103"/>
      <c r="X208" s="121"/>
      <c r="Y208" s="121"/>
      <c r="Z208" s="121"/>
      <c r="AA208" s="121"/>
      <c r="AB208" s="122"/>
      <c r="AC208" s="123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</row>
    <row r="209" spans="1:40" s="37" customFormat="1" x14ac:dyDescent="0.25">
      <c r="A209" s="31"/>
      <c r="B209" s="211"/>
      <c r="C209" s="46"/>
      <c r="D209" s="91" t="s">
        <v>50</v>
      </c>
      <c r="E209" s="92"/>
      <c r="F209" s="29"/>
      <c r="G209" s="32" t="s">
        <v>49</v>
      </c>
      <c r="H209" s="2"/>
      <c r="I209" s="2"/>
      <c r="J209" s="32" t="s">
        <v>49</v>
      </c>
      <c r="K209" s="32" t="s">
        <v>49</v>
      </c>
      <c r="L209" s="77"/>
      <c r="M209" s="78">
        <f>SUM(M207:M208)</f>
        <v>0</v>
      </c>
      <c r="N209" s="78">
        <f>SUM(N207:N208)</f>
        <v>0</v>
      </c>
      <c r="O209" s="78">
        <f>SUM(O207:O208)</f>
        <v>0</v>
      </c>
      <c r="P209" s="78">
        <f>SUM(P207:P208)</f>
        <v>0</v>
      </c>
      <c r="Q209" s="32" t="s">
        <v>49</v>
      </c>
      <c r="R209" s="32" t="s">
        <v>49</v>
      </c>
      <c r="S209" s="32" t="s">
        <v>49</v>
      </c>
      <c r="T209" s="38"/>
      <c r="U209" s="12"/>
      <c r="V209" s="36"/>
      <c r="W209" s="82">
        <f>$AC$10-((O209*24))</f>
        <v>720</v>
      </c>
      <c r="X209" s="83">
        <v>272</v>
      </c>
      <c r="Y209" s="84">
        <v>142.80000000000001</v>
      </c>
      <c r="Z209" s="85">
        <f>X209*Y209</f>
        <v>38841.600000000006</v>
      </c>
      <c r="AA209" s="82">
        <f>(Z209*(W209-M209*24))/W209</f>
        <v>38841.600000000006</v>
      </c>
      <c r="AB209" s="86">
        <f>(AA209/Z209)*100</f>
        <v>100</v>
      </c>
      <c r="AC209" s="34"/>
    </row>
    <row r="210" spans="1:40" s="89" customFormat="1" x14ac:dyDescent="0.25">
      <c r="A210" s="228">
        <v>19</v>
      </c>
      <c r="B210" s="211">
        <v>34</v>
      </c>
      <c r="C210" s="215" t="s">
        <v>103</v>
      </c>
      <c r="D210" s="235" t="s">
        <v>104</v>
      </c>
      <c r="E210" s="220">
        <v>82.8</v>
      </c>
      <c r="F210" s="213" t="s">
        <v>48</v>
      </c>
      <c r="G210" s="32" t="s">
        <v>49</v>
      </c>
      <c r="H210" s="3"/>
      <c r="I210" s="3"/>
      <c r="J210" s="77"/>
      <c r="K210" s="77"/>
      <c r="L210" s="77"/>
      <c r="M210" s="78">
        <f>IF(RIGHT(T210)="T",(+I210-H210),0)</f>
        <v>0</v>
      </c>
      <c r="N210" s="78">
        <f>IF(RIGHT(T210)="U",(+I210-H210),0)</f>
        <v>0</v>
      </c>
      <c r="O210" s="78">
        <f>IF(RIGHT(T210)="C",(+I210-H210),0)</f>
        <v>0</v>
      </c>
      <c r="P210" s="78">
        <f>IF(RIGHT(T210)="D",(+I210-H210),0)</f>
        <v>0</v>
      </c>
      <c r="Q210" s="79"/>
      <c r="R210" s="79"/>
      <c r="S210" s="79"/>
      <c r="T210" s="96"/>
      <c r="U210" s="30"/>
      <c r="V210" s="81"/>
      <c r="W210" s="103"/>
      <c r="X210" s="103"/>
      <c r="Y210" s="103"/>
      <c r="Z210" s="103"/>
      <c r="AA210" s="103"/>
      <c r="AB210" s="104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</row>
    <row r="211" spans="1:40" s="89" customFormat="1" x14ac:dyDescent="0.25">
      <c r="A211" s="228"/>
      <c r="B211" s="211"/>
      <c r="C211" s="216"/>
      <c r="D211" s="235"/>
      <c r="E211" s="220"/>
      <c r="F211" s="213"/>
      <c r="G211" s="32"/>
      <c r="H211" s="3"/>
      <c r="I211" s="3"/>
      <c r="J211" s="77"/>
      <c r="K211" s="77"/>
      <c r="L211" s="77"/>
      <c r="M211" s="78">
        <f>IF(RIGHT(T211)="T",(+I211-H211),0)</f>
        <v>0</v>
      </c>
      <c r="N211" s="78">
        <f>IF(RIGHT(T211)="U",(+I211-H211),0)</f>
        <v>0</v>
      </c>
      <c r="O211" s="78">
        <f>IF(RIGHT(T211)="C",(+I211-H211),0)</f>
        <v>0</v>
      </c>
      <c r="P211" s="78">
        <f>IF(RIGHT(T211)="D",(+I211-H211),0)</f>
        <v>0</v>
      </c>
      <c r="Q211" s="79"/>
      <c r="R211" s="79"/>
      <c r="S211" s="79"/>
      <c r="T211" s="96"/>
      <c r="U211" s="30"/>
      <c r="V211" s="81"/>
      <c r="W211" s="103"/>
      <c r="X211" s="103"/>
      <c r="Y211" s="103"/>
      <c r="Z211" s="103"/>
      <c r="AA211" s="103"/>
      <c r="AB211" s="104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</row>
    <row r="212" spans="1:40" s="37" customFormat="1" x14ac:dyDescent="0.25">
      <c r="A212" s="35"/>
      <c r="B212" s="40"/>
      <c r="C212" s="46"/>
      <c r="D212" s="91" t="s">
        <v>50</v>
      </c>
      <c r="E212" s="92"/>
      <c r="F212" s="29"/>
      <c r="G212" s="32" t="s">
        <v>49</v>
      </c>
      <c r="H212" s="2"/>
      <c r="I212" s="2"/>
      <c r="J212" s="32" t="s">
        <v>49</v>
      </c>
      <c r="K212" s="32" t="s">
        <v>49</v>
      </c>
      <c r="L212" s="32" t="s">
        <v>49</v>
      </c>
      <c r="M212" s="78">
        <f>SUM(M210:M211)</f>
        <v>0</v>
      </c>
      <c r="N212" s="78">
        <f>SUM(N210:N211)</f>
        <v>0</v>
      </c>
      <c r="O212" s="78">
        <f>SUM(O210:O211)</f>
        <v>0</v>
      </c>
      <c r="P212" s="78">
        <f>SUM(P210:P211)</f>
        <v>0</v>
      </c>
      <c r="Q212" s="32" t="s">
        <v>49</v>
      </c>
      <c r="R212" s="32" t="s">
        <v>49</v>
      </c>
      <c r="S212" s="32" t="s">
        <v>49</v>
      </c>
      <c r="T212" s="38"/>
      <c r="U212" s="12"/>
      <c r="V212" s="36"/>
      <c r="W212" s="82">
        <f>$AC$10-((O212*24))</f>
        <v>720</v>
      </c>
      <c r="X212" s="83">
        <v>515</v>
      </c>
      <c r="Y212" s="84">
        <v>82.8</v>
      </c>
      <c r="Z212" s="85">
        <f>X212*Y212</f>
        <v>42642</v>
      </c>
      <c r="AA212" s="82">
        <f>(Z212*(W212-M212*24))/W212</f>
        <v>42642</v>
      </c>
      <c r="AB212" s="86">
        <f>(AA212/Z212)*100</f>
        <v>100</v>
      </c>
      <c r="AC212" s="34"/>
    </row>
    <row r="213" spans="1:40" s="34" customFormat="1" ht="18" x14ac:dyDescent="0.25">
      <c r="A213" s="230">
        <v>20</v>
      </c>
      <c r="B213" s="212">
        <v>35</v>
      </c>
      <c r="C213" s="225" t="s">
        <v>105</v>
      </c>
      <c r="D213" s="231" t="s">
        <v>106</v>
      </c>
      <c r="E213" s="220">
        <v>211.547</v>
      </c>
      <c r="F213" s="213" t="s">
        <v>48</v>
      </c>
      <c r="G213" s="32" t="s">
        <v>49</v>
      </c>
      <c r="H213" s="1">
        <v>43405</v>
      </c>
      <c r="I213" s="1">
        <v>43405.365277777775</v>
      </c>
      <c r="J213" s="32" t="s">
        <v>49</v>
      </c>
      <c r="K213" s="32" t="s">
        <v>49</v>
      </c>
      <c r="L213" s="32" t="s">
        <v>49</v>
      </c>
      <c r="M213" s="78">
        <f t="shared" ref="M213:M228" si="24">IF(RIGHT(T213)="T",(+I213-H213),0)</f>
        <v>0</v>
      </c>
      <c r="N213" s="78">
        <f t="shared" ref="N213:N228" si="25">IF(RIGHT(T213)="U",(+I213-H213),0)</f>
        <v>0</v>
      </c>
      <c r="O213" s="78">
        <f t="shared" ref="O213:O228" si="26">IF(RIGHT(T213)="C",(+I213-H213),0)</f>
        <v>0</v>
      </c>
      <c r="P213" s="78">
        <f t="shared" ref="P213:P228" si="27">IF(RIGHT(T213)="D",(+I213-H213),0)</f>
        <v>0.36527777777519077</v>
      </c>
      <c r="Q213" s="32" t="s">
        <v>49</v>
      </c>
      <c r="R213" s="32" t="s">
        <v>49</v>
      </c>
      <c r="S213" s="32" t="s">
        <v>49</v>
      </c>
      <c r="T213" s="90" t="s">
        <v>600</v>
      </c>
      <c r="U213" s="7" t="s">
        <v>673</v>
      </c>
      <c r="V213" s="33"/>
      <c r="AB213" s="97"/>
    </row>
    <row r="214" spans="1:40" s="34" customFormat="1" x14ac:dyDescent="0.25">
      <c r="A214" s="230"/>
      <c r="B214" s="212"/>
      <c r="C214" s="225"/>
      <c r="D214" s="231"/>
      <c r="E214" s="220"/>
      <c r="F214" s="213"/>
      <c r="G214" s="32"/>
      <c r="H214" s="1">
        <v>43405.872916666667</v>
      </c>
      <c r="I214" s="1">
        <v>43406.304861111108</v>
      </c>
      <c r="J214" s="32"/>
      <c r="K214" s="32"/>
      <c r="L214" s="32"/>
      <c r="M214" s="78">
        <f t="shared" si="24"/>
        <v>0</v>
      </c>
      <c r="N214" s="78">
        <f t="shared" si="25"/>
        <v>0</v>
      </c>
      <c r="O214" s="78">
        <f t="shared" si="26"/>
        <v>0</v>
      </c>
      <c r="P214" s="78">
        <f t="shared" si="27"/>
        <v>0.43194444444088731</v>
      </c>
      <c r="Q214" s="32"/>
      <c r="R214" s="32"/>
      <c r="S214" s="32"/>
      <c r="T214" s="90" t="s">
        <v>600</v>
      </c>
      <c r="U214" s="7" t="s">
        <v>674</v>
      </c>
      <c r="V214" s="33"/>
      <c r="AB214" s="97"/>
    </row>
    <row r="215" spans="1:40" s="34" customFormat="1" x14ac:dyDescent="0.25">
      <c r="A215" s="230"/>
      <c r="B215" s="212"/>
      <c r="C215" s="225"/>
      <c r="D215" s="231"/>
      <c r="E215" s="220"/>
      <c r="F215" s="213"/>
      <c r="G215" s="32"/>
      <c r="H215" s="1">
        <v>43406.884027777778</v>
      </c>
      <c r="I215" s="1">
        <v>43407.281944444447</v>
      </c>
      <c r="J215" s="32"/>
      <c r="K215" s="32"/>
      <c r="L215" s="32"/>
      <c r="M215" s="78">
        <f t="shared" si="24"/>
        <v>0</v>
      </c>
      <c r="N215" s="78">
        <f t="shared" si="25"/>
        <v>0</v>
      </c>
      <c r="O215" s="78">
        <f t="shared" si="26"/>
        <v>0</v>
      </c>
      <c r="P215" s="78">
        <f t="shared" si="27"/>
        <v>0.39791666666860692</v>
      </c>
      <c r="Q215" s="32"/>
      <c r="R215" s="32"/>
      <c r="S215" s="32"/>
      <c r="T215" s="90" t="s">
        <v>600</v>
      </c>
      <c r="U215" s="7" t="s">
        <v>675</v>
      </c>
      <c r="V215" s="33"/>
      <c r="AB215" s="97"/>
    </row>
    <row r="216" spans="1:40" s="34" customFormat="1" x14ac:dyDescent="0.25">
      <c r="A216" s="230"/>
      <c r="B216" s="212"/>
      <c r="C216" s="225"/>
      <c r="D216" s="231"/>
      <c r="E216" s="220"/>
      <c r="F216" s="213"/>
      <c r="G216" s="32"/>
      <c r="H216" s="1">
        <v>43407.828472222223</v>
      </c>
      <c r="I216" s="1">
        <v>43409.375</v>
      </c>
      <c r="J216" s="32"/>
      <c r="K216" s="32"/>
      <c r="L216" s="32"/>
      <c r="M216" s="78">
        <f t="shared" si="24"/>
        <v>0</v>
      </c>
      <c r="N216" s="78">
        <f t="shared" si="25"/>
        <v>0</v>
      </c>
      <c r="O216" s="78">
        <f t="shared" si="26"/>
        <v>0</v>
      </c>
      <c r="P216" s="78">
        <f t="shared" si="27"/>
        <v>1.546527777776646</v>
      </c>
      <c r="Q216" s="32"/>
      <c r="R216" s="32"/>
      <c r="S216" s="32"/>
      <c r="T216" s="90" t="s">
        <v>600</v>
      </c>
      <c r="U216" s="7" t="s">
        <v>674</v>
      </c>
      <c r="V216" s="33"/>
      <c r="AB216" s="97"/>
    </row>
    <row r="217" spans="1:40" s="34" customFormat="1" x14ac:dyDescent="0.25">
      <c r="A217" s="230"/>
      <c r="B217" s="212"/>
      <c r="C217" s="225"/>
      <c r="D217" s="231"/>
      <c r="E217" s="220"/>
      <c r="F217" s="213"/>
      <c r="G217" s="32"/>
      <c r="H217" s="1">
        <v>43409.827777777777</v>
      </c>
      <c r="I217" s="1">
        <v>43410.375</v>
      </c>
      <c r="J217" s="32"/>
      <c r="K217" s="32"/>
      <c r="L217" s="32"/>
      <c r="M217" s="78">
        <f t="shared" si="24"/>
        <v>0</v>
      </c>
      <c r="N217" s="78">
        <f t="shared" si="25"/>
        <v>0</v>
      </c>
      <c r="O217" s="78">
        <f t="shared" si="26"/>
        <v>0</v>
      </c>
      <c r="P217" s="78">
        <f t="shared" si="27"/>
        <v>0.54722222222335404</v>
      </c>
      <c r="Q217" s="32"/>
      <c r="R217" s="32"/>
      <c r="S217" s="32"/>
      <c r="T217" s="90" t="s">
        <v>600</v>
      </c>
      <c r="U217" s="7" t="s">
        <v>674</v>
      </c>
      <c r="V217" s="33"/>
      <c r="AB217" s="97"/>
    </row>
    <row r="218" spans="1:40" s="34" customFormat="1" x14ac:dyDescent="0.25">
      <c r="A218" s="230"/>
      <c r="B218" s="212"/>
      <c r="C218" s="225"/>
      <c r="D218" s="231"/>
      <c r="E218" s="220"/>
      <c r="F218" s="213"/>
      <c r="G218" s="32"/>
      <c r="H218" s="1">
        <v>43410.689583333333</v>
      </c>
      <c r="I218" s="1">
        <v>43412.227083333331</v>
      </c>
      <c r="J218" s="32"/>
      <c r="K218" s="32"/>
      <c r="L218" s="32"/>
      <c r="M218" s="78">
        <f t="shared" si="24"/>
        <v>0</v>
      </c>
      <c r="N218" s="78">
        <f t="shared" si="25"/>
        <v>0</v>
      </c>
      <c r="O218" s="78">
        <f t="shared" si="26"/>
        <v>0</v>
      </c>
      <c r="P218" s="78">
        <f t="shared" si="27"/>
        <v>1.5374999999985448</v>
      </c>
      <c r="Q218" s="32"/>
      <c r="R218" s="32"/>
      <c r="S218" s="32"/>
      <c r="T218" s="90" t="s">
        <v>600</v>
      </c>
      <c r="U218" s="7" t="s">
        <v>674</v>
      </c>
      <c r="V218" s="33"/>
      <c r="AB218" s="97"/>
    </row>
    <row r="219" spans="1:40" s="34" customFormat="1" x14ac:dyDescent="0.25">
      <c r="A219" s="230"/>
      <c r="B219" s="212"/>
      <c r="C219" s="225"/>
      <c r="D219" s="231"/>
      <c r="E219" s="220"/>
      <c r="F219" s="213"/>
      <c r="G219" s="32"/>
      <c r="H219" s="1">
        <v>43412.870138888888</v>
      </c>
      <c r="I219" s="1">
        <v>43413.374305555553</v>
      </c>
      <c r="J219" s="32"/>
      <c r="K219" s="32"/>
      <c r="L219" s="32"/>
      <c r="M219" s="78">
        <f t="shared" si="24"/>
        <v>0</v>
      </c>
      <c r="N219" s="78">
        <f t="shared" si="25"/>
        <v>0</v>
      </c>
      <c r="O219" s="78">
        <f t="shared" si="26"/>
        <v>0</v>
      </c>
      <c r="P219" s="78">
        <f t="shared" si="27"/>
        <v>0.50416666666569654</v>
      </c>
      <c r="Q219" s="32"/>
      <c r="R219" s="32"/>
      <c r="S219" s="32"/>
      <c r="T219" s="90" t="s">
        <v>600</v>
      </c>
      <c r="U219" s="7" t="s">
        <v>674</v>
      </c>
      <c r="V219" s="33"/>
      <c r="AB219" s="97"/>
    </row>
    <row r="220" spans="1:40" s="34" customFormat="1" x14ac:dyDescent="0.25">
      <c r="A220" s="230"/>
      <c r="B220" s="212"/>
      <c r="C220" s="225"/>
      <c r="D220" s="231"/>
      <c r="E220" s="220"/>
      <c r="F220" s="213"/>
      <c r="G220" s="32"/>
      <c r="H220" s="1">
        <v>43417.835416666669</v>
      </c>
      <c r="I220" s="1">
        <v>43418.377083333333</v>
      </c>
      <c r="J220" s="32"/>
      <c r="K220" s="32"/>
      <c r="L220" s="32"/>
      <c r="M220" s="78">
        <f t="shared" si="24"/>
        <v>0</v>
      </c>
      <c r="N220" s="78">
        <f t="shared" si="25"/>
        <v>0</v>
      </c>
      <c r="O220" s="78">
        <f t="shared" si="26"/>
        <v>0</v>
      </c>
      <c r="P220" s="78">
        <f t="shared" si="27"/>
        <v>0.54166666666424135</v>
      </c>
      <c r="Q220" s="32"/>
      <c r="R220" s="32"/>
      <c r="S220" s="32"/>
      <c r="T220" s="90" t="s">
        <v>600</v>
      </c>
      <c r="U220" s="7" t="s">
        <v>675</v>
      </c>
      <c r="V220" s="33"/>
      <c r="AB220" s="97"/>
    </row>
    <row r="221" spans="1:40" s="34" customFormat="1" x14ac:dyDescent="0.25">
      <c r="A221" s="230"/>
      <c r="B221" s="212"/>
      <c r="C221" s="225"/>
      <c r="D221" s="231"/>
      <c r="E221" s="220"/>
      <c r="F221" s="213"/>
      <c r="G221" s="32"/>
      <c r="H221" s="1">
        <v>43423.830555555556</v>
      </c>
      <c r="I221" s="1">
        <v>43424.26458333333</v>
      </c>
      <c r="J221" s="32"/>
      <c r="K221" s="32"/>
      <c r="L221" s="32"/>
      <c r="M221" s="78">
        <f t="shared" si="24"/>
        <v>0</v>
      </c>
      <c r="N221" s="78">
        <f t="shared" si="25"/>
        <v>0</v>
      </c>
      <c r="O221" s="78">
        <f t="shared" si="26"/>
        <v>0</v>
      </c>
      <c r="P221" s="78">
        <f t="shared" si="27"/>
        <v>0.43402777777373558</v>
      </c>
      <c r="Q221" s="32"/>
      <c r="R221" s="32"/>
      <c r="S221" s="32"/>
      <c r="T221" s="90" t="s">
        <v>600</v>
      </c>
      <c r="U221" s="7" t="s">
        <v>676</v>
      </c>
      <c r="V221" s="33"/>
      <c r="AB221" s="97"/>
    </row>
    <row r="222" spans="1:40" s="34" customFormat="1" x14ac:dyDescent="0.25">
      <c r="A222" s="230"/>
      <c r="B222" s="212"/>
      <c r="C222" s="225"/>
      <c r="D222" s="231"/>
      <c r="E222" s="220"/>
      <c r="F222" s="213"/>
      <c r="G222" s="32"/>
      <c r="H222" s="1">
        <v>43424.390277777777</v>
      </c>
      <c r="I222" s="1">
        <v>43424.871527777781</v>
      </c>
      <c r="J222" s="32"/>
      <c r="K222" s="32"/>
      <c r="L222" s="32"/>
      <c r="M222" s="78">
        <f t="shared" si="24"/>
        <v>0</v>
      </c>
      <c r="N222" s="78">
        <f t="shared" si="25"/>
        <v>0</v>
      </c>
      <c r="O222" s="78">
        <f t="shared" si="26"/>
        <v>0</v>
      </c>
      <c r="P222" s="78">
        <f t="shared" si="27"/>
        <v>0.48125000000436557</v>
      </c>
      <c r="Q222" s="32"/>
      <c r="R222" s="32"/>
      <c r="S222" s="32"/>
      <c r="T222" s="90" t="s">
        <v>604</v>
      </c>
      <c r="U222" s="7" t="s">
        <v>677</v>
      </c>
      <c r="V222" s="33"/>
      <c r="AB222" s="97"/>
    </row>
    <row r="223" spans="1:40" s="34" customFormat="1" x14ac:dyDescent="0.25">
      <c r="A223" s="230"/>
      <c r="B223" s="212"/>
      <c r="C223" s="225"/>
      <c r="D223" s="231"/>
      <c r="E223" s="220"/>
      <c r="F223" s="213"/>
      <c r="G223" s="32"/>
      <c r="H223" s="1">
        <v>43426.854861111111</v>
      </c>
      <c r="I223" s="1">
        <v>43427.27847222222</v>
      </c>
      <c r="J223" s="32"/>
      <c r="K223" s="32"/>
      <c r="L223" s="32"/>
      <c r="M223" s="78">
        <f t="shared" si="24"/>
        <v>0</v>
      </c>
      <c r="N223" s="78">
        <f t="shared" si="25"/>
        <v>0</v>
      </c>
      <c r="O223" s="78">
        <f t="shared" si="26"/>
        <v>0</v>
      </c>
      <c r="P223" s="78">
        <f t="shared" si="27"/>
        <v>0.42361111110949423</v>
      </c>
      <c r="Q223" s="32"/>
      <c r="R223" s="32"/>
      <c r="S223" s="32"/>
      <c r="T223" s="90" t="s">
        <v>600</v>
      </c>
      <c r="U223" s="7" t="s">
        <v>675</v>
      </c>
      <c r="V223" s="33"/>
      <c r="AB223" s="97"/>
    </row>
    <row r="224" spans="1:40" s="34" customFormat="1" x14ac:dyDescent="0.25">
      <c r="A224" s="230"/>
      <c r="B224" s="212"/>
      <c r="C224" s="225"/>
      <c r="D224" s="231"/>
      <c r="E224" s="220"/>
      <c r="F224" s="213"/>
      <c r="G224" s="32"/>
      <c r="H224" s="1">
        <v>43428.862500000003</v>
      </c>
      <c r="I224" s="1">
        <v>43429.321527777778</v>
      </c>
      <c r="J224" s="32"/>
      <c r="K224" s="32"/>
      <c r="L224" s="32"/>
      <c r="M224" s="78">
        <f t="shared" si="24"/>
        <v>0</v>
      </c>
      <c r="N224" s="78">
        <f t="shared" si="25"/>
        <v>0</v>
      </c>
      <c r="O224" s="78">
        <f t="shared" si="26"/>
        <v>0</v>
      </c>
      <c r="P224" s="78">
        <f t="shared" si="27"/>
        <v>0.45902777777519077</v>
      </c>
      <c r="Q224" s="32"/>
      <c r="R224" s="32"/>
      <c r="S224" s="32"/>
      <c r="T224" s="90" t="s">
        <v>600</v>
      </c>
      <c r="U224" s="7" t="s">
        <v>675</v>
      </c>
      <c r="V224" s="33"/>
      <c r="AB224" s="97"/>
    </row>
    <row r="225" spans="1:40" s="34" customFormat="1" x14ac:dyDescent="0.25">
      <c r="A225" s="230"/>
      <c r="B225" s="212"/>
      <c r="C225" s="225"/>
      <c r="D225" s="231"/>
      <c r="E225" s="220"/>
      <c r="F225" s="213"/>
      <c r="G225" s="32"/>
      <c r="H225" s="1">
        <v>43429.070138888892</v>
      </c>
      <c r="I225" s="1">
        <v>43429.321527777778</v>
      </c>
      <c r="J225" s="32"/>
      <c r="K225" s="32"/>
      <c r="L225" s="32"/>
      <c r="M225" s="78">
        <f t="shared" si="24"/>
        <v>0</v>
      </c>
      <c r="N225" s="78">
        <f t="shared" si="25"/>
        <v>0</v>
      </c>
      <c r="O225" s="78">
        <f t="shared" si="26"/>
        <v>0</v>
      </c>
      <c r="P225" s="78">
        <f t="shared" si="27"/>
        <v>0.25138888888614019</v>
      </c>
      <c r="Q225" s="32"/>
      <c r="R225" s="32"/>
      <c r="S225" s="32"/>
      <c r="T225" s="90" t="s">
        <v>600</v>
      </c>
      <c r="U225" s="7" t="s">
        <v>675</v>
      </c>
      <c r="V225" s="33"/>
      <c r="AB225" s="97"/>
    </row>
    <row r="226" spans="1:40" s="34" customFormat="1" x14ac:dyDescent="0.25">
      <c r="A226" s="230"/>
      <c r="B226" s="212"/>
      <c r="C226" s="225"/>
      <c r="D226" s="231"/>
      <c r="E226" s="220"/>
      <c r="F226" s="213"/>
      <c r="G226" s="32"/>
      <c r="H226" s="1">
        <v>43430.900694444441</v>
      </c>
      <c r="I226" s="1">
        <v>43431.390277777777</v>
      </c>
      <c r="J226" s="32"/>
      <c r="K226" s="32"/>
      <c r="L226" s="32"/>
      <c r="M226" s="78">
        <f t="shared" si="24"/>
        <v>0</v>
      </c>
      <c r="N226" s="78">
        <f t="shared" si="25"/>
        <v>0</v>
      </c>
      <c r="O226" s="78">
        <f t="shared" si="26"/>
        <v>0</v>
      </c>
      <c r="P226" s="78">
        <f t="shared" si="27"/>
        <v>0.48958333333575865</v>
      </c>
      <c r="Q226" s="32"/>
      <c r="R226" s="32"/>
      <c r="S226" s="32"/>
      <c r="T226" s="90" t="s">
        <v>600</v>
      </c>
      <c r="U226" s="7" t="s">
        <v>675</v>
      </c>
      <c r="V226" s="33"/>
      <c r="AB226" s="97"/>
    </row>
    <row r="227" spans="1:40" s="34" customFormat="1" x14ac:dyDescent="0.25">
      <c r="A227" s="230"/>
      <c r="B227" s="212"/>
      <c r="C227" s="225"/>
      <c r="D227" s="231"/>
      <c r="E227" s="220"/>
      <c r="F227" s="213"/>
      <c r="G227" s="32"/>
      <c r="H227" s="1">
        <v>43433.801388888889</v>
      </c>
      <c r="I227" s="1">
        <v>43434.316666666666</v>
      </c>
      <c r="J227" s="32"/>
      <c r="K227" s="32"/>
      <c r="L227" s="32"/>
      <c r="M227" s="78">
        <f t="shared" si="24"/>
        <v>0</v>
      </c>
      <c r="N227" s="78">
        <f t="shared" si="25"/>
        <v>0</v>
      </c>
      <c r="O227" s="78">
        <f t="shared" si="26"/>
        <v>0</v>
      </c>
      <c r="P227" s="78">
        <f t="shared" si="27"/>
        <v>0.51527777777664596</v>
      </c>
      <c r="Q227" s="32"/>
      <c r="R227" s="32"/>
      <c r="S227" s="32"/>
      <c r="T227" s="90" t="s">
        <v>600</v>
      </c>
      <c r="U227" s="7" t="s">
        <v>678</v>
      </c>
      <c r="V227" s="33"/>
      <c r="AB227" s="97"/>
    </row>
    <row r="228" spans="1:40" s="34" customFormat="1" x14ac:dyDescent="0.25">
      <c r="A228" s="230"/>
      <c r="B228" s="212"/>
      <c r="C228" s="216"/>
      <c r="D228" s="231"/>
      <c r="E228" s="220"/>
      <c r="F228" s="213"/>
      <c r="G228" s="32"/>
      <c r="H228" s="1">
        <v>43434.871527777781</v>
      </c>
      <c r="I228" s="1">
        <v>43435</v>
      </c>
      <c r="J228" s="32"/>
      <c r="K228" s="32"/>
      <c r="L228" s="32"/>
      <c r="M228" s="78">
        <f t="shared" si="24"/>
        <v>0</v>
      </c>
      <c r="N228" s="78">
        <f t="shared" si="25"/>
        <v>0</v>
      </c>
      <c r="O228" s="78">
        <f t="shared" si="26"/>
        <v>0</v>
      </c>
      <c r="P228" s="78">
        <f t="shared" si="27"/>
        <v>0.12847222221898846</v>
      </c>
      <c r="Q228" s="32"/>
      <c r="R228" s="32"/>
      <c r="S228" s="32"/>
      <c r="T228" s="90" t="s">
        <v>600</v>
      </c>
      <c r="U228" s="7" t="s">
        <v>678</v>
      </c>
      <c r="V228" s="33"/>
      <c r="AB228" s="97"/>
    </row>
    <row r="229" spans="1:40" s="37" customFormat="1" x14ac:dyDescent="0.25">
      <c r="A229" s="35"/>
      <c r="B229" s="40"/>
      <c r="C229" s="46"/>
      <c r="D229" s="91" t="s">
        <v>50</v>
      </c>
      <c r="E229" s="92"/>
      <c r="F229" s="29"/>
      <c r="G229" s="32" t="s">
        <v>49</v>
      </c>
      <c r="H229" s="2"/>
      <c r="I229" s="2"/>
      <c r="J229" s="32" t="s">
        <v>49</v>
      </c>
      <c r="K229" s="32" t="s">
        <v>49</v>
      </c>
      <c r="L229" s="32" t="s">
        <v>49</v>
      </c>
      <c r="M229" s="78">
        <f>SUM(M213:M228)</f>
        <v>0</v>
      </c>
      <c r="N229" s="78">
        <f>SUM(N213:N228)</f>
        <v>0</v>
      </c>
      <c r="O229" s="78">
        <f>SUM(O213:O228)</f>
        <v>0</v>
      </c>
      <c r="P229" s="78">
        <f>SUM(P213:P228)</f>
        <v>9.0548611110934871</v>
      </c>
      <c r="Q229" s="32" t="s">
        <v>49</v>
      </c>
      <c r="R229" s="32" t="s">
        <v>49</v>
      </c>
      <c r="S229" s="32" t="s">
        <v>49</v>
      </c>
      <c r="T229" s="38"/>
      <c r="U229" s="12"/>
      <c r="V229" s="36"/>
      <c r="W229" s="82">
        <f>$AC$10-((O229*24))</f>
        <v>720</v>
      </c>
      <c r="X229" s="83">
        <v>403</v>
      </c>
      <c r="Y229" s="84">
        <v>211.547</v>
      </c>
      <c r="Z229" s="85">
        <f>X229*Y229</f>
        <v>85253.440999999992</v>
      </c>
      <c r="AA229" s="82">
        <f>(Z229*(W229-M229*24))/W229</f>
        <v>85253.440999999992</v>
      </c>
      <c r="AB229" s="86">
        <f>(AA229/Z229)*100</f>
        <v>100</v>
      </c>
      <c r="AC229" s="34"/>
    </row>
    <row r="230" spans="1:40" s="89" customFormat="1" x14ac:dyDescent="0.25">
      <c r="A230" s="228">
        <v>21</v>
      </c>
      <c r="B230" s="211">
        <v>36</v>
      </c>
      <c r="C230" s="215" t="s">
        <v>107</v>
      </c>
      <c r="D230" s="235" t="s">
        <v>108</v>
      </c>
      <c r="E230" s="220">
        <v>144</v>
      </c>
      <c r="F230" s="213" t="s">
        <v>48</v>
      </c>
      <c r="G230" s="77" t="s">
        <v>49</v>
      </c>
      <c r="H230" s="1">
        <v>43411.920138888891</v>
      </c>
      <c r="I230" s="1">
        <v>43413.287499999999</v>
      </c>
      <c r="J230" s="77"/>
      <c r="K230" s="43"/>
      <c r="L230" s="120"/>
      <c r="M230" s="78">
        <f t="shared" ref="M230:M236" si="28">IF(RIGHT(T230)="T",(+I230-H230),0)</f>
        <v>0</v>
      </c>
      <c r="N230" s="78">
        <f t="shared" ref="N230:N236" si="29">IF(RIGHT(T230)="U",(+I230-H230),0)</f>
        <v>0</v>
      </c>
      <c r="O230" s="78">
        <f t="shared" ref="O230:O236" si="30">IF(RIGHT(T230)="C",(+I230-H230),0)</f>
        <v>0</v>
      </c>
      <c r="P230" s="78">
        <f t="shared" ref="P230:P236" si="31">IF(RIGHT(T230)="D",(+I230-H230),0)</f>
        <v>1.367361111108039</v>
      </c>
      <c r="Q230" s="79"/>
      <c r="R230" s="79"/>
      <c r="S230" s="79"/>
      <c r="T230" s="90" t="s">
        <v>600</v>
      </c>
      <c r="U230" s="7" t="s">
        <v>679</v>
      </c>
      <c r="V230" s="81"/>
      <c r="W230" s="103"/>
      <c r="X230" s="121"/>
      <c r="Y230" s="121"/>
      <c r="Z230" s="121"/>
      <c r="AA230" s="121"/>
      <c r="AB230" s="122"/>
      <c r="AC230" s="123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</row>
    <row r="231" spans="1:40" s="89" customFormat="1" x14ac:dyDescent="0.25">
      <c r="A231" s="228"/>
      <c r="B231" s="211"/>
      <c r="C231" s="216"/>
      <c r="D231" s="235"/>
      <c r="E231" s="220"/>
      <c r="F231" s="213"/>
      <c r="G231" s="77"/>
      <c r="H231" s="1">
        <v>43414.859722222223</v>
      </c>
      <c r="I231" s="1">
        <v>43415.436111111114</v>
      </c>
      <c r="J231" s="77"/>
      <c r="K231" s="43"/>
      <c r="L231" s="120"/>
      <c r="M231" s="78">
        <f t="shared" si="28"/>
        <v>0</v>
      </c>
      <c r="N231" s="78">
        <f t="shared" si="29"/>
        <v>0</v>
      </c>
      <c r="O231" s="78">
        <f t="shared" si="30"/>
        <v>0</v>
      </c>
      <c r="P231" s="78">
        <f t="shared" si="31"/>
        <v>0.57638888889050577</v>
      </c>
      <c r="Q231" s="79"/>
      <c r="R231" s="79"/>
      <c r="S231" s="79"/>
      <c r="T231" s="90" t="s">
        <v>600</v>
      </c>
      <c r="U231" s="7" t="s">
        <v>674</v>
      </c>
      <c r="V231" s="81"/>
      <c r="W231" s="103"/>
      <c r="X231" s="121"/>
      <c r="Y231" s="121"/>
      <c r="Z231" s="121"/>
      <c r="AA231" s="121"/>
      <c r="AB231" s="122"/>
      <c r="AC231" s="123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</row>
    <row r="232" spans="1:40" s="89" customFormat="1" x14ac:dyDescent="0.25">
      <c r="A232" s="228"/>
      <c r="B232" s="211"/>
      <c r="C232" s="216"/>
      <c r="D232" s="235"/>
      <c r="E232" s="220"/>
      <c r="F232" s="213"/>
      <c r="G232" s="77"/>
      <c r="H232" s="1">
        <v>43420.863888888889</v>
      </c>
      <c r="I232" s="1">
        <v>43421.522222222222</v>
      </c>
      <c r="J232" s="77"/>
      <c r="K232" s="43"/>
      <c r="L232" s="120"/>
      <c r="M232" s="78">
        <f t="shared" si="28"/>
        <v>0</v>
      </c>
      <c r="N232" s="78">
        <f t="shared" si="29"/>
        <v>0</v>
      </c>
      <c r="O232" s="78">
        <f t="shared" si="30"/>
        <v>0</v>
      </c>
      <c r="P232" s="78">
        <f t="shared" si="31"/>
        <v>0.65833333333284827</v>
      </c>
      <c r="Q232" s="79"/>
      <c r="R232" s="79"/>
      <c r="S232" s="79"/>
      <c r="T232" s="90" t="s">
        <v>600</v>
      </c>
      <c r="U232" s="7" t="s">
        <v>680</v>
      </c>
      <c r="V232" s="81"/>
      <c r="W232" s="103"/>
      <c r="X232" s="121"/>
      <c r="Y232" s="121"/>
      <c r="Z232" s="121"/>
      <c r="AA232" s="121"/>
      <c r="AB232" s="122"/>
      <c r="AC232" s="123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</row>
    <row r="233" spans="1:40" s="89" customFormat="1" x14ac:dyDescent="0.25">
      <c r="A233" s="228"/>
      <c r="B233" s="211"/>
      <c r="C233" s="216"/>
      <c r="D233" s="235"/>
      <c r="E233" s="220"/>
      <c r="F233" s="213"/>
      <c r="G233" s="77"/>
      <c r="H233" s="1">
        <v>43424.838194444441</v>
      </c>
      <c r="I233" s="1">
        <v>43425.410416666666</v>
      </c>
      <c r="J233" s="77"/>
      <c r="K233" s="43"/>
      <c r="L233" s="120"/>
      <c r="M233" s="78">
        <f t="shared" si="28"/>
        <v>0</v>
      </c>
      <c r="N233" s="78">
        <f t="shared" si="29"/>
        <v>0</v>
      </c>
      <c r="O233" s="78">
        <f t="shared" si="30"/>
        <v>0</v>
      </c>
      <c r="P233" s="78">
        <f t="shared" si="31"/>
        <v>0.57222222222480923</v>
      </c>
      <c r="Q233" s="79"/>
      <c r="R233" s="79"/>
      <c r="S233" s="79"/>
      <c r="T233" s="90" t="s">
        <v>600</v>
      </c>
      <c r="U233" s="7" t="s">
        <v>675</v>
      </c>
      <c r="V233" s="81"/>
      <c r="W233" s="103"/>
      <c r="X233" s="121"/>
      <c r="Y233" s="121"/>
      <c r="Z233" s="121"/>
      <c r="AA233" s="121"/>
      <c r="AB233" s="122"/>
      <c r="AC233" s="123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</row>
    <row r="234" spans="1:40" s="89" customFormat="1" x14ac:dyDescent="0.25">
      <c r="A234" s="228"/>
      <c r="B234" s="211"/>
      <c r="C234" s="216"/>
      <c r="D234" s="235"/>
      <c r="E234" s="220"/>
      <c r="F234" s="213"/>
      <c r="G234" s="77"/>
      <c r="H234" s="1">
        <v>43425.823611111111</v>
      </c>
      <c r="I234" s="1">
        <v>43426.424305555556</v>
      </c>
      <c r="J234" s="77"/>
      <c r="K234" s="43"/>
      <c r="L234" s="120"/>
      <c r="M234" s="78">
        <f t="shared" si="28"/>
        <v>0</v>
      </c>
      <c r="N234" s="78">
        <f t="shared" si="29"/>
        <v>0</v>
      </c>
      <c r="O234" s="78">
        <f t="shared" si="30"/>
        <v>0</v>
      </c>
      <c r="P234" s="78">
        <f t="shared" si="31"/>
        <v>0.60069444444525288</v>
      </c>
      <c r="Q234" s="79"/>
      <c r="R234" s="79"/>
      <c r="S234" s="79"/>
      <c r="T234" s="90" t="s">
        <v>600</v>
      </c>
      <c r="U234" s="7" t="s">
        <v>675</v>
      </c>
      <c r="V234" s="81"/>
      <c r="W234" s="103"/>
      <c r="X234" s="121"/>
      <c r="Y234" s="121"/>
      <c r="Z234" s="121"/>
      <c r="AA234" s="121"/>
      <c r="AB234" s="122"/>
      <c r="AC234" s="123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</row>
    <row r="235" spans="1:40" s="89" customFormat="1" x14ac:dyDescent="0.25">
      <c r="A235" s="228"/>
      <c r="B235" s="211"/>
      <c r="C235" s="216"/>
      <c r="D235" s="235"/>
      <c r="E235" s="220"/>
      <c r="F235" s="213"/>
      <c r="G235" s="77"/>
      <c r="H235" s="1">
        <v>43428.157638888886</v>
      </c>
      <c r="I235" s="1">
        <v>43428.286111111112</v>
      </c>
      <c r="J235" s="77"/>
      <c r="K235" s="43"/>
      <c r="L235" s="120"/>
      <c r="M235" s="78">
        <f t="shared" si="28"/>
        <v>0</v>
      </c>
      <c r="N235" s="78">
        <f t="shared" si="29"/>
        <v>0</v>
      </c>
      <c r="O235" s="78">
        <f t="shared" si="30"/>
        <v>0</v>
      </c>
      <c r="P235" s="78">
        <f t="shared" si="31"/>
        <v>0.12847222222626442</v>
      </c>
      <c r="Q235" s="79"/>
      <c r="R235" s="79"/>
      <c r="S235" s="79"/>
      <c r="T235" s="90" t="s">
        <v>600</v>
      </c>
      <c r="U235" s="7" t="s">
        <v>675</v>
      </c>
      <c r="V235" s="81"/>
      <c r="W235" s="103"/>
      <c r="X235" s="121"/>
      <c r="Y235" s="121"/>
      <c r="Z235" s="121"/>
      <c r="AA235" s="121"/>
      <c r="AB235" s="122"/>
      <c r="AC235" s="123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</row>
    <row r="236" spans="1:40" s="89" customFormat="1" x14ac:dyDescent="0.25">
      <c r="A236" s="228"/>
      <c r="B236" s="211"/>
      <c r="C236" s="216"/>
      <c r="D236" s="235"/>
      <c r="E236" s="220"/>
      <c r="F236" s="213"/>
      <c r="G236" s="77"/>
      <c r="H236" s="1">
        <v>43432.869444444441</v>
      </c>
      <c r="I236" s="1">
        <v>43433.286111111112</v>
      </c>
      <c r="J236" s="77"/>
      <c r="K236" s="43"/>
      <c r="L236" s="120"/>
      <c r="M236" s="78">
        <f t="shared" si="28"/>
        <v>0</v>
      </c>
      <c r="N236" s="78">
        <f t="shared" si="29"/>
        <v>0</v>
      </c>
      <c r="O236" s="78">
        <f t="shared" si="30"/>
        <v>0</v>
      </c>
      <c r="P236" s="78">
        <f t="shared" si="31"/>
        <v>0.41666666667151731</v>
      </c>
      <c r="Q236" s="79"/>
      <c r="R236" s="79"/>
      <c r="S236" s="79"/>
      <c r="T236" s="90" t="s">
        <v>600</v>
      </c>
      <c r="U236" s="7" t="s">
        <v>678</v>
      </c>
      <c r="V236" s="81"/>
      <c r="W236" s="103"/>
      <c r="X236" s="121"/>
      <c r="Y236" s="121"/>
      <c r="Z236" s="121"/>
      <c r="AA236" s="121"/>
      <c r="AB236" s="122"/>
      <c r="AC236" s="123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</row>
    <row r="237" spans="1:40" s="37" customFormat="1" x14ac:dyDescent="0.25">
      <c r="A237" s="31"/>
      <c r="B237" s="211"/>
      <c r="C237" s="46"/>
      <c r="D237" s="91" t="s">
        <v>50</v>
      </c>
      <c r="E237" s="92"/>
      <c r="F237" s="29"/>
      <c r="G237" s="32" t="s">
        <v>49</v>
      </c>
      <c r="H237" s="2"/>
      <c r="I237" s="2"/>
      <c r="J237" s="32" t="s">
        <v>49</v>
      </c>
      <c r="K237" s="32" t="s">
        <v>49</v>
      </c>
      <c r="L237" s="77"/>
      <c r="M237" s="78">
        <f>SUM(M230:M236)</f>
        <v>0</v>
      </c>
      <c r="N237" s="78">
        <f>SUM(N230:N236)</f>
        <v>0</v>
      </c>
      <c r="O237" s="78">
        <f>SUM(O230:O236)</f>
        <v>0</v>
      </c>
      <c r="P237" s="78">
        <f>SUM(P230:P236)</f>
        <v>4.3201388888992369</v>
      </c>
      <c r="Q237" s="32" t="s">
        <v>49</v>
      </c>
      <c r="R237" s="32" t="s">
        <v>49</v>
      </c>
      <c r="S237" s="32" t="s">
        <v>49</v>
      </c>
      <c r="T237" s="38"/>
      <c r="U237" s="12"/>
      <c r="V237" s="36"/>
      <c r="W237" s="82">
        <f>$AC$10-((O237*24))</f>
        <v>720</v>
      </c>
      <c r="X237" s="93">
        <v>331</v>
      </c>
      <c r="Y237" s="94">
        <v>144</v>
      </c>
      <c r="Z237" s="98">
        <f>X237*Y237</f>
        <v>47664</v>
      </c>
      <c r="AA237" s="82">
        <f>(Z237*(W237-M237*24))/W237</f>
        <v>47664</v>
      </c>
      <c r="AB237" s="100">
        <f>(AA237/Z237)*100</f>
        <v>100</v>
      </c>
      <c r="AC237" s="34"/>
    </row>
    <row r="238" spans="1:40" s="89" customFormat="1" x14ac:dyDescent="0.25">
      <c r="A238" s="228">
        <v>22</v>
      </c>
      <c r="B238" s="211">
        <v>37</v>
      </c>
      <c r="C238" s="215" t="s">
        <v>109</v>
      </c>
      <c r="D238" s="235" t="s">
        <v>110</v>
      </c>
      <c r="E238" s="220">
        <v>144</v>
      </c>
      <c r="F238" s="213" t="s">
        <v>48</v>
      </c>
      <c r="G238" s="77" t="s">
        <v>49</v>
      </c>
      <c r="H238" s="1">
        <v>43413.839583333334</v>
      </c>
      <c r="I238" s="1">
        <v>43414.354861111111</v>
      </c>
      <c r="J238" s="77"/>
      <c r="K238" s="43"/>
      <c r="L238" s="120"/>
      <c r="M238" s="78">
        <f>IF(RIGHT(T238)="T",(+I238-H238),0)</f>
        <v>0</v>
      </c>
      <c r="N238" s="78">
        <f>IF(RIGHT(T238)="U",(+I238-H238),0)</f>
        <v>0</v>
      </c>
      <c r="O238" s="78">
        <f>IF(RIGHT(T238)="C",(+I238-H238),0)</f>
        <v>0</v>
      </c>
      <c r="P238" s="78">
        <f>IF(RIGHT(T238)="D",(+I238-H238),0)</f>
        <v>0.51527777777664596</v>
      </c>
      <c r="Q238" s="79"/>
      <c r="R238" s="79"/>
      <c r="S238" s="79"/>
      <c r="T238" s="90" t="s">
        <v>600</v>
      </c>
      <c r="U238" s="7" t="s">
        <v>674</v>
      </c>
      <c r="V238" s="81"/>
      <c r="W238" s="103"/>
      <c r="X238" s="121"/>
      <c r="Y238" s="121"/>
      <c r="Z238" s="121"/>
      <c r="AA238" s="121"/>
      <c r="AB238" s="122"/>
      <c r="AC238" s="123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</row>
    <row r="239" spans="1:40" s="89" customFormat="1" x14ac:dyDescent="0.25">
      <c r="A239" s="228"/>
      <c r="B239" s="211"/>
      <c r="C239" s="215"/>
      <c r="D239" s="235"/>
      <c r="E239" s="220"/>
      <c r="F239" s="213"/>
      <c r="G239" s="77"/>
      <c r="H239" s="1">
        <v>43415.844444444447</v>
      </c>
      <c r="I239" s="1">
        <v>43417.407638888886</v>
      </c>
      <c r="J239" s="77"/>
      <c r="K239" s="43"/>
      <c r="L239" s="120"/>
      <c r="M239" s="78">
        <f>IF(RIGHT(T239)="T",(+I239-H239),0)</f>
        <v>0</v>
      </c>
      <c r="N239" s="78">
        <f>IF(RIGHT(T239)="U",(+I239-H239),0)</f>
        <v>0</v>
      </c>
      <c r="O239" s="78">
        <f>IF(RIGHT(T239)="C",(+I239-H239),0)</f>
        <v>0</v>
      </c>
      <c r="P239" s="78">
        <f>IF(RIGHT(T239)="D",(+I239-H239),0)</f>
        <v>1.5631944444394321</v>
      </c>
      <c r="Q239" s="79"/>
      <c r="R239" s="79"/>
      <c r="S239" s="79"/>
      <c r="T239" s="90" t="s">
        <v>600</v>
      </c>
      <c r="U239" s="7" t="s">
        <v>674</v>
      </c>
      <c r="V239" s="81"/>
      <c r="W239" s="103"/>
      <c r="X239" s="121"/>
      <c r="Y239" s="121"/>
      <c r="Z239" s="121"/>
      <c r="AA239" s="121"/>
      <c r="AB239" s="122"/>
      <c r="AC239" s="123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</row>
    <row r="240" spans="1:40" s="89" customFormat="1" x14ac:dyDescent="0.25">
      <c r="A240" s="228"/>
      <c r="B240" s="211"/>
      <c r="C240" s="215"/>
      <c r="D240" s="235"/>
      <c r="E240" s="220"/>
      <c r="F240" s="213"/>
      <c r="G240" s="77"/>
      <c r="H240" s="1">
        <v>43421.859722222223</v>
      </c>
      <c r="I240" s="1">
        <v>43423.289583333331</v>
      </c>
      <c r="J240" s="77"/>
      <c r="K240" s="43"/>
      <c r="L240" s="120"/>
      <c r="M240" s="78">
        <f>IF(RIGHT(T240)="T",(+I240-H240),0)</f>
        <v>0</v>
      </c>
      <c r="N240" s="78">
        <f>IF(RIGHT(T240)="U",(+I240-H240),0)</f>
        <v>0</v>
      </c>
      <c r="O240" s="78">
        <f>IF(RIGHT(T240)="C",(+I240-H240),0)</f>
        <v>0</v>
      </c>
      <c r="P240" s="78">
        <f>IF(RIGHT(T240)="D",(+I240-H240),0)</f>
        <v>1.429861111108039</v>
      </c>
      <c r="Q240" s="79"/>
      <c r="R240" s="79"/>
      <c r="S240" s="79"/>
      <c r="T240" s="90" t="s">
        <v>600</v>
      </c>
      <c r="U240" s="7" t="s">
        <v>681</v>
      </c>
      <c r="V240" s="81"/>
      <c r="W240" s="103"/>
      <c r="X240" s="121"/>
      <c r="Y240" s="121"/>
      <c r="Z240" s="121"/>
      <c r="AA240" s="121"/>
      <c r="AB240" s="122"/>
      <c r="AC240" s="123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</row>
    <row r="241" spans="1:40" s="89" customFormat="1" x14ac:dyDescent="0.25">
      <c r="A241" s="228"/>
      <c r="B241" s="211"/>
      <c r="C241" s="216"/>
      <c r="D241" s="235"/>
      <c r="E241" s="220"/>
      <c r="F241" s="213"/>
      <c r="G241" s="77"/>
      <c r="H241" s="1">
        <v>43429.875</v>
      </c>
      <c r="I241" s="1">
        <v>43430.393750000003</v>
      </c>
      <c r="J241" s="77"/>
      <c r="K241" s="43"/>
      <c r="L241" s="120"/>
      <c r="M241" s="78">
        <f>IF(RIGHT(T241)="T",(+I241-H241),0)</f>
        <v>0</v>
      </c>
      <c r="N241" s="78">
        <f>IF(RIGHT(T241)="U",(+I241-H241),0)</f>
        <v>0</v>
      </c>
      <c r="O241" s="78">
        <f>IF(RIGHT(T241)="C",(+I241-H241),0)</f>
        <v>0</v>
      </c>
      <c r="P241" s="78">
        <f>IF(RIGHT(T241)="D",(+I241-H241),0)</f>
        <v>0.51875000000291038</v>
      </c>
      <c r="Q241" s="79"/>
      <c r="R241" s="79"/>
      <c r="S241" s="79"/>
      <c r="T241" s="90" t="s">
        <v>600</v>
      </c>
      <c r="U241" s="7" t="s">
        <v>675</v>
      </c>
      <c r="V241" s="81"/>
      <c r="W241" s="103"/>
      <c r="X241" s="121"/>
      <c r="Y241" s="121"/>
      <c r="Z241" s="121"/>
      <c r="AA241" s="121"/>
      <c r="AB241" s="122"/>
      <c r="AC241" s="123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</row>
    <row r="242" spans="1:40" s="37" customFormat="1" x14ac:dyDescent="0.25">
      <c r="A242" s="31"/>
      <c r="B242" s="211"/>
      <c r="C242" s="46"/>
      <c r="D242" s="91" t="s">
        <v>50</v>
      </c>
      <c r="E242" s="92"/>
      <c r="F242" s="29"/>
      <c r="G242" s="32" t="s">
        <v>49</v>
      </c>
      <c r="H242" s="2"/>
      <c r="I242" s="2"/>
      <c r="J242" s="32" t="s">
        <v>49</v>
      </c>
      <c r="K242" s="32" t="s">
        <v>49</v>
      </c>
      <c r="L242" s="77"/>
      <c r="M242" s="78">
        <f>SUM(M238:M241)</f>
        <v>0</v>
      </c>
      <c r="N242" s="78">
        <f>SUM(N238:N241)</f>
        <v>0</v>
      </c>
      <c r="O242" s="78">
        <f>SUM(O238:O241)</f>
        <v>0</v>
      </c>
      <c r="P242" s="78">
        <f>SUM(P238:P241)</f>
        <v>4.0270833333270275</v>
      </c>
      <c r="Q242" s="32" t="s">
        <v>49</v>
      </c>
      <c r="R242" s="32" t="s">
        <v>49</v>
      </c>
      <c r="S242" s="32" t="s">
        <v>49</v>
      </c>
      <c r="T242" s="38"/>
      <c r="U242" s="12"/>
      <c r="V242" s="36"/>
      <c r="W242" s="82">
        <f>$AC$10-((O242*24))</f>
        <v>720</v>
      </c>
      <c r="X242" s="93">
        <v>331</v>
      </c>
      <c r="Y242" s="94">
        <v>144</v>
      </c>
      <c r="Z242" s="98">
        <f>X242*Y242</f>
        <v>47664</v>
      </c>
      <c r="AA242" s="82">
        <f>(Z242*(W242-M242*24))/W242</f>
        <v>47664</v>
      </c>
      <c r="AB242" s="100">
        <f>(AA242/Z242)*100</f>
        <v>100</v>
      </c>
      <c r="AC242" s="34"/>
    </row>
    <row r="243" spans="1:40" s="34" customFormat="1" x14ac:dyDescent="0.25">
      <c r="A243" s="230">
        <v>23</v>
      </c>
      <c r="B243" s="212">
        <v>38</v>
      </c>
      <c r="C243" s="225" t="s">
        <v>111</v>
      </c>
      <c r="D243" s="231" t="s">
        <v>112</v>
      </c>
      <c r="E243" s="220">
        <v>132.428</v>
      </c>
      <c r="F243" s="213" t="s">
        <v>48</v>
      </c>
      <c r="G243" s="32" t="s">
        <v>49</v>
      </c>
      <c r="H243" s="1">
        <v>43419.354166666664</v>
      </c>
      <c r="I243" s="1">
        <v>43419.769444444442</v>
      </c>
      <c r="J243" s="32" t="s">
        <v>49</v>
      </c>
      <c r="K243" s="32" t="s">
        <v>49</v>
      </c>
      <c r="L243" s="32" t="s">
        <v>49</v>
      </c>
      <c r="M243" s="78">
        <f>IF(RIGHT(T243)="T",(+I243-H243),0)</f>
        <v>0</v>
      </c>
      <c r="N243" s="78">
        <f>IF(RIGHT(T243)="U",(+I243-H243),0)</f>
        <v>0</v>
      </c>
      <c r="O243" s="78">
        <f>IF(RIGHT(T243)="C",(+I243-H243),0)</f>
        <v>0</v>
      </c>
      <c r="P243" s="78">
        <f>IF(RIGHT(T243)="D",(+I243-H243),0)</f>
        <v>0.41527777777810115</v>
      </c>
      <c r="Q243" s="32" t="s">
        <v>49</v>
      </c>
      <c r="R243" s="32" t="s">
        <v>49</v>
      </c>
      <c r="S243" s="32" t="s">
        <v>49</v>
      </c>
      <c r="T243" s="90" t="s">
        <v>604</v>
      </c>
      <c r="U243" s="7" t="s">
        <v>605</v>
      </c>
      <c r="V243" s="33"/>
      <c r="AB243" s="97"/>
    </row>
    <row r="244" spans="1:40" s="34" customFormat="1" x14ac:dyDescent="0.25">
      <c r="A244" s="230"/>
      <c r="B244" s="212"/>
      <c r="C244" s="216"/>
      <c r="D244" s="231"/>
      <c r="E244" s="220"/>
      <c r="F244" s="213"/>
      <c r="G244" s="32"/>
      <c r="H244" s="1">
        <v>43420.410416666666</v>
      </c>
      <c r="I244" s="1">
        <v>43420.775000000001</v>
      </c>
      <c r="J244" s="32"/>
      <c r="K244" s="32"/>
      <c r="L244" s="32"/>
      <c r="M244" s="78">
        <f>IF(RIGHT(T244)="T",(+I244-H244),0)</f>
        <v>0</v>
      </c>
      <c r="N244" s="78">
        <f>IF(RIGHT(T244)="U",(+I244-H244),0)</f>
        <v>0</v>
      </c>
      <c r="O244" s="78">
        <f>IF(RIGHT(T244)="C",(+I244-H244),0)</f>
        <v>0</v>
      </c>
      <c r="P244" s="78">
        <f>IF(RIGHT(T244)="D",(+I244-H244),0)</f>
        <v>0.36458333333575865</v>
      </c>
      <c r="Q244" s="32"/>
      <c r="R244" s="32"/>
      <c r="S244" s="32"/>
      <c r="T244" s="90" t="s">
        <v>604</v>
      </c>
      <c r="U244" s="7" t="s">
        <v>605</v>
      </c>
      <c r="V244" s="33"/>
      <c r="AB244" s="97"/>
    </row>
    <row r="245" spans="1:40" s="37" customFormat="1" x14ac:dyDescent="0.25">
      <c r="A245" s="35"/>
      <c r="B245" s="40"/>
      <c r="C245" s="46"/>
      <c r="D245" s="91" t="s">
        <v>50</v>
      </c>
      <c r="E245" s="92"/>
      <c r="F245" s="29"/>
      <c r="G245" s="32" t="s">
        <v>49</v>
      </c>
      <c r="H245" s="2"/>
      <c r="I245" s="2"/>
      <c r="J245" s="32" t="s">
        <v>49</v>
      </c>
      <c r="K245" s="32" t="s">
        <v>49</v>
      </c>
      <c r="L245" s="77"/>
      <c r="M245" s="78">
        <f>SUM(M243:M244)</f>
        <v>0</v>
      </c>
      <c r="N245" s="78">
        <f>SUM(N243:N244)</f>
        <v>0</v>
      </c>
      <c r="O245" s="78">
        <f>SUM(O243:O244)</f>
        <v>0</v>
      </c>
      <c r="P245" s="78">
        <f>SUM(P243:P244)</f>
        <v>0.77986111111385981</v>
      </c>
      <c r="Q245" s="32" t="s">
        <v>49</v>
      </c>
      <c r="R245" s="32" t="s">
        <v>49</v>
      </c>
      <c r="S245" s="32" t="s">
        <v>49</v>
      </c>
      <c r="T245" s="38"/>
      <c r="U245" s="12"/>
      <c r="V245" s="36"/>
      <c r="W245" s="82">
        <f>$AC$10-((O245*24))</f>
        <v>720</v>
      </c>
      <c r="X245" s="83">
        <v>515</v>
      </c>
      <c r="Y245" s="84">
        <v>132.428</v>
      </c>
      <c r="Z245" s="85">
        <f>X245*Y245</f>
        <v>68200.42</v>
      </c>
      <c r="AA245" s="82">
        <f>(Z245*(W245-M245*24))/W245</f>
        <v>68200.42</v>
      </c>
      <c r="AB245" s="86">
        <f>(AA245/Z245)*100</f>
        <v>100</v>
      </c>
      <c r="AC245" s="34"/>
    </row>
    <row r="246" spans="1:40" s="34" customFormat="1" ht="18" x14ac:dyDescent="0.25">
      <c r="A246" s="230">
        <v>24</v>
      </c>
      <c r="B246" s="212">
        <v>39</v>
      </c>
      <c r="C246" s="225" t="s">
        <v>113</v>
      </c>
      <c r="D246" s="231" t="s">
        <v>114</v>
      </c>
      <c r="E246" s="220">
        <v>48.427999999999997</v>
      </c>
      <c r="F246" s="213" t="s">
        <v>48</v>
      </c>
      <c r="G246" s="32" t="s">
        <v>49</v>
      </c>
      <c r="H246" s="1">
        <v>43405</v>
      </c>
      <c r="I246" s="1">
        <v>43405.324305555558</v>
      </c>
      <c r="J246" s="32" t="s">
        <v>49</v>
      </c>
      <c r="K246" s="32" t="s">
        <v>49</v>
      </c>
      <c r="L246" s="77"/>
      <c r="M246" s="78">
        <f t="shared" ref="M246:M273" si="32">IF(RIGHT(T246)="T",(+I246-H246),0)</f>
        <v>0</v>
      </c>
      <c r="N246" s="78">
        <f t="shared" ref="N246:N273" si="33">IF(RIGHT(T246)="U",(+I246-H246),0)</f>
        <v>0</v>
      </c>
      <c r="O246" s="78">
        <f t="shared" ref="O246:O273" si="34">IF(RIGHT(T246)="C",(+I246-H246),0)</f>
        <v>0</v>
      </c>
      <c r="P246" s="78">
        <f t="shared" ref="P246:P273" si="35">IF(RIGHT(T246)="D",(+I246-H246),0)</f>
        <v>0.3243055555576575</v>
      </c>
      <c r="Q246" s="32" t="s">
        <v>49</v>
      </c>
      <c r="R246" s="32" t="s">
        <v>49</v>
      </c>
      <c r="S246" s="32" t="s">
        <v>49</v>
      </c>
      <c r="T246" s="90" t="s">
        <v>600</v>
      </c>
      <c r="U246" s="7" t="s">
        <v>682</v>
      </c>
      <c r="V246" s="33"/>
      <c r="AB246" s="97"/>
    </row>
    <row r="247" spans="1:40" s="34" customFormat="1" x14ac:dyDescent="0.25">
      <c r="A247" s="230"/>
      <c r="B247" s="212"/>
      <c r="C247" s="216"/>
      <c r="D247" s="231"/>
      <c r="E247" s="220"/>
      <c r="F247" s="213"/>
      <c r="G247" s="32"/>
      <c r="H247" s="1">
        <v>43405.834027777775</v>
      </c>
      <c r="I247" s="1">
        <v>43406.304166666669</v>
      </c>
      <c r="J247" s="32"/>
      <c r="K247" s="32"/>
      <c r="L247" s="77"/>
      <c r="M247" s="78">
        <f t="shared" si="32"/>
        <v>0</v>
      </c>
      <c r="N247" s="78">
        <f t="shared" si="33"/>
        <v>0</v>
      </c>
      <c r="O247" s="78">
        <f t="shared" si="34"/>
        <v>0</v>
      </c>
      <c r="P247" s="78">
        <f t="shared" si="35"/>
        <v>0.47013888889341615</v>
      </c>
      <c r="Q247" s="32"/>
      <c r="R247" s="32"/>
      <c r="S247" s="32"/>
      <c r="T247" s="90" t="s">
        <v>600</v>
      </c>
      <c r="U247" s="7" t="s">
        <v>683</v>
      </c>
      <c r="V247" s="33"/>
      <c r="AB247" s="97"/>
    </row>
    <row r="248" spans="1:40" s="34" customFormat="1" x14ac:dyDescent="0.25">
      <c r="A248" s="230"/>
      <c r="B248" s="212"/>
      <c r="C248" s="216"/>
      <c r="D248" s="231"/>
      <c r="E248" s="220"/>
      <c r="F248" s="213"/>
      <c r="G248" s="32"/>
      <c r="H248" s="1">
        <v>43406.883333333331</v>
      </c>
      <c r="I248" s="1">
        <v>43407.280555555553</v>
      </c>
      <c r="J248" s="32"/>
      <c r="K248" s="32"/>
      <c r="L248" s="77"/>
      <c r="M248" s="78">
        <f t="shared" si="32"/>
        <v>0</v>
      </c>
      <c r="N248" s="78">
        <f t="shared" si="33"/>
        <v>0</v>
      </c>
      <c r="O248" s="78">
        <f t="shared" si="34"/>
        <v>0</v>
      </c>
      <c r="P248" s="78">
        <f t="shared" si="35"/>
        <v>0.39722222222189885</v>
      </c>
      <c r="Q248" s="32"/>
      <c r="R248" s="32"/>
      <c r="S248" s="32"/>
      <c r="T248" s="90" t="s">
        <v>600</v>
      </c>
      <c r="U248" s="7" t="s">
        <v>684</v>
      </c>
      <c r="V248" s="33"/>
      <c r="AB248" s="97"/>
    </row>
    <row r="249" spans="1:40" s="34" customFormat="1" x14ac:dyDescent="0.25">
      <c r="A249" s="230"/>
      <c r="B249" s="212"/>
      <c r="C249" s="216"/>
      <c r="D249" s="231"/>
      <c r="E249" s="220"/>
      <c r="F249" s="213"/>
      <c r="G249" s="32"/>
      <c r="H249" s="1">
        <v>43407.828472222223</v>
      </c>
      <c r="I249" s="1">
        <v>43408.310416666667</v>
      </c>
      <c r="J249" s="32"/>
      <c r="K249" s="32"/>
      <c r="L249" s="77"/>
      <c r="M249" s="78">
        <f t="shared" si="32"/>
        <v>0</v>
      </c>
      <c r="N249" s="78">
        <f t="shared" si="33"/>
        <v>0</v>
      </c>
      <c r="O249" s="78">
        <f t="shared" si="34"/>
        <v>0</v>
      </c>
      <c r="P249" s="78">
        <f t="shared" si="35"/>
        <v>0.48194444444379769</v>
      </c>
      <c r="Q249" s="32"/>
      <c r="R249" s="32"/>
      <c r="S249" s="32"/>
      <c r="T249" s="90" t="s">
        <v>600</v>
      </c>
      <c r="U249" s="7" t="s">
        <v>674</v>
      </c>
      <c r="V249" s="33"/>
      <c r="AB249" s="97"/>
    </row>
    <row r="250" spans="1:40" s="34" customFormat="1" x14ac:dyDescent="0.25">
      <c r="A250" s="230"/>
      <c r="B250" s="212"/>
      <c r="C250" s="216"/>
      <c r="D250" s="231"/>
      <c r="E250" s="220"/>
      <c r="F250" s="213"/>
      <c r="G250" s="32"/>
      <c r="H250" s="1">
        <v>43409.82708333333</v>
      </c>
      <c r="I250" s="1">
        <v>43410.374305555553</v>
      </c>
      <c r="J250" s="32"/>
      <c r="K250" s="32"/>
      <c r="L250" s="77"/>
      <c r="M250" s="78">
        <f t="shared" si="32"/>
        <v>0</v>
      </c>
      <c r="N250" s="78">
        <f t="shared" si="33"/>
        <v>0</v>
      </c>
      <c r="O250" s="78">
        <f t="shared" si="34"/>
        <v>0</v>
      </c>
      <c r="P250" s="78">
        <f t="shared" si="35"/>
        <v>0.54722222222335404</v>
      </c>
      <c r="Q250" s="32"/>
      <c r="R250" s="32"/>
      <c r="S250" s="32"/>
      <c r="T250" s="90" t="s">
        <v>600</v>
      </c>
      <c r="U250" s="7" t="s">
        <v>674</v>
      </c>
      <c r="V250" s="33"/>
      <c r="AB250" s="97"/>
    </row>
    <row r="251" spans="1:40" s="34" customFormat="1" x14ac:dyDescent="0.25">
      <c r="A251" s="230"/>
      <c r="B251" s="212"/>
      <c r="C251" s="216"/>
      <c r="D251" s="231"/>
      <c r="E251" s="220"/>
      <c r="F251" s="213"/>
      <c r="G251" s="32"/>
      <c r="H251" s="1">
        <v>43410.67083333333</v>
      </c>
      <c r="I251" s="1">
        <v>43411.352777777778</v>
      </c>
      <c r="J251" s="32"/>
      <c r="K251" s="32"/>
      <c r="L251" s="77"/>
      <c r="M251" s="78">
        <f t="shared" si="32"/>
        <v>0</v>
      </c>
      <c r="N251" s="78">
        <f t="shared" si="33"/>
        <v>0</v>
      </c>
      <c r="O251" s="78">
        <f t="shared" si="34"/>
        <v>0</v>
      </c>
      <c r="P251" s="78">
        <f t="shared" si="35"/>
        <v>0.68194444444816327</v>
      </c>
      <c r="Q251" s="32"/>
      <c r="R251" s="32"/>
      <c r="S251" s="32"/>
      <c r="T251" s="90" t="s">
        <v>600</v>
      </c>
      <c r="U251" s="7" t="s">
        <v>674</v>
      </c>
      <c r="V251" s="33"/>
      <c r="AB251" s="97"/>
    </row>
    <row r="252" spans="1:40" s="34" customFormat="1" x14ac:dyDescent="0.25">
      <c r="A252" s="230"/>
      <c r="B252" s="212"/>
      <c r="C252" s="216"/>
      <c r="D252" s="231"/>
      <c r="E252" s="220"/>
      <c r="F252" s="213"/>
      <c r="G252" s="32"/>
      <c r="H252" s="1">
        <v>43412.552777777775</v>
      </c>
      <c r="I252" s="1">
        <v>43413.296527777777</v>
      </c>
      <c r="J252" s="32"/>
      <c r="K252" s="32"/>
      <c r="L252" s="77"/>
      <c r="M252" s="78">
        <f t="shared" si="32"/>
        <v>0</v>
      </c>
      <c r="N252" s="78">
        <f t="shared" si="33"/>
        <v>0</v>
      </c>
      <c r="O252" s="78">
        <f t="shared" si="34"/>
        <v>0</v>
      </c>
      <c r="P252" s="78">
        <f t="shared" si="35"/>
        <v>0.74375000000145519</v>
      </c>
      <c r="Q252" s="32"/>
      <c r="R252" s="32"/>
      <c r="S252" s="32"/>
      <c r="T252" s="90" t="s">
        <v>600</v>
      </c>
      <c r="U252" s="7" t="s">
        <v>674</v>
      </c>
      <c r="V252" s="33"/>
      <c r="AB252" s="97"/>
    </row>
    <row r="253" spans="1:40" s="34" customFormat="1" x14ac:dyDescent="0.25">
      <c r="A253" s="230"/>
      <c r="B253" s="212"/>
      <c r="C253" s="216"/>
      <c r="D253" s="231"/>
      <c r="E253" s="220"/>
      <c r="F253" s="213"/>
      <c r="G253" s="32"/>
      <c r="H253" s="1">
        <v>43413.54791666667</v>
      </c>
      <c r="I253" s="1">
        <v>43414.283333333333</v>
      </c>
      <c r="J253" s="32"/>
      <c r="K253" s="32"/>
      <c r="L253" s="77"/>
      <c r="M253" s="78">
        <f t="shared" si="32"/>
        <v>0</v>
      </c>
      <c r="N253" s="78">
        <f t="shared" si="33"/>
        <v>0</v>
      </c>
      <c r="O253" s="78">
        <f t="shared" si="34"/>
        <v>0</v>
      </c>
      <c r="P253" s="78">
        <f t="shared" si="35"/>
        <v>0.73541666666278616</v>
      </c>
      <c r="Q253" s="32"/>
      <c r="R253" s="32"/>
      <c r="S253" s="32"/>
      <c r="T253" s="90" t="s">
        <v>600</v>
      </c>
      <c r="U253" s="7" t="s">
        <v>674</v>
      </c>
      <c r="V253" s="33"/>
      <c r="AB253" s="97"/>
    </row>
    <row r="254" spans="1:40" s="34" customFormat="1" x14ac:dyDescent="0.25">
      <c r="A254" s="230"/>
      <c r="B254" s="212"/>
      <c r="C254" s="216"/>
      <c r="D254" s="231"/>
      <c r="E254" s="220"/>
      <c r="F254" s="213"/>
      <c r="G254" s="32"/>
      <c r="H254" s="1">
        <v>43414.844444444447</v>
      </c>
      <c r="I254" s="1">
        <v>43415.268055555556</v>
      </c>
      <c r="J254" s="32"/>
      <c r="K254" s="32"/>
      <c r="L254" s="77"/>
      <c r="M254" s="78">
        <f t="shared" si="32"/>
        <v>0</v>
      </c>
      <c r="N254" s="78">
        <f t="shared" si="33"/>
        <v>0</v>
      </c>
      <c r="O254" s="78">
        <f t="shared" si="34"/>
        <v>0</v>
      </c>
      <c r="P254" s="78">
        <f t="shared" si="35"/>
        <v>0.42361111110949423</v>
      </c>
      <c r="Q254" s="32"/>
      <c r="R254" s="32"/>
      <c r="S254" s="32"/>
      <c r="T254" s="90" t="s">
        <v>600</v>
      </c>
      <c r="U254" s="7" t="s">
        <v>674</v>
      </c>
      <c r="V254" s="33"/>
      <c r="AB254" s="97"/>
    </row>
    <row r="255" spans="1:40" s="34" customFormat="1" x14ac:dyDescent="0.25">
      <c r="A255" s="230"/>
      <c r="B255" s="212"/>
      <c r="C255" s="216"/>
      <c r="D255" s="231"/>
      <c r="E255" s="220"/>
      <c r="F255" s="213"/>
      <c r="G255" s="32"/>
      <c r="H255" s="1">
        <v>43415.81527777778</v>
      </c>
      <c r="I255" s="1">
        <v>43416.268750000003</v>
      </c>
      <c r="J255" s="32"/>
      <c r="K255" s="32"/>
      <c r="L255" s="77"/>
      <c r="M255" s="78">
        <f t="shared" si="32"/>
        <v>0</v>
      </c>
      <c r="N255" s="78">
        <f t="shared" si="33"/>
        <v>0</v>
      </c>
      <c r="O255" s="78">
        <f t="shared" si="34"/>
        <v>0</v>
      </c>
      <c r="P255" s="78">
        <f t="shared" si="35"/>
        <v>0.45347222222335404</v>
      </c>
      <c r="Q255" s="32"/>
      <c r="R255" s="32"/>
      <c r="S255" s="32"/>
      <c r="T255" s="90" t="s">
        <v>600</v>
      </c>
      <c r="U255" s="7" t="s">
        <v>674</v>
      </c>
      <c r="V255" s="33"/>
      <c r="AB255" s="97"/>
    </row>
    <row r="256" spans="1:40" s="34" customFormat="1" x14ac:dyDescent="0.25">
      <c r="A256" s="230"/>
      <c r="B256" s="212"/>
      <c r="C256" s="216"/>
      <c r="D256" s="231"/>
      <c r="E256" s="220"/>
      <c r="F256" s="213"/>
      <c r="G256" s="32"/>
      <c r="H256" s="1">
        <v>43416.84097222222</v>
      </c>
      <c r="I256" s="1">
        <v>43417.404166666667</v>
      </c>
      <c r="J256" s="32"/>
      <c r="K256" s="32"/>
      <c r="L256" s="77"/>
      <c r="M256" s="78">
        <f t="shared" si="32"/>
        <v>0</v>
      </c>
      <c r="N256" s="78">
        <f t="shared" si="33"/>
        <v>0</v>
      </c>
      <c r="O256" s="78">
        <f t="shared" si="34"/>
        <v>0</v>
      </c>
      <c r="P256" s="78">
        <f t="shared" si="35"/>
        <v>0.56319444444670808</v>
      </c>
      <c r="Q256" s="32"/>
      <c r="R256" s="32"/>
      <c r="S256" s="32"/>
      <c r="T256" s="80" t="s">
        <v>600</v>
      </c>
      <c r="U256" s="7" t="s">
        <v>685</v>
      </c>
      <c r="V256" s="33"/>
      <c r="AB256" s="97"/>
    </row>
    <row r="257" spans="1:28" s="34" customFormat="1" x14ac:dyDescent="0.25">
      <c r="A257" s="230"/>
      <c r="B257" s="212"/>
      <c r="C257" s="216"/>
      <c r="D257" s="231"/>
      <c r="E257" s="220"/>
      <c r="F257" s="213"/>
      <c r="G257" s="32"/>
      <c r="H257" s="1">
        <v>43417.831944444442</v>
      </c>
      <c r="I257" s="1">
        <v>43418.37777777778</v>
      </c>
      <c r="J257" s="32"/>
      <c r="K257" s="32"/>
      <c r="L257" s="77"/>
      <c r="M257" s="78">
        <f t="shared" si="32"/>
        <v>0</v>
      </c>
      <c r="N257" s="78">
        <f t="shared" si="33"/>
        <v>0</v>
      </c>
      <c r="O257" s="78">
        <f t="shared" si="34"/>
        <v>0</v>
      </c>
      <c r="P257" s="78">
        <f t="shared" si="35"/>
        <v>0.54583333333721384</v>
      </c>
      <c r="Q257" s="32"/>
      <c r="R257" s="32"/>
      <c r="S257" s="32"/>
      <c r="T257" s="80" t="s">
        <v>600</v>
      </c>
      <c r="U257" s="7" t="s">
        <v>685</v>
      </c>
      <c r="V257" s="33"/>
      <c r="AB257" s="97"/>
    </row>
    <row r="258" spans="1:28" s="34" customFormat="1" x14ac:dyDescent="0.25">
      <c r="A258" s="230"/>
      <c r="B258" s="212"/>
      <c r="C258" s="216"/>
      <c r="D258" s="231"/>
      <c r="E258" s="220"/>
      <c r="F258" s="213"/>
      <c r="G258" s="32"/>
      <c r="H258" s="1">
        <v>43418.830555555556</v>
      </c>
      <c r="I258" s="1">
        <v>43419.275694444441</v>
      </c>
      <c r="J258" s="32"/>
      <c r="K258" s="32"/>
      <c r="L258" s="77"/>
      <c r="M258" s="78">
        <f t="shared" si="32"/>
        <v>0</v>
      </c>
      <c r="N258" s="78">
        <f t="shared" si="33"/>
        <v>0</v>
      </c>
      <c r="O258" s="78">
        <f t="shared" si="34"/>
        <v>0</v>
      </c>
      <c r="P258" s="78">
        <f t="shared" si="35"/>
        <v>0.445138888884685</v>
      </c>
      <c r="Q258" s="32"/>
      <c r="R258" s="32"/>
      <c r="S258" s="32"/>
      <c r="T258" s="80" t="s">
        <v>600</v>
      </c>
      <c r="U258" s="7" t="s">
        <v>685</v>
      </c>
      <c r="V258" s="33"/>
      <c r="AB258" s="97"/>
    </row>
    <row r="259" spans="1:28" s="34" customFormat="1" x14ac:dyDescent="0.25">
      <c r="A259" s="230"/>
      <c r="B259" s="212"/>
      <c r="C259" s="216"/>
      <c r="D259" s="231"/>
      <c r="E259" s="220"/>
      <c r="F259" s="213"/>
      <c r="G259" s="32"/>
      <c r="H259" s="1">
        <v>43419.835416666669</v>
      </c>
      <c r="I259" s="1">
        <v>43420.295138888891</v>
      </c>
      <c r="J259" s="32"/>
      <c r="K259" s="32"/>
      <c r="L259" s="77"/>
      <c r="M259" s="78">
        <f t="shared" si="32"/>
        <v>0</v>
      </c>
      <c r="N259" s="78">
        <f t="shared" si="33"/>
        <v>0</v>
      </c>
      <c r="O259" s="78">
        <f t="shared" si="34"/>
        <v>0</v>
      </c>
      <c r="P259" s="78">
        <f t="shared" si="35"/>
        <v>0.45972222222189885</v>
      </c>
      <c r="Q259" s="32"/>
      <c r="R259" s="32"/>
      <c r="S259" s="32"/>
      <c r="T259" s="80" t="s">
        <v>600</v>
      </c>
      <c r="U259" s="7" t="s">
        <v>685</v>
      </c>
      <c r="V259" s="33"/>
      <c r="AB259" s="97"/>
    </row>
    <row r="260" spans="1:28" s="34" customFormat="1" x14ac:dyDescent="0.25">
      <c r="A260" s="230"/>
      <c r="B260" s="212"/>
      <c r="C260" s="216"/>
      <c r="D260" s="231"/>
      <c r="E260" s="220"/>
      <c r="F260" s="213"/>
      <c r="G260" s="32"/>
      <c r="H260" s="1">
        <v>43421.867361111108</v>
      </c>
      <c r="I260" s="1">
        <v>43422.300694444442</v>
      </c>
      <c r="J260" s="32"/>
      <c r="K260" s="32"/>
      <c r="L260" s="77"/>
      <c r="M260" s="78">
        <f t="shared" si="32"/>
        <v>0</v>
      </c>
      <c r="N260" s="78">
        <f t="shared" si="33"/>
        <v>0</v>
      </c>
      <c r="O260" s="78">
        <f t="shared" si="34"/>
        <v>0</v>
      </c>
      <c r="P260" s="78">
        <f t="shared" si="35"/>
        <v>0.43333333333430346</v>
      </c>
      <c r="Q260" s="32"/>
      <c r="R260" s="32"/>
      <c r="S260" s="32"/>
      <c r="T260" s="80" t="s">
        <v>600</v>
      </c>
      <c r="U260" s="7" t="s">
        <v>686</v>
      </c>
      <c r="V260" s="33"/>
      <c r="AB260" s="97"/>
    </row>
    <row r="261" spans="1:28" s="34" customFormat="1" x14ac:dyDescent="0.25">
      <c r="A261" s="230"/>
      <c r="B261" s="212"/>
      <c r="C261" s="216"/>
      <c r="D261" s="231"/>
      <c r="E261" s="220"/>
      <c r="F261" s="213"/>
      <c r="G261" s="32"/>
      <c r="H261" s="1">
        <v>43422.841666666667</v>
      </c>
      <c r="I261" s="1">
        <v>43423.270138888889</v>
      </c>
      <c r="J261" s="32"/>
      <c r="K261" s="32"/>
      <c r="L261" s="77"/>
      <c r="M261" s="78">
        <f t="shared" si="32"/>
        <v>0</v>
      </c>
      <c r="N261" s="78">
        <f t="shared" si="33"/>
        <v>0</v>
      </c>
      <c r="O261" s="78">
        <f t="shared" si="34"/>
        <v>0</v>
      </c>
      <c r="P261" s="78">
        <f t="shared" si="35"/>
        <v>0.42847222222189885</v>
      </c>
      <c r="Q261" s="32"/>
      <c r="R261" s="32"/>
      <c r="S261" s="32"/>
      <c r="T261" s="80" t="s">
        <v>600</v>
      </c>
      <c r="U261" s="7" t="s">
        <v>687</v>
      </c>
      <c r="V261" s="33"/>
      <c r="AB261" s="97"/>
    </row>
    <row r="262" spans="1:28" s="34" customFormat="1" x14ac:dyDescent="0.25">
      <c r="A262" s="230"/>
      <c r="B262" s="212"/>
      <c r="C262" s="216"/>
      <c r="D262" s="231"/>
      <c r="E262" s="220"/>
      <c r="F262" s="213"/>
      <c r="G262" s="32"/>
      <c r="H262" s="1">
        <v>43423.854166666664</v>
      </c>
      <c r="I262" s="1">
        <v>43424.263888888891</v>
      </c>
      <c r="J262" s="32"/>
      <c r="K262" s="32"/>
      <c r="L262" s="77"/>
      <c r="M262" s="78">
        <f t="shared" si="32"/>
        <v>0</v>
      </c>
      <c r="N262" s="78">
        <f t="shared" si="33"/>
        <v>0</v>
      </c>
      <c r="O262" s="78">
        <f t="shared" si="34"/>
        <v>0</v>
      </c>
      <c r="P262" s="78">
        <f t="shared" si="35"/>
        <v>0.40972222222626442</v>
      </c>
      <c r="Q262" s="32"/>
      <c r="R262" s="32"/>
      <c r="S262" s="32"/>
      <c r="T262" s="80" t="s">
        <v>600</v>
      </c>
      <c r="U262" s="7" t="s">
        <v>688</v>
      </c>
      <c r="V262" s="33"/>
      <c r="AB262" s="97"/>
    </row>
    <row r="263" spans="1:28" s="34" customFormat="1" x14ac:dyDescent="0.25">
      <c r="A263" s="230"/>
      <c r="B263" s="212"/>
      <c r="C263" s="216"/>
      <c r="D263" s="231"/>
      <c r="E263" s="220"/>
      <c r="F263" s="213"/>
      <c r="G263" s="32"/>
      <c r="H263" s="1">
        <v>43424.806250000001</v>
      </c>
      <c r="I263" s="1">
        <v>43425.40347222222</v>
      </c>
      <c r="J263" s="32"/>
      <c r="K263" s="32"/>
      <c r="L263" s="77"/>
      <c r="M263" s="78">
        <f t="shared" si="32"/>
        <v>0</v>
      </c>
      <c r="N263" s="78">
        <f t="shared" si="33"/>
        <v>0</v>
      </c>
      <c r="O263" s="78">
        <f t="shared" si="34"/>
        <v>0</v>
      </c>
      <c r="P263" s="78">
        <f t="shared" si="35"/>
        <v>0.59722222221898846</v>
      </c>
      <c r="Q263" s="32"/>
      <c r="R263" s="32"/>
      <c r="S263" s="32"/>
      <c r="T263" s="80" t="s">
        <v>600</v>
      </c>
      <c r="U263" s="7" t="s">
        <v>688</v>
      </c>
      <c r="V263" s="33"/>
      <c r="AB263" s="97"/>
    </row>
    <row r="264" spans="1:28" s="34" customFormat="1" x14ac:dyDescent="0.25">
      <c r="A264" s="230"/>
      <c r="B264" s="212"/>
      <c r="C264" s="216"/>
      <c r="D264" s="231"/>
      <c r="E264" s="220"/>
      <c r="F264" s="213"/>
      <c r="G264" s="32"/>
      <c r="H264" s="1">
        <v>43425.820833333331</v>
      </c>
      <c r="I264" s="1">
        <v>43426.317361111112</v>
      </c>
      <c r="J264" s="32"/>
      <c r="K264" s="32"/>
      <c r="L264" s="77"/>
      <c r="M264" s="78">
        <f t="shared" si="32"/>
        <v>0</v>
      </c>
      <c r="N264" s="78">
        <f t="shared" si="33"/>
        <v>0</v>
      </c>
      <c r="O264" s="78">
        <f t="shared" si="34"/>
        <v>0</v>
      </c>
      <c r="P264" s="78">
        <f t="shared" si="35"/>
        <v>0.49652777778101154</v>
      </c>
      <c r="Q264" s="32"/>
      <c r="R264" s="32"/>
      <c r="S264" s="32"/>
      <c r="T264" s="80" t="s">
        <v>600</v>
      </c>
      <c r="U264" s="7" t="s">
        <v>688</v>
      </c>
      <c r="V264" s="33"/>
      <c r="AB264" s="97"/>
    </row>
    <row r="265" spans="1:28" s="34" customFormat="1" x14ac:dyDescent="0.25">
      <c r="A265" s="230"/>
      <c r="B265" s="212"/>
      <c r="C265" s="216"/>
      <c r="D265" s="231"/>
      <c r="E265" s="220"/>
      <c r="F265" s="213"/>
      <c r="G265" s="32"/>
      <c r="H265" s="1">
        <v>43426.806944444441</v>
      </c>
      <c r="I265" s="1">
        <v>43427.277777777781</v>
      </c>
      <c r="J265" s="32"/>
      <c r="K265" s="32"/>
      <c r="L265" s="77"/>
      <c r="M265" s="78">
        <f t="shared" si="32"/>
        <v>0</v>
      </c>
      <c r="N265" s="78">
        <f t="shared" si="33"/>
        <v>0</v>
      </c>
      <c r="O265" s="78">
        <f t="shared" si="34"/>
        <v>0</v>
      </c>
      <c r="P265" s="78">
        <f t="shared" si="35"/>
        <v>0.47083333334012423</v>
      </c>
      <c r="Q265" s="32"/>
      <c r="R265" s="32"/>
      <c r="S265" s="32"/>
      <c r="T265" s="80" t="s">
        <v>600</v>
      </c>
      <c r="U265" s="7" t="s">
        <v>688</v>
      </c>
      <c r="V265" s="33"/>
      <c r="AB265" s="97"/>
    </row>
    <row r="266" spans="1:28" s="34" customFormat="1" x14ac:dyDescent="0.25">
      <c r="A266" s="230"/>
      <c r="B266" s="212"/>
      <c r="C266" s="216"/>
      <c r="D266" s="231"/>
      <c r="E266" s="220"/>
      <c r="F266" s="213"/>
      <c r="G266" s="32"/>
      <c r="H266" s="1">
        <v>43427.818749999999</v>
      </c>
      <c r="I266" s="1">
        <v>43428.276388888888</v>
      </c>
      <c r="J266" s="32"/>
      <c r="K266" s="32"/>
      <c r="L266" s="77"/>
      <c r="M266" s="78">
        <f t="shared" si="32"/>
        <v>0</v>
      </c>
      <c r="N266" s="78">
        <f t="shared" si="33"/>
        <v>0</v>
      </c>
      <c r="O266" s="78">
        <f t="shared" si="34"/>
        <v>0</v>
      </c>
      <c r="P266" s="78">
        <f t="shared" si="35"/>
        <v>0.45763888888905058</v>
      </c>
      <c r="Q266" s="32"/>
      <c r="R266" s="32"/>
      <c r="S266" s="32"/>
      <c r="T266" s="80" t="s">
        <v>600</v>
      </c>
      <c r="U266" s="7" t="s">
        <v>688</v>
      </c>
      <c r="V266" s="33"/>
      <c r="AB266" s="97"/>
    </row>
    <row r="267" spans="1:28" s="34" customFormat="1" x14ac:dyDescent="0.25">
      <c r="A267" s="230"/>
      <c r="B267" s="212"/>
      <c r="C267" s="216"/>
      <c r="D267" s="231"/>
      <c r="E267" s="220"/>
      <c r="F267" s="213"/>
      <c r="G267" s="32"/>
      <c r="H267" s="1">
        <v>43428.862500000003</v>
      </c>
      <c r="I267" s="1">
        <v>43429.310416666667</v>
      </c>
      <c r="J267" s="32"/>
      <c r="K267" s="32"/>
      <c r="L267" s="77"/>
      <c r="M267" s="78">
        <f t="shared" si="32"/>
        <v>0</v>
      </c>
      <c r="N267" s="78">
        <f t="shared" si="33"/>
        <v>0</v>
      </c>
      <c r="O267" s="78">
        <f t="shared" si="34"/>
        <v>0</v>
      </c>
      <c r="P267" s="78">
        <f t="shared" si="35"/>
        <v>0.44791666666424135</v>
      </c>
      <c r="Q267" s="32"/>
      <c r="R267" s="32"/>
      <c r="S267" s="32"/>
      <c r="T267" s="80" t="s">
        <v>600</v>
      </c>
      <c r="U267" s="7" t="s">
        <v>688</v>
      </c>
      <c r="V267" s="33"/>
      <c r="AB267" s="97"/>
    </row>
    <row r="268" spans="1:28" s="34" customFormat="1" x14ac:dyDescent="0.25">
      <c r="A268" s="230"/>
      <c r="B268" s="212"/>
      <c r="C268" s="216"/>
      <c r="D268" s="231"/>
      <c r="E268" s="220"/>
      <c r="F268" s="213"/>
      <c r="G268" s="32"/>
      <c r="H268" s="1">
        <v>43429.587500000001</v>
      </c>
      <c r="I268" s="1">
        <v>43430.27847222222</v>
      </c>
      <c r="J268" s="32"/>
      <c r="K268" s="32"/>
      <c r="L268" s="77"/>
      <c r="M268" s="78">
        <f t="shared" si="32"/>
        <v>0</v>
      </c>
      <c r="N268" s="78">
        <f t="shared" si="33"/>
        <v>0</v>
      </c>
      <c r="O268" s="78">
        <f t="shared" si="34"/>
        <v>0</v>
      </c>
      <c r="P268" s="78">
        <f t="shared" si="35"/>
        <v>0.69097222221898846</v>
      </c>
      <c r="Q268" s="32"/>
      <c r="R268" s="32"/>
      <c r="S268" s="32"/>
      <c r="T268" s="80" t="s">
        <v>600</v>
      </c>
      <c r="U268" s="7" t="s">
        <v>688</v>
      </c>
      <c r="V268" s="33"/>
      <c r="AB268" s="97"/>
    </row>
    <row r="269" spans="1:28" s="34" customFormat="1" x14ac:dyDescent="0.25">
      <c r="A269" s="230"/>
      <c r="B269" s="212"/>
      <c r="C269" s="216"/>
      <c r="D269" s="231"/>
      <c r="E269" s="220"/>
      <c r="F269" s="213"/>
      <c r="G269" s="32"/>
      <c r="H269" s="1">
        <v>43430.834722222222</v>
      </c>
      <c r="I269" s="1">
        <v>43431.290277777778</v>
      </c>
      <c r="J269" s="32"/>
      <c r="K269" s="32"/>
      <c r="L269" s="77"/>
      <c r="M269" s="78">
        <f t="shared" si="32"/>
        <v>0</v>
      </c>
      <c r="N269" s="78">
        <f t="shared" si="33"/>
        <v>0</v>
      </c>
      <c r="O269" s="78">
        <f t="shared" si="34"/>
        <v>0</v>
      </c>
      <c r="P269" s="78">
        <f t="shared" si="35"/>
        <v>0.45555555555620231</v>
      </c>
      <c r="Q269" s="32"/>
      <c r="R269" s="32"/>
      <c r="S269" s="32"/>
      <c r="T269" s="80" t="s">
        <v>600</v>
      </c>
      <c r="U269" s="7" t="s">
        <v>689</v>
      </c>
      <c r="V269" s="33"/>
      <c r="AB269" s="97"/>
    </row>
    <row r="270" spans="1:28" s="34" customFormat="1" x14ac:dyDescent="0.25">
      <c r="A270" s="230"/>
      <c r="B270" s="212"/>
      <c r="C270" s="216"/>
      <c r="D270" s="231"/>
      <c r="E270" s="220"/>
      <c r="F270" s="213"/>
      <c r="G270" s="32"/>
      <c r="H270" s="1">
        <v>43431.825694444444</v>
      </c>
      <c r="I270" s="1">
        <v>43432.334027777775</v>
      </c>
      <c r="J270" s="32"/>
      <c r="K270" s="32"/>
      <c r="L270" s="77"/>
      <c r="M270" s="78">
        <f t="shared" si="32"/>
        <v>0</v>
      </c>
      <c r="N270" s="78">
        <f t="shared" si="33"/>
        <v>0</v>
      </c>
      <c r="O270" s="78">
        <f t="shared" si="34"/>
        <v>0</v>
      </c>
      <c r="P270" s="78">
        <f t="shared" si="35"/>
        <v>0.50833333333139308</v>
      </c>
      <c r="Q270" s="32"/>
      <c r="R270" s="32"/>
      <c r="S270" s="32"/>
      <c r="T270" s="80" t="s">
        <v>600</v>
      </c>
      <c r="U270" s="7" t="s">
        <v>680</v>
      </c>
      <c r="V270" s="33"/>
      <c r="AB270" s="97"/>
    </row>
    <row r="271" spans="1:28" s="34" customFormat="1" x14ac:dyDescent="0.25">
      <c r="A271" s="230"/>
      <c r="B271" s="212"/>
      <c r="C271" s="216"/>
      <c r="D271" s="231"/>
      <c r="E271" s="220"/>
      <c r="F271" s="213"/>
      <c r="G271" s="32"/>
      <c r="H271" s="1">
        <v>43432.822222222225</v>
      </c>
      <c r="I271" s="1">
        <v>43433.274305555555</v>
      </c>
      <c r="J271" s="32"/>
      <c r="K271" s="32"/>
      <c r="L271" s="77"/>
      <c r="M271" s="78">
        <f t="shared" si="32"/>
        <v>0</v>
      </c>
      <c r="N271" s="78">
        <f t="shared" si="33"/>
        <v>0</v>
      </c>
      <c r="O271" s="78">
        <f t="shared" si="34"/>
        <v>0</v>
      </c>
      <c r="P271" s="78">
        <f t="shared" si="35"/>
        <v>0.45208333332993789</v>
      </c>
      <c r="Q271" s="32"/>
      <c r="R271" s="32"/>
      <c r="S271" s="32"/>
      <c r="T271" s="80" t="s">
        <v>600</v>
      </c>
      <c r="U271" s="7" t="s">
        <v>680</v>
      </c>
      <c r="V271" s="33"/>
      <c r="AB271" s="97"/>
    </row>
    <row r="272" spans="1:28" s="34" customFormat="1" x14ac:dyDescent="0.25">
      <c r="A272" s="230"/>
      <c r="B272" s="212"/>
      <c r="C272" s="216"/>
      <c r="D272" s="231"/>
      <c r="E272" s="220"/>
      <c r="F272" s="213"/>
      <c r="G272" s="32"/>
      <c r="H272" s="1">
        <v>43433.800694444442</v>
      </c>
      <c r="I272" s="1">
        <v>43434.313194444447</v>
      </c>
      <c r="J272" s="32"/>
      <c r="K272" s="32"/>
      <c r="L272" s="77"/>
      <c r="M272" s="78">
        <f t="shared" si="32"/>
        <v>0</v>
      </c>
      <c r="N272" s="78">
        <f t="shared" si="33"/>
        <v>0</v>
      </c>
      <c r="O272" s="78">
        <f t="shared" si="34"/>
        <v>0</v>
      </c>
      <c r="P272" s="78">
        <f t="shared" si="35"/>
        <v>0.51250000000436557</v>
      </c>
      <c r="Q272" s="32"/>
      <c r="R272" s="32"/>
      <c r="S272" s="32"/>
      <c r="T272" s="80" t="s">
        <v>600</v>
      </c>
      <c r="U272" s="7" t="s">
        <v>680</v>
      </c>
      <c r="V272" s="33"/>
      <c r="AB272" s="97"/>
    </row>
    <row r="273" spans="1:29" s="34" customFormat="1" x14ac:dyDescent="0.25">
      <c r="A273" s="230"/>
      <c r="B273" s="212"/>
      <c r="C273" s="216"/>
      <c r="D273" s="231"/>
      <c r="E273" s="220"/>
      <c r="F273" s="213"/>
      <c r="G273" s="32"/>
      <c r="H273" s="1">
        <v>43434.81527777778</v>
      </c>
      <c r="I273" s="1">
        <v>43435</v>
      </c>
      <c r="J273" s="32"/>
      <c r="K273" s="32"/>
      <c r="L273" s="77"/>
      <c r="M273" s="78">
        <f t="shared" si="32"/>
        <v>0</v>
      </c>
      <c r="N273" s="78">
        <f t="shared" si="33"/>
        <v>0</v>
      </c>
      <c r="O273" s="78">
        <f t="shared" si="34"/>
        <v>0</v>
      </c>
      <c r="P273" s="78">
        <f t="shared" si="35"/>
        <v>0.18472222222044365</v>
      </c>
      <c r="Q273" s="32"/>
      <c r="R273" s="32"/>
      <c r="S273" s="32"/>
      <c r="T273" s="80" t="s">
        <v>600</v>
      </c>
      <c r="U273" s="7" t="s">
        <v>680</v>
      </c>
      <c r="V273" s="33"/>
      <c r="AB273" s="97"/>
    </row>
    <row r="274" spans="1:29" s="37" customFormat="1" x14ac:dyDescent="0.25">
      <c r="A274" s="35"/>
      <c r="B274" s="40"/>
      <c r="C274" s="46"/>
      <c r="D274" s="91" t="s">
        <v>50</v>
      </c>
      <c r="E274" s="92"/>
      <c r="F274" s="29"/>
      <c r="G274" s="32" t="s">
        <v>49</v>
      </c>
      <c r="H274" s="2"/>
      <c r="I274" s="2"/>
      <c r="J274" s="32" t="s">
        <v>49</v>
      </c>
      <c r="K274" s="32" t="s">
        <v>49</v>
      </c>
      <c r="L274" s="77"/>
      <c r="M274" s="78">
        <f>SUM(M246:M273)</f>
        <v>0</v>
      </c>
      <c r="N274" s="78">
        <f>SUM(N246:N273)</f>
        <v>0</v>
      </c>
      <c r="O274" s="78">
        <f>SUM(O246:O273)</f>
        <v>0</v>
      </c>
      <c r="P274" s="78">
        <f>SUM(P246:P273)</f>
        <v>13.818750000013097</v>
      </c>
      <c r="Q274" s="32" t="s">
        <v>49</v>
      </c>
      <c r="R274" s="32" t="s">
        <v>49</v>
      </c>
      <c r="S274" s="32" t="s">
        <v>49</v>
      </c>
      <c r="T274" s="38"/>
      <c r="U274" s="12"/>
      <c r="V274" s="36"/>
      <c r="W274" s="82">
        <f>$AC$10-((O274*24))</f>
        <v>720</v>
      </c>
      <c r="X274" s="83">
        <v>515</v>
      </c>
      <c r="Y274" s="84">
        <v>48.427999999999997</v>
      </c>
      <c r="Z274" s="85">
        <f>X274*Y274</f>
        <v>24940.42</v>
      </c>
      <c r="AA274" s="82">
        <f>(Z274*(W274-M274*24))/W274</f>
        <v>24940.42</v>
      </c>
      <c r="AB274" s="86">
        <f>(AA274/Z274)*100</f>
        <v>100</v>
      </c>
      <c r="AC274" s="34"/>
    </row>
    <row r="275" spans="1:29" s="34" customFormat="1" x14ac:dyDescent="0.25">
      <c r="A275" s="230">
        <v>25</v>
      </c>
      <c r="B275" s="212">
        <v>40</v>
      </c>
      <c r="C275" s="225" t="s">
        <v>115</v>
      </c>
      <c r="D275" s="231" t="s">
        <v>116</v>
      </c>
      <c r="E275" s="220">
        <v>48.427999999999997</v>
      </c>
      <c r="F275" s="213" t="s">
        <v>48</v>
      </c>
      <c r="G275" s="32" t="s">
        <v>49</v>
      </c>
      <c r="H275" s="1">
        <v>43408.848611111112</v>
      </c>
      <c r="I275" s="1">
        <v>43409.359722222223</v>
      </c>
      <c r="J275" s="32" t="s">
        <v>49</v>
      </c>
      <c r="K275" s="32" t="s">
        <v>49</v>
      </c>
      <c r="L275" s="77"/>
      <c r="M275" s="78">
        <f>IF(RIGHT(T275)="T",(+I275-H275),0)</f>
        <v>0</v>
      </c>
      <c r="N275" s="78">
        <f>IF(RIGHT(T275)="U",(+I275-H275),0)</f>
        <v>0</v>
      </c>
      <c r="O275" s="78">
        <f>IF(RIGHT(T275)="C",(+I275-H275),0)</f>
        <v>0</v>
      </c>
      <c r="P275" s="78">
        <f>IF(RIGHT(T275)="D",(+I275-H275),0)</f>
        <v>0.51111111111094942</v>
      </c>
      <c r="Q275" s="32" t="s">
        <v>49</v>
      </c>
      <c r="R275" s="32" t="s">
        <v>49</v>
      </c>
      <c r="S275" s="32" t="s">
        <v>49</v>
      </c>
      <c r="T275" s="90" t="s">
        <v>600</v>
      </c>
      <c r="U275" s="7" t="s">
        <v>674</v>
      </c>
      <c r="V275" s="33"/>
      <c r="AB275" s="97"/>
    </row>
    <row r="276" spans="1:29" s="34" customFormat="1" x14ac:dyDescent="0.25">
      <c r="A276" s="230"/>
      <c r="B276" s="212"/>
      <c r="C276" s="225"/>
      <c r="D276" s="231"/>
      <c r="E276" s="220"/>
      <c r="F276" s="213"/>
      <c r="G276" s="32"/>
      <c r="H276" s="1">
        <v>43411.55972222222</v>
      </c>
      <c r="I276" s="1">
        <v>43412.225694444445</v>
      </c>
      <c r="J276" s="32"/>
      <c r="K276" s="32"/>
      <c r="L276" s="77"/>
      <c r="M276" s="78">
        <f>IF(RIGHT(T276)="T",(+I276-H276),0)</f>
        <v>0</v>
      </c>
      <c r="N276" s="78">
        <f>IF(RIGHT(T276)="U",(+I276-H276),0)</f>
        <v>0</v>
      </c>
      <c r="O276" s="78">
        <f>IF(RIGHT(T276)="C",(+I276-H276),0)</f>
        <v>0</v>
      </c>
      <c r="P276" s="78">
        <f>IF(RIGHT(T276)="D",(+I276-H276),0)</f>
        <v>0.66597222222480923</v>
      </c>
      <c r="Q276" s="32"/>
      <c r="R276" s="32"/>
      <c r="S276" s="32"/>
      <c r="T276" s="90" t="s">
        <v>600</v>
      </c>
      <c r="U276" s="7" t="s">
        <v>690</v>
      </c>
      <c r="V276" s="33"/>
      <c r="AB276" s="97"/>
    </row>
    <row r="277" spans="1:29" s="34" customFormat="1" x14ac:dyDescent="0.25">
      <c r="A277" s="230"/>
      <c r="B277" s="212"/>
      <c r="C277" s="216"/>
      <c r="D277" s="231"/>
      <c r="E277" s="220"/>
      <c r="F277" s="213"/>
      <c r="G277" s="32"/>
      <c r="H277" s="1">
        <v>43420.824305555558</v>
      </c>
      <c r="I277" s="1">
        <v>43421.304166666669</v>
      </c>
      <c r="J277" s="32"/>
      <c r="K277" s="32"/>
      <c r="L277" s="77"/>
      <c r="M277" s="78">
        <f>IF(RIGHT(T277)="T",(+I277-H277),0)</f>
        <v>0</v>
      </c>
      <c r="N277" s="78">
        <f>IF(RIGHT(T277)="U",(+I277-H277),0)</f>
        <v>0</v>
      </c>
      <c r="O277" s="78">
        <f>IF(RIGHT(T277)="C",(+I277-H277),0)</f>
        <v>0</v>
      </c>
      <c r="P277" s="78">
        <f>IF(RIGHT(T277)="D",(+I277-H277),0)</f>
        <v>0.47986111111094942</v>
      </c>
      <c r="Q277" s="32"/>
      <c r="R277" s="32"/>
      <c r="S277" s="32"/>
      <c r="T277" s="80" t="s">
        <v>600</v>
      </c>
      <c r="U277" s="7" t="s">
        <v>691</v>
      </c>
      <c r="V277" s="33"/>
      <c r="AB277" s="97"/>
    </row>
    <row r="278" spans="1:29" s="37" customFormat="1" x14ac:dyDescent="0.25">
      <c r="A278" s="35"/>
      <c r="B278" s="40"/>
      <c r="C278" s="46"/>
      <c r="D278" s="91" t="s">
        <v>50</v>
      </c>
      <c r="E278" s="92"/>
      <c r="F278" s="29"/>
      <c r="G278" s="32" t="s">
        <v>49</v>
      </c>
      <c r="H278" s="2"/>
      <c r="I278" s="2"/>
      <c r="J278" s="32" t="s">
        <v>49</v>
      </c>
      <c r="K278" s="32" t="s">
        <v>49</v>
      </c>
      <c r="L278" s="77"/>
      <c r="M278" s="78">
        <f>SUM(M275:M277)</f>
        <v>0</v>
      </c>
      <c r="N278" s="78">
        <f>SUM(N275:N277)</f>
        <v>0</v>
      </c>
      <c r="O278" s="78">
        <f>SUM(O275:O277)</f>
        <v>0</v>
      </c>
      <c r="P278" s="78">
        <f>SUM(P275:P277)</f>
        <v>1.6569444444467081</v>
      </c>
      <c r="Q278" s="32" t="s">
        <v>49</v>
      </c>
      <c r="R278" s="32" t="s">
        <v>49</v>
      </c>
      <c r="S278" s="32" t="s">
        <v>49</v>
      </c>
      <c r="T278" s="38"/>
      <c r="U278" s="12"/>
      <c r="V278" s="36"/>
      <c r="W278" s="82">
        <f>$AC$10-((O278*24))</f>
        <v>720</v>
      </c>
      <c r="X278" s="83">
        <v>515</v>
      </c>
      <c r="Y278" s="84">
        <v>48.427999999999997</v>
      </c>
      <c r="Z278" s="85">
        <f>X278*Y278</f>
        <v>24940.42</v>
      </c>
      <c r="AA278" s="82">
        <f>(Z278*(W278-M278*24))/W278</f>
        <v>24940.42</v>
      </c>
      <c r="AB278" s="86">
        <f>(AA278/Z278)*100</f>
        <v>100</v>
      </c>
      <c r="AC278" s="34"/>
    </row>
    <row r="279" spans="1:29" s="34" customFormat="1" x14ac:dyDescent="0.25">
      <c r="A279" s="230">
        <v>26</v>
      </c>
      <c r="B279" s="212">
        <v>41</v>
      </c>
      <c r="C279" s="225" t="s">
        <v>117</v>
      </c>
      <c r="D279" s="231" t="s">
        <v>118</v>
      </c>
      <c r="E279" s="220">
        <v>97.415000000000006</v>
      </c>
      <c r="F279" s="213" t="s">
        <v>48</v>
      </c>
      <c r="G279" s="32" t="s">
        <v>49</v>
      </c>
      <c r="H279" s="1">
        <v>43410.415277777778</v>
      </c>
      <c r="I279" s="1">
        <v>43410.751388888886</v>
      </c>
      <c r="J279" s="32" t="s">
        <v>49</v>
      </c>
      <c r="K279" s="32" t="s">
        <v>49</v>
      </c>
      <c r="L279" s="77"/>
      <c r="M279" s="78">
        <f>IF(RIGHT(T279)="T",(+I279-H279),0)</f>
        <v>0</v>
      </c>
      <c r="N279" s="78">
        <f>IF(RIGHT(T279)="U",(+I279-H279),0)</f>
        <v>0</v>
      </c>
      <c r="O279" s="78">
        <f>IF(RIGHT(T279)="C",(+I279-H279),0)</f>
        <v>0</v>
      </c>
      <c r="P279" s="78">
        <f>IF(RIGHT(T279)="D",(+I279-H279),0)</f>
        <v>0.33611111110803904</v>
      </c>
      <c r="Q279" s="32" t="s">
        <v>49</v>
      </c>
      <c r="R279" s="32" t="s">
        <v>49</v>
      </c>
      <c r="S279" s="32" t="s">
        <v>49</v>
      </c>
      <c r="T279" s="90" t="s">
        <v>604</v>
      </c>
      <c r="U279" s="7" t="s">
        <v>605</v>
      </c>
      <c r="V279" s="33"/>
      <c r="AB279" s="97"/>
    </row>
    <row r="280" spans="1:29" s="34" customFormat="1" x14ac:dyDescent="0.25">
      <c r="A280" s="230"/>
      <c r="B280" s="212"/>
      <c r="C280" s="225"/>
      <c r="D280" s="231"/>
      <c r="E280" s="220"/>
      <c r="F280" s="213"/>
      <c r="G280" s="32"/>
      <c r="H280" s="3"/>
      <c r="I280" s="3"/>
      <c r="J280" s="32"/>
      <c r="K280" s="32"/>
      <c r="L280" s="77"/>
      <c r="M280" s="78">
        <f>IF(RIGHT(T280)="T",(+I280-H280),0)</f>
        <v>0</v>
      </c>
      <c r="N280" s="78">
        <f>IF(RIGHT(T280)="U",(+I280-H280),0)</f>
        <v>0</v>
      </c>
      <c r="O280" s="78">
        <f>IF(RIGHT(T280)="C",(+I280-H280),0)</f>
        <v>0</v>
      </c>
      <c r="P280" s="78">
        <f>IF(RIGHT(T280)="D",(+I280-H280),0)</f>
        <v>0</v>
      </c>
      <c r="Q280" s="32"/>
      <c r="R280" s="32"/>
      <c r="S280" s="32"/>
      <c r="T280" s="96"/>
      <c r="U280" s="30"/>
      <c r="V280" s="33"/>
      <c r="AB280" s="97"/>
    </row>
    <row r="281" spans="1:29" s="34" customFormat="1" x14ac:dyDescent="0.25">
      <c r="A281" s="230"/>
      <c r="B281" s="212"/>
      <c r="C281" s="216"/>
      <c r="D281" s="231"/>
      <c r="E281" s="220"/>
      <c r="F281" s="213"/>
      <c r="G281" s="32" t="s">
        <v>49</v>
      </c>
      <c r="H281" s="3"/>
      <c r="I281" s="3"/>
      <c r="J281" s="32" t="s">
        <v>49</v>
      </c>
      <c r="K281" s="32" t="s">
        <v>49</v>
      </c>
      <c r="L281" s="77"/>
      <c r="M281" s="78">
        <f>IF(RIGHT(T281)="T",(+I281-H281),0)</f>
        <v>0</v>
      </c>
      <c r="N281" s="78">
        <f>IF(RIGHT(T281)="U",(+I281-H281),0)</f>
        <v>0</v>
      </c>
      <c r="O281" s="78">
        <f>IF(RIGHT(T281)="C",(+I281-H281),0)</f>
        <v>0</v>
      </c>
      <c r="P281" s="78">
        <f>IF(RIGHT(T281)="D",(+I281-H281),0)</f>
        <v>0</v>
      </c>
      <c r="Q281" s="32" t="s">
        <v>49</v>
      </c>
      <c r="R281" s="32" t="s">
        <v>49</v>
      </c>
      <c r="S281" s="32" t="s">
        <v>49</v>
      </c>
      <c r="T281" s="96"/>
      <c r="U281" s="30"/>
      <c r="V281" s="33"/>
      <c r="AB281" s="97"/>
    </row>
    <row r="282" spans="1:29" s="37" customFormat="1" x14ac:dyDescent="0.25">
      <c r="A282" s="35"/>
      <c r="B282" s="40"/>
      <c r="C282" s="46"/>
      <c r="D282" s="91" t="s">
        <v>50</v>
      </c>
      <c r="E282" s="92"/>
      <c r="F282" s="29"/>
      <c r="G282" s="32" t="s">
        <v>49</v>
      </c>
      <c r="H282" s="2"/>
      <c r="I282" s="2"/>
      <c r="J282" s="32" t="s">
        <v>49</v>
      </c>
      <c r="K282" s="32" t="s">
        <v>49</v>
      </c>
      <c r="L282" s="77"/>
      <c r="M282" s="78">
        <f>SUM(M279:M281)</f>
        <v>0</v>
      </c>
      <c r="N282" s="78">
        <f>SUM(N279:N281)</f>
        <v>0</v>
      </c>
      <c r="O282" s="78">
        <f>SUM(O279:O281)</f>
        <v>0</v>
      </c>
      <c r="P282" s="78">
        <f>SUM(P279:P281)</f>
        <v>0.33611111110803904</v>
      </c>
      <c r="Q282" s="32" t="s">
        <v>49</v>
      </c>
      <c r="R282" s="32" t="s">
        <v>49</v>
      </c>
      <c r="S282" s="32" t="s">
        <v>49</v>
      </c>
      <c r="T282" s="38"/>
      <c r="U282" s="12"/>
      <c r="V282" s="36"/>
      <c r="W282" s="82">
        <f>$AC$10-((O282*24))</f>
        <v>720</v>
      </c>
      <c r="X282" s="93">
        <v>515</v>
      </c>
      <c r="Y282" s="94">
        <v>97.415000000000006</v>
      </c>
      <c r="Z282" s="98">
        <f>X282*Y282</f>
        <v>50168.725000000006</v>
      </c>
      <c r="AA282" s="82">
        <f>(Z282*(W282-M282*24))/W282</f>
        <v>50168.725000000013</v>
      </c>
      <c r="AB282" s="100">
        <f>(AA282/Z282)*100</f>
        <v>100.00000000000003</v>
      </c>
      <c r="AC282" s="34"/>
    </row>
    <row r="283" spans="1:29" s="34" customFormat="1" x14ac:dyDescent="0.25">
      <c r="A283" s="230">
        <v>27</v>
      </c>
      <c r="B283" s="212">
        <v>42</v>
      </c>
      <c r="C283" s="225" t="s">
        <v>119</v>
      </c>
      <c r="D283" s="231" t="s">
        <v>120</v>
      </c>
      <c r="E283" s="220">
        <v>33.962000000000003</v>
      </c>
      <c r="F283" s="213" t="s">
        <v>48</v>
      </c>
      <c r="G283" s="32" t="s">
        <v>49</v>
      </c>
      <c r="H283" s="1">
        <v>43405.42291666667</v>
      </c>
      <c r="I283" s="1">
        <v>43405.722222222219</v>
      </c>
      <c r="J283" s="32" t="s">
        <v>49</v>
      </c>
      <c r="K283" s="32" t="s">
        <v>49</v>
      </c>
      <c r="L283" s="77"/>
      <c r="M283" s="78">
        <f>IF(RIGHT(T283)="T",(+I283-H283),0)</f>
        <v>0</v>
      </c>
      <c r="N283" s="78">
        <f>IF(RIGHT(T283)="U",(+I283-H283),0)</f>
        <v>0</v>
      </c>
      <c r="O283" s="78">
        <f>IF(RIGHT(T283)="C",(+I283-H283),0)</f>
        <v>0</v>
      </c>
      <c r="P283" s="78">
        <f>IF(RIGHT(T283)="D",(+I283-H283),0)</f>
        <v>0.29930555554892635</v>
      </c>
      <c r="Q283" s="32" t="s">
        <v>49</v>
      </c>
      <c r="R283" s="32" t="s">
        <v>49</v>
      </c>
      <c r="S283" s="32" t="s">
        <v>49</v>
      </c>
      <c r="T283" s="90" t="s">
        <v>604</v>
      </c>
      <c r="U283" s="7" t="s">
        <v>605</v>
      </c>
      <c r="V283" s="33"/>
      <c r="AB283" s="97"/>
    </row>
    <row r="284" spans="1:29" s="34" customFormat="1" x14ac:dyDescent="0.25">
      <c r="A284" s="230"/>
      <c r="B284" s="212"/>
      <c r="C284" s="225"/>
      <c r="D284" s="231"/>
      <c r="E284" s="220"/>
      <c r="F284" s="213"/>
      <c r="G284" s="32"/>
      <c r="H284" s="1">
        <v>43406.435416666667</v>
      </c>
      <c r="I284" s="1">
        <v>43406.780555555553</v>
      </c>
      <c r="J284" s="32"/>
      <c r="K284" s="32"/>
      <c r="L284" s="77"/>
      <c r="M284" s="78">
        <f>IF(RIGHT(T284)="T",(+I284-H284),0)</f>
        <v>0</v>
      </c>
      <c r="N284" s="78">
        <f>IF(RIGHT(T284)="U",(+I284-H284),0)</f>
        <v>0</v>
      </c>
      <c r="O284" s="78">
        <f>IF(RIGHT(T284)="C",(+I284-H284),0)</f>
        <v>0</v>
      </c>
      <c r="P284" s="78">
        <f>IF(RIGHT(T284)="D",(+I284-H284),0)</f>
        <v>0.34513888888614019</v>
      </c>
      <c r="Q284" s="32"/>
      <c r="R284" s="32"/>
      <c r="S284" s="32"/>
      <c r="T284" s="90" t="s">
        <v>604</v>
      </c>
      <c r="U284" s="7" t="s">
        <v>605</v>
      </c>
      <c r="V284" s="33"/>
      <c r="AB284" s="97"/>
    </row>
    <row r="285" spans="1:29" s="34" customFormat="1" x14ac:dyDescent="0.25">
      <c r="A285" s="230"/>
      <c r="B285" s="212"/>
      <c r="C285" s="216"/>
      <c r="D285" s="231"/>
      <c r="E285" s="220"/>
      <c r="F285" s="213"/>
      <c r="G285" s="32" t="s">
        <v>49</v>
      </c>
      <c r="H285" s="1">
        <v>43417.335416666669</v>
      </c>
      <c r="I285" s="1">
        <v>43417.741666666669</v>
      </c>
      <c r="J285" s="32" t="s">
        <v>49</v>
      </c>
      <c r="K285" s="32" t="s">
        <v>49</v>
      </c>
      <c r="L285" s="77"/>
      <c r="M285" s="78">
        <f>IF(RIGHT(T285)="T",(+I285-H285),0)</f>
        <v>0</v>
      </c>
      <c r="N285" s="78">
        <f>IF(RIGHT(T285)="U",(+I285-H285),0)</f>
        <v>0</v>
      </c>
      <c r="O285" s="78">
        <f>IF(RIGHT(T285)="C",(+I285-H285),0)</f>
        <v>0</v>
      </c>
      <c r="P285" s="78">
        <f>IF(RIGHT(T285)="D",(+I285-H285),0)</f>
        <v>0.40625</v>
      </c>
      <c r="Q285" s="32" t="s">
        <v>49</v>
      </c>
      <c r="R285" s="32" t="s">
        <v>49</v>
      </c>
      <c r="S285" s="32" t="s">
        <v>49</v>
      </c>
      <c r="T285" s="90" t="s">
        <v>603</v>
      </c>
      <c r="U285" s="7" t="s">
        <v>692</v>
      </c>
      <c r="V285" s="33"/>
      <c r="AB285" s="97"/>
    </row>
    <row r="286" spans="1:29" s="37" customFormat="1" x14ac:dyDescent="0.25">
      <c r="A286" s="35"/>
      <c r="B286" s="40"/>
      <c r="C286" s="46"/>
      <c r="D286" s="91" t="s">
        <v>50</v>
      </c>
      <c r="E286" s="92"/>
      <c r="F286" s="29"/>
      <c r="G286" s="32" t="s">
        <v>49</v>
      </c>
      <c r="H286" s="2"/>
      <c r="I286" s="2"/>
      <c r="J286" s="32" t="s">
        <v>49</v>
      </c>
      <c r="K286" s="32" t="s">
        <v>49</v>
      </c>
      <c r="L286" s="77"/>
      <c r="M286" s="78">
        <f>SUM(M283:M285)</f>
        <v>0</v>
      </c>
      <c r="N286" s="78">
        <f>SUM(N283:N285)</f>
        <v>0</v>
      </c>
      <c r="O286" s="78">
        <f>SUM(O283:O285)</f>
        <v>0</v>
      </c>
      <c r="P286" s="78">
        <f>SUM(P283:P285)</f>
        <v>1.0506944444350665</v>
      </c>
      <c r="Q286" s="32" t="s">
        <v>49</v>
      </c>
      <c r="R286" s="32" t="s">
        <v>49</v>
      </c>
      <c r="S286" s="32" t="s">
        <v>49</v>
      </c>
      <c r="T286" s="38"/>
      <c r="U286" s="12"/>
      <c r="V286" s="36"/>
      <c r="W286" s="82">
        <f>$AC$10-((O286*24))</f>
        <v>720</v>
      </c>
      <c r="X286" s="93">
        <v>515</v>
      </c>
      <c r="Y286" s="94">
        <v>33.962000000000003</v>
      </c>
      <c r="Z286" s="98">
        <f>X286*Y286</f>
        <v>17490.43</v>
      </c>
      <c r="AA286" s="82">
        <f>(Z286*(W286-M286*24))/W286</f>
        <v>17490.43</v>
      </c>
      <c r="AB286" s="100">
        <f>(AA286/Z286)*100</f>
        <v>100</v>
      </c>
      <c r="AC286" s="34"/>
    </row>
    <row r="287" spans="1:29" s="34" customFormat="1" x14ac:dyDescent="0.25">
      <c r="A287" s="230">
        <v>31</v>
      </c>
      <c r="B287" s="212">
        <v>43</v>
      </c>
      <c r="C287" s="225" t="s">
        <v>121</v>
      </c>
      <c r="D287" s="231" t="s">
        <v>122</v>
      </c>
      <c r="E287" s="220">
        <v>82.23</v>
      </c>
      <c r="F287" s="213" t="s">
        <v>48</v>
      </c>
      <c r="G287" s="32" t="s">
        <v>49</v>
      </c>
      <c r="H287" s="1">
        <v>43407.413194444445</v>
      </c>
      <c r="I287" s="1">
        <v>43407.736111111109</v>
      </c>
      <c r="J287" s="32" t="s">
        <v>49</v>
      </c>
      <c r="K287" s="32" t="s">
        <v>49</v>
      </c>
      <c r="L287" s="77"/>
      <c r="M287" s="78">
        <f>IF(RIGHT(T287)="T",(+I287-H287),0)</f>
        <v>0</v>
      </c>
      <c r="N287" s="78">
        <f>IF(RIGHT(T287)="U",(+I287-H287),0)</f>
        <v>0</v>
      </c>
      <c r="O287" s="78">
        <f>IF(RIGHT(T287)="C",(+I287-H287),0)</f>
        <v>0</v>
      </c>
      <c r="P287" s="78">
        <f>IF(RIGHT(T287)="D",(+I287-H287),0)</f>
        <v>0.32291666666424135</v>
      </c>
      <c r="Q287" s="32" t="s">
        <v>49</v>
      </c>
      <c r="R287" s="32" t="s">
        <v>49</v>
      </c>
      <c r="S287" s="32" t="s">
        <v>49</v>
      </c>
      <c r="T287" s="90" t="s">
        <v>604</v>
      </c>
      <c r="U287" s="7" t="s">
        <v>605</v>
      </c>
      <c r="V287" s="33"/>
      <c r="AB287" s="97"/>
    </row>
    <row r="288" spans="1:29" s="34" customFormat="1" x14ac:dyDescent="0.25">
      <c r="A288" s="230"/>
      <c r="B288" s="212"/>
      <c r="C288" s="225"/>
      <c r="D288" s="231"/>
      <c r="E288" s="220"/>
      <c r="F288" s="213"/>
      <c r="G288" s="32"/>
      <c r="H288" s="1">
        <v>43414.879861111112</v>
      </c>
      <c r="I288" s="1">
        <v>43415.291666666664</v>
      </c>
      <c r="J288" s="32"/>
      <c r="K288" s="32"/>
      <c r="L288" s="77"/>
      <c r="M288" s="78">
        <f>IF(RIGHT(T288)="T",(+I288-H288),0)</f>
        <v>0</v>
      </c>
      <c r="N288" s="78">
        <f>IF(RIGHT(T288)="U",(+I288-H288),0)</f>
        <v>0</v>
      </c>
      <c r="O288" s="78">
        <f>IF(RIGHT(T288)="C",(+I288-H288),0)</f>
        <v>0</v>
      </c>
      <c r="P288" s="78">
        <f>IF(RIGHT(T288)="D",(+I288-H288),0)</f>
        <v>0.41180555555183673</v>
      </c>
      <c r="Q288" s="32"/>
      <c r="R288" s="32"/>
      <c r="S288" s="32"/>
      <c r="T288" s="90" t="s">
        <v>600</v>
      </c>
      <c r="U288" s="7" t="s">
        <v>693</v>
      </c>
      <c r="V288" s="33"/>
      <c r="AB288" s="97"/>
    </row>
    <row r="289" spans="1:40" s="34" customFormat="1" x14ac:dyDescent="0.25">
      <c r="A289" s="230"/>
      <c r="B289" s="212"/>
      <c r="C289" s="225"/>
      <c r="D289" s="231"/>
      <c r="E289" s="220"/>
      <c r="F289" s="213"/>
      <c r="G289" s="32"/>
      <c r="H289" s="1">
        <v>43419.844444444447</v>
      </c>
      <c r="I289" s="1">
        <v>43420.341666666667</v>
      </c>
      <c r="J289" s="32"/>
      <c r="K289" s="32"/>
      <c r="L289" s="77"/>
      <c r="M289" s="78">
        <f>IF(RIGHT(T289)="T",(+I289-H289),0)</f>
        <v>0</v>
      </c>
      <c r="N289" s="78">
        <f>IF(RIGHT(T289)="U",(+I289-H289),0)</f>
        <v>0</v>
      </c>
      <c r="O289" s="78">
        <f>IF(RIGHT(T289)="C",(+I289-H289),0)</f>
        <v>0</v>
      </c>
      <c r="P289" s="78">
        <f>IF(RIGHT(T289)="D",(+I289-H289),0)</f>
        <v>0.49722222222044365</v>
      </c>
      <c r="Q289" s="32"/>
      <c r="R289" s="32"/>
      <c r="S289" s="32"/>
      <c r="T289" s="90" t="s">
        <v>600</v>
      </c>
      <c r="U289" s="7" t="s">
        <v>694</v>
      </c>
      <c r="V289" s="33"/>
      <c r="AB289" s="97"/>
    </row>
    <row r="290" spans="1:40" s="34" customFormat="1" ht="18" x14ac:dyDescent="0.25">
      <c r="A290" s="230"/>
      <c r="B290" s="212"/>
      <c r="C290" s="216"/>
      <c r="D290" s="231"/>
      <c r="E290" s="220"/>
      <c r="F290" s="213"/>
      <c r="G290" s="32"/>
      <c r="H290" s="1">
        <v>43431.536111111112</v>
      </c>
      <c r="I290" s="1">
        <v>43431.552083333336</v>
      </c>
      <c r="J290" s="32"/>
      <c r="K290" s="32"/>
      <c r="L290" s="77"/>
      <c r="M290" s="78">
        <f>IF(RIGHT(T290)="T",(+I290-H290),0)</f>
        <v>1.5972222223354038E-2</v>
      </c>
      <c r="N290" s="78">
        <f>IF(RIGHT(T290)="U",(+I290-H290),0)</f>
        <v>0</v>
      </c>
      <c r="O290" s="78">
        <f>IF(RIGHT(T290)="C",(+I290-H290),0)</f>
        <v>0</v>
      </c>
      <c r="P290" s="78">
        <f>IF(RIGHT(T290)="D",(+I290-H290),0)</f>
        <v>0</v>
      </c>
      <c r="Q290" s="32"/>
      <c r="R290" s="32"/>
      <c r="S290" s="32"/>
      <c r="T290" s="90" t="s">
        <v>601</v>
      </c>
      <c r="U290" s="7" t="s">
        <v>695</v>
      </c>
      <c r="V290" s="33"/>
      <c r="AB290" s="97"/>
    </row>
    <row r="291" spans="1:40" s="37" customFormat="1" x14ac:dyDescent="0.25">
      <c r="A291" s="35"/>
      <c r="B291" s="40"/>
      <c r="C291" s="46"/>
      <c r="D291" s="91" t="s">
        <v>50</v>
      </c>
      <c r="E291" s="92"/>
      <c r="F291" s="29"/>
      <c r="G291" s="32" t="s">
        <v>49</v>
      </c>
      <c r="H291" s="2"/>
      <c r="I291" s="2"/>
      <c r="J291" s="32" t="s">
        <v>49</v>
      </c>
      <c r="K291" s="32" t="s">
        <v>49</v>
      </c>
      <c r="L291" s="77"/>
      <c r="M291" s="78">
        <f>SUM(M287:M290)</f>
        <v>1.5972222223354038E-2</v>
      </c>
      <c r="N291" s="78">
        <f>SUM(N287:N290)</f>
        <v>0</v>
      </c>
      <c r="O291" s="78">
        <f>SUM(O287:O290)</f>
        <v>0</v>
      </c>
      <c r="P291" s="78">
        <f>SUM(P287:P290)</f>
        <v>1.2319444444365217</v>
      </c>
      <c r="Q291" s="32" t="s">
        <v>49</v>
      </c>
      <c r="R291" s="32" t="s">
        <v>49</v>
      </c>
      <c r="S291" s="32" t="s">
        <v>49</v>
      </c>
      <c r="T291" s="38"/>
      <c r="U291" s="12"/>
      <c r="V291" s="36"/>
      <c r="W291" s="82">
        <f>$AC$10-((O291*24))</f>
        <v>720</v>
      </c>
      <c r="X291" s="93">
        <v>515</v>
      </c>
      <c r="Y291" s="94">
        <v>82.23</v>
      </c>
      <c r="Z291" s="98">
        <f>X291*Y291</f>
        <v>42348.450000000004</v>
      </c>
      <c r="AA291" s="82">
        <f>(Z291*(W291-M291*24))/W291</f>
        <v>42325.903371526183</v>
      </c>
      <c r="AB291" s="100">
        <f>(AA291/Z291)*100</f>
        <v>99.946759259255487</v>
      </c>
      <c r="AC291" s="34"/>
    </row>
    <row r="292" spans="1:40" s="34" customFormat="1" x14ac:dyDescent="0.25">
      <c r="A292" s="230">
        <v>32</v>
      </c>
      <c r="B292" s="259">
        <v>44</v>
      </c>
      <c r="C292" s="225" t="s">
        <v>123</v>
      </c>
      <c r="D292" s="231" t="s">
        <v>124</v>
      </c>
      <c r="E292" s="220">
        <v>82.23</v>
      </c>
      <c r="F292" s="213" t="s">
        <v>48</v>
      </c>
      <c r="G292" s="32" t="s">
        <v>49</v>
      </c>
      <c r="H292" s="1">
        <v>43415.863194444442</v>
      </c>
      <c r="I292" s="1">
        <v>43416.311111111114</v>
      </c>
      <c r="J292" s="32" t="s">
        <v>49</v>
      </c>
      <c r="K292" s="32" t="s">
        <v>49</v>
      </c>
      <c r="L292" s="77"/>
      <c r="M292" s="78">
        <f>IF(RIGHT(T292)="T",(+I292-H292),0)</f>
        <v>0</v>
      </c>
      <c r="N292" s="78">
        <f>IF(RIGHT(T292)="U",(+I292-H292),0)</f>
        <v>0</v>
      </c>
      <c r="O292" s="78">
        <f>IF(RIGHT(T292)="C",(+I292-H292),0)</f>
        <v>0</v>
      </c>
      <c r="P292" s="78">
        <f>IF(RIGHT(T292)="D",(+I292-H292),0)</f>
        <v>0.44791666667151731</v>
      </c>
      <c r="Q292" s="32" t="s">
        <v>49</v>
      </c>
      <c r="R292" s="32" t="s">
        <v>49</v>
      </c>
      <c r="S292" s="32" t="s">
        <v>49</v>
      </c>
      <c r="T292" s="90" t="s">
        <v>600</v>
      </c>
      <c r="U292" s="7" t="s">
        <v>693</v>
      </c>
      <c r="V292" s="33"/>
      <c r="AB292" s="97"/>
    </row>
    <row r="293" spans="1:40" s="34" customFormat="1" x14ac:dyDescent="0.25">
      <c r="A293" s="230"/>
      <c r="B293" s="259"/>
      <c r="C293" s="225"/>
      <c r="D293" s="231"/>
      <c r="E293" s="220"/>
      <c r="F293" s="213"/>
      <c r="G293" s="32"/>
      <c r="H293" s="3"/>
      <c r="I293" s="3"/>
      <c r="J293" s="32"/>
      <c r="K293" s="32"/>
      <c r="L293" s="77"/>
      <c r="M293" s="78">
        <f>IF(RIGHT(T293)="T",(+I293-H293),0)</f>
        <v>0</v>
      </c>
      <c r="N293" s="78">
        <f>IF(RIGHT(T293)="U",(+I293-H293),0)</f>
        <v>0</v>
      </c>
      <c r="O293" s="78">
        <f>IF(RIGHT(T293)="C",(+I293-H293),0)</f>
        <v>0</v>
      </c>
      <c r="P293" s="78">
        <f>IF(RIGHT(T293)="D",(+I293-H293),0)</f>
        <v>0</v>
      </c>
      <c r="Q293" s="32"/>
      <c r="R293" s="32"/>
      <c r="S293" s="32"/>
      <c r="T293" s="96"/>
      <c r="U293" s="30"/>
      <c r="V293" s="33"/>
      <c r="AB293" s="97"/>
    </row>
    <row r="294" spans="1:40" s="37" customFormat="1" x14ac:dyDescent="0.25">
      <c r="A294" s="35"/>
      <c r="B294" s="40"/>
      <c r="C294" s="46"/>
      <c r="D294" s="91" t="s">
        <v>50</v>
      </c>
      <c r="E294" s="92"/>
      <c r="F294" s="29"/>
      <c r="G294" s="32" t="s">
        <v>49</v>
      </c>
      <c r="H294" s="2"/>
      <c r="I294" s="2"/>
      <c r="J294" s="32" t="s">
        <v>49</v>
      </c>
      <c r="K294" s="32" t="s">
        <v>49</v>
      </c>
      <c r="L294" s="77"/>
      <c r="M294" s="78">
        <f>SUM(M292:M293)</f>
        <v>0</v>
      </c>
      <c r="N294" s="78">
        <f>SUM(N292:N293)</f>
        <v>0</v>
      </c>
      <c r="O294" s="78">
        <f>SUM(O292:O293)</f>
        <v>0</v>
      </c>
      <c r="P294" s="78">
        <f>SUM(P292:P293)</f>
        <v>0.44791666667151731</v>
      </c>
      <c r="Q294" s="32" t="s">
        <v>49</v>
      </c>
      <c r="R294" s="32" t="s">
        <v>49</v>
      </c>
      <c r="S294" s="32" t="s">
        <v>49</v>
      </c>
      <c r="T294" s="38"/>
      <c r="U294" s="12"/>
      <c r="V294" s="36"/>
      <c r="W294" s="82">
        <f>$AC$10-((O294*24))</f>
        <v>720</v>
      </c>
      <c r="X294" s="93">
        <v>515</v>
      </c>
      <c r="Y294" s="94">
        <v>82.23</v>
      </c>
      <c r="Z294" s="98">
        <f>X294*Y294</f>
        <v>42348.450000000004</v>
      </c>
      <c r="AA294" s="82">
        <f>(Z294*(W294-M294*24))/W294</f>
        <v>42348.450000000004</v>
      </c>
      <c r="AB294" s="100">
        <f>(AA294/Z294)*100</f>
        <v>100</v>
      </c>
      <c r="AC294" s="34"/>
    </row>
    <row r="295" spans="1:40" s="34" customFormat="1" x14ac:dyDescent="0.25">
      <c r="A295" s="230">
        <v>32</v>
      </c>
      <c r="B295" s="212">
        <v>45</v>
      </c>
      <c r="C295" s="225" t="s">
        <v>125</v>
      </c>
      <c r="D295" s="231" t="s">
        <v>126</v>
      </c>
      <c r="E295" s="220">
        <v>26.64</v>
      </c>
      <c r="F295" s="213" t="s">
        <v>48</v>
      </c>
      <c r="G295" s="32" t="s">
        <v>49</v>
      </c>
      <c r="H295" s="1">
        <v>43405.398611111108</v>
      </c>
      <c r="I295" s="1">
        <v>43405.790972222225</v>
      </c>
      <c r="J295" s="32" t="s">
        <v>49</v>
      </c>
      <c r="K295" s="32" t="s">
        <v>49</v>
      </c>
      <c r="L295" s="77"/>
      <c r="M295" s="78">
        <f>IF(RIGHT(T295)="T",(+I295-H295),0)</f>
        <v>0</v>
      </c>
      <c r="N295" s="78">
        <f>IF(RIGHT(T295)="U",(+I295-H295),0)</f>
        <v>0</v>
      </c>
      <c r="O295" s="78">
        <f>IF(RIGHT(T295)="C",(+I295-H295),0)</f>
        <v>0</v>
      </c>
      <c r="P295" s="78">
        <f>IF(RIGHT(T295)="D",(+I295-H295),0)</f>
        <v>0.39236111111677019</v>
      </c>
      <c r="Q295" s="32" t="s">
        <v>49</v>
      </c>
      <c r="R295" s="32" t="s">
        <v>49</v>
      </c>
      <c r="S295" s="32" t="s">
        <v>49</v>
      </c>
      <c r="T295" s="90" t="s">
        <v>604</v>
      </c>
      <c r="U295" s="8" t="s">
        <v>605</v>
      </c>
      <c r="V295" s="33"/>
      <c r="AB295" s="97"/>
    </row>
    <row r="296" spans="1:40" s="34" customFormat="1" x14ac:dyDescent="0.25">
      <c r="A296" s="230"/>
      <c r="B296" s="212"/>
      <c r="C296" s="225"/>
      <c r="D296" s="231"/>
      <c r="E296" s="220"/>
      <c r="F296" s="213"/>
      <c r="G296" s="32"/>
      <c r="H296" s="3"/>
      <c r="I296" s="3"/>
      <c r="J296" s="32"/>
      <c r="K296" s="32"/>
      <c r="L296" s="77"/>
      <c r="M296" s="78">
        <f>IF(RIGHT(T296)="T",(+I296-H296),0)</f>
        <v>0</v>
      </c>
      <c r="N296" s="78">
        <f>IF(RIGHT(T296)="U",(+I296-H296),0)</f>
        <v>0</v>
      </c>
      <c r="O296" s="78">
        <f>IF(RIGHT(T296)="C",(+I296-H296),0)</f>
        <v>0</v>
      </c>
      <c r="P296" s="78">
        <f>IF(RIGHT(T296)="D",(+I296-H296),0)</f>
        <v>0</v>
      </c>
      <c r="Q296" s="32"/>
      <c r="R296" s="32"/>
      <c r="S296" s="32"/>
      <c r="T296" s="96"/>
      <c r="U296" s="30"/>
      <c r="V296" s="33"/>
      <c r="AB296" s="97"/>
    </row>
    <row r="297" spans="1:40" s="37" customFormat="1" x14ac:dyDescent="0.25">
      <c r="A297" s="35"/>
      <c r="B297" s="40"/>
      <c r="C297" s="46"/>
      <c r="D297" s="91" t="s">
        <v>50</v>
      </c>
      <c r="E297" s="92"/>
      <c r="F297" s="29"/>
      <c r="G297" s="32" t="s">
        <v>49</v>
      </c>
      <c r="H297" s="2"/>
      <c r="I297" s="2"/>
      <c r="J297" s="32" t="s">
        <v>49</v>
      </c>
      <c r="K297" s="32" t="s">
        <v>49</v>
      </c>
      <c r="L297" s="77"/>
      <c r="M297" s="78">
        <f>SUM(M295:M296)</f>
        <v>0</v>
      </c>
      <c r="N297" s="78">
        <f>SUM(N295:N296)</f>
        <v>0</v>
      </c>
      <c r="O297" s="78">
        <f>SUM(O295:O296)</f>
        <v>0</v>
      </c>
      <c r="P297" s="78">
        <f>SUM(P295:P296)</f>
        <v>0.39236111111677019</v>
      </c>
      <c r="Q297" s="32" t="s">
        <v>49</v>
      </c>
      <c r="R297" s="32" t="s">
        <v>49</v>
      </c>
      <c r="S297" s="32" t="s">
        <v>49</v>
      </c>
      <c r="T297" s="38"/>
      <c r="U297" s="12"/>
      <c r="V297" s="36"/>
      <c r="W297" s="82">
        <f>$AC$10-((O297*24))</f>
        <v>720</v>
      </c>
      <c r="X297" s="93">
        <v>515</v>
      </c>
      <c r="Y297" s="94">
        <v>26.64</v>
      </c>
      <c r="Z297" s="98">
        <f>X297*Y297</f>
        <v>13719.6</v>
      </c>
      <c r="AA297" s="82">
        <f>(Z297*(W297-M297*24))/W297</f>
        <v>13719.6</v>
      </c>
      <c r="AB297" s="100">
        <f>(AA297/Z297)*100</f>
        <v>100</v>
      </c>
      <c r="AC297" s="34"/>
    </row>
    <row r="298" spans="1:40" s="89" customFormat="1" x14ac:dyDescent="0.25">
      <c r="A298" s="228">
        <v>34</v>
      </c>
      <c r="B298" s="211">
        <v>46</v>
      </c>
      <c r="C298" s="215" t="s">
        <v>127</v>
      </c>
      <c r="D298" s="235" t="s">
        <v>128</v>
      </c>
      <c r="E298" s="220">
        <v>42.7</v>
      </c>
      <c r="F298" s="213" t="s">
        <v>48</v>
      </c>
      <c r="G298" s="32" t="s">
        <v>49</v>
      </c>
      <c r="H298" s="1">
        <v>43407.756944444445</v>
      </c>
      <c r="I298" s="1">
        <v>43407.790277777778</v>
      </c>
      <c r="J298" s="77"/>
      <c r="K298" s="77"/>
      <c r="L298" s="77"/>
      <c r="M298" s="78">
        <f>IF(RIGHT(T298)="T",(+I298-H298),0)</f>
        <v>0</v>
      </c>
      <c r="N298" s="78">
        <f>IF(RIGHT(T298)="U",(+I298-H298),0)</f>
        <v>0</v>
      </c>
      <c r="O298" s="78">
        <f>IF(RIGHT(T298)="C",(+I298-H298),0)</f>
        <v>0</v>
      </c>
      <c r="P298" s="78">
        <f>IF(RIGHT(T298)="D",(+I298-H298),0)</f>
        <v>3.3333333332848269E-2</v>
      </c>
      <c r="Q298" s="79"/>
      <c r="R298" s="79"/>
      <c r="S298" s="79"/>
      <c r="T298" s="90" t="s">
        <v>606</v>
      </c>
      <c r="U298" s="7" t="s">
        <v>607</v>
      </c>
      <c r="V298" s="81"/>
      <c r="W298" s="103"/>
      <c r="X298" s="103"/>
      <c r="Y298" s="103"/>
      <c r="Z298" s="103"/>
      <c r="AA298" s="103"/>
      <c r="AB298" s="104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</row>
    <row r="299" spans="1:40" s="89" customFormat="1" ht="18" x14ac:dyDescent="0.25">
      <c r="A299" s="228"/>
      <c r="B299" s="211"/>
      <c r="C299" s="215"/>
      <c r="D299" s="235"/>
      <c r="E299" s="220"/>
      <c r="F299" s="213"/>
      <c r="G299" s="32"/>
      <c r="H299" s="1">
        <v>43423.20416666667</v>
      </c>
      <c r="I299" s="1">
        <v>43423.208333333336</v>
      </c>
      <c r="J299" s="77"/>
      <c r="K299" s="77"/>
      <c r="L299" s="77"/>
      <c r="M299" s="78">
        <f>IF(RIGHT(T299)="T",(+I299-H299),0)</f>
        <v>0</v>
      </c>
      <c r="N299" s="78">
        <f>IF(RIGHT(T299)="U",(+I299-H299),0)</f>
        <v>0</v>
      </c>
      <c r="O299" s="78">
        <f>IF(RIGHT(T299)="C",(+I299-H299),0)</f>
        <v>4.166666665696539E-3</v>
      </c>
      <c r="P299" s="78">
        <f>IF(RIGHT(T299)="D",(+I299-H299),0)</f>
        <v>0</v>
      </c>
      <c r="Q299" s="79"/>
      <c r="R299" s="79"/>
      <c r="S299" s="79"/>
      <c r="T299" s="80" t="s">
        <v>661</v>
      </c>
      <c r="U299" s="7" t="s">
        <v>696</v>
      </c>
      <c r="V299" s="81"/>
      <c r="W299" s="103"/>
      <c r="X299" s="103"/>
      <c r="Y299" s="103"/>
      <c r="Z299" s="103"/>
      <c r="AA299" s="103"/>
      <c r="AB299" s="104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</row>
    <row r="300" spans="1:40" s="89" customFormat="1" ht="18" x14ac:dyDescent="0.25">
      <c r="A300" s="228"/>
      <c r="B300" s="211"/>
      <c r="C300" s="215"/>
      <c r="D300" s="235"/>
      <c r="E300" s="220"/>
      <c r="F300" s="213"/>
      <c r="G300" s="32"/>
      <c r="H300" s="1">
        <v>43423.208333333336</v>
      </c>
      <c r="I300" s="1">
        <v>43423.275000000001</v>
      </c>
      <c r="J300" s="77"/>
      <c r="K300" s="77"/>
      <c r="L300" s="77"/>
      <c r="M300" s="78">
        <f>IF(RIGHT(T300)="T",(+I300-H300),0)</f>
        <v>0</v>
      </c>
      <c r="N300" s="78">
        <f>IF(RIGHT(T300)="U",(+I300-H300),0)</f>
        <v>0</v>
      </c>
      <c r="O300" s="78">
        <f>IF(RIGHT(T300)="C",(+I300-H300),0)</f>
        <v>0</v>
      </c>
      <c r="P300" s="78">
        <f>IF(RIGHT(T300)="D",(+I300-H300),0)</f>
        <v>6.6666666665696539E-2</v>
      </c>
      <c r="Q300" s="79"/>
      <c r="R300" s="79"/>
      <c r="S300" s="79"/>
      <c r="T300" s="80" t="s">
        <v>600</v>
      </c>
      <c r="U300" s="7" t="s">
        <v>697</v>
      </c>
      <c r="V300" s="81"/>
      <c r="W300" s="103"/>
      <c r="X300" s="103"/>
      <c r="Y300" s="103"/>
      <c r="Z300" s="103"/>
      <c r="AA300" s="103"/>
      <c r="AB300" s="104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</row>
    <row r="301" spans="1:40" s="89" customFormat="1" ht="18" x14ac:dyDescent="0.25">
      <c r="A301" s="228"/>
      <c r="B301" s="211"/>
      <c r="C301" s="216"/>
      <c r="D301" s="235"/>
      <c r="E301" s="220"/>
      <c r="F301" s="213"/>
      <c r="G301" s="32"/>
      <c r="H301" s="1">
        <v>43424.431944444441</v>
      </c>
      <c r="I301" s="1">
        <v>43424.728472222225</v>
      </c>
      <c r="J301" s="77"/>
      <c r="K301" s="77"/>
      <c r="L301" s="77"/>
      <c r="M301" s="78">
        <f>IF(RIGHT(T301)="T",(+I301-H301),0)</f>
        <v>0.29652777778392192</v>
      </c>
      <c r="N301" s="78">
        <f>IF(RIGHT(T301)="U",(+I301-H301),0)</f>
        <v>0</v>
      </c>
      <c r="O301" s="78">
        <f>IF(RIGHT(T301)="C",(+I301-H301),0)</f>
        <v>0</v>
      </c>
      <c r="P301" s="78">
        <f>IF(RIGHT(T301)="D",(+I301-H301),0)</f>
        <v>0</v>
      </c>
      <c r="Q301" s="79"/>
      <c r="R301" s="79"/>
      <c r="S301" s="79"/>
      <c r="T301" s="90" t="s">
        <v>601</v>
      </c>
      <c r="U301" s="7" t="s">
        <v>698</v>
      </c>
      <c r="V301" s="81"/>
      <c r="W301" s="103"/>
      <c r="X301" s="103"/>
      <c r="Y301" s="103"/>
      <c r="Z301" s="103"/>
      <c r="AA301" s="103"/>
      <c r="AB301" s="104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</row>
    <row r="302" spans="1:40" s="37" customFormat="1" x14ac:dyDescent="0.25">
      <c r="A302" s="35"/>
      <c r="B302" s="40"/>
      <c r="C302" s="46"/>
      <c r="D302" s="91" t="s">
        <v>50</v>
      </c>
      <c r="E302" s="92"/>
      <c r="F302" s="29"/>
      <c r="G302" s="32" t="s">
        <v>49</v>
      </c>
      <c r="H302" s="2"/>
      <c r="I302" s="2"/>
      <c r="J302" s="32" t="s">
        <v>49</v>
      </c>
      <c r="K302" s="32" t="s">
        <v>49</v>
      </c>
      <c r="L302" s="77"/>
      <c r="M302" s="78">
        <f>SUM(M298:M301)</f>
        <v>0.29652777778392192</v>
      </c>
      <c r="N302" s="78">
        <f>SUM(N298:N301)</f>
        <v>0</v>
      </c>
      <c r="O302" s="78">
        <f>SUM(O298:O301)</f>
        <v>4.166666665696539E-3</v>
      </c>
      <c r="P302" s="78">
        <f>SUM(P298:P301)</f>
        <v>9.9999999998544808E-2</v>
      </c>
      <c r="Q302" s="32" t="s">
        <v>49</v>
      </c>
      <c r="R302" s="32" t="s">
        <v>49</v>
      </c>
      <c r="S302" s="32" t="s">
        <v>49</v>
      </c>
      <c r="T302" s="38"/>
      <c r="U302" s="12"/>
      <c r="V302" s="36"/>
      <c r="W302" s="82">
        <f>$AC$10-((O302*24))</f>
        <v>719.90000000002328</v>
      </c>
      <c r="X302" s="83">
        <v>515</v>
      </c>
      <c r="Y302" s="84">
        <v>42.7</v>
      </c>
      <c r="Z302" s="85">
        <f>X302*Y302</f>
        <v>21990.5</v>
      </c>
      <c r="AA302" s="82">
        <f>(Z302*(W302-M302*24))/W302</f>
        <v>21773.11000369972</v>
      </c>
      <c r="AB302" s="86">
        <f>(AA302/Z302)*100</f>
        <v>99.01143677360551</v>
      </c>
      <c r="AC302" s="34"/>
    </row>
    <row r="303" spans="1:40" s="89" customFormat="1" x14ac:dyDescent="0.25">
      <c r="A303" s="228">
        <v>35</v>
      </c>
      <c r="B303" s="211">
        <v>47</v>
      </c>
      <c r="C303" s="215" t="s">
        <v>129</v>
      </c>
      <c r="D303" s="235" t="s">
        <v>130</v>
      </c>
      <c r="E303" s="220">
        <v>60.68</v>
      </c>
      <c r="F303" s="213" t="s">
        <v>48</v>
      </c>
      <c r="G303" s="32" t="s">
        <v>49</v>
      </c>
      <c r="H303" s="1">
        <v>43425.445138888892</v>
      </c>
      <c r="I303" s="1">
        <v>43435</v>
      </c>
      <c r="J303" s="77"/>
      <c r="K303" s="77"/>
      <c r="L303" s="77"/>
      <c r="M303" s="78">
        <f>IF(RIGHT(T303)="T",(+I303-H303),0)</f>
        <v>0</v>
      </c>
      <c r="N303" s="78">
        <f>IF(RIGHT(T303)="U",(+I303-H303),0)</f>
        <v>0</v>
      </c>
      <c r="O303" s="78">
        <f>IF(RIGHT(T303)="C",(+I303-H303),0)</f>
        <v>0</v>
      </c>
      <c r="P303" s="78">
        <f>IF(RIGHT(T303)="D",(+I303-H303),0)</f>
        <v>9.554861111108039</v>
      </c>
      <c r="Q303" s="79"/>
      <c r="R303" s="79"/>
      <c r="S303" s="79"/>
      <c r="T303" s="90" t="s">
        <v>604</v>
      </c>
      <c r="U303" s="7" t="s">
        <v>699</v>
      </c>
      <c r="V303" s="81"/>
      <c r="W303" s="82"/>
      <c r="X303" s="83"/>
      <c r="Y303" s="84"/>
      <c r="Z303" s="85"/>
      <c r="AA303" s="82"/>
      <c r="AB303" s="86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</row>
    <row r="304" spans="1:40" s="89" customFormat="1" x14ac:dyDescent="0.25">
      <c r="A304" s="228"/>
      <c r="B304" s="211"/>
      <c r="C304" s="216"/>
      <c r="D304" s="235"/>
      <c r="E304" s="220"/>
      <c r="F304" s="213"/>
      <c r="G304" s="32"/>
      <c r="H304" s="3"/>
      <c r="I304" s="3"/>
      <c r="J304" s="77"/>
      <c r="K304" s="77"/>
      <c r="L304" s="77"/>
      <c r="M304" s="78">
        <f>IF(RIGHT(T304)="T",(+I304-H304),0)</f>
        <v>0</v>
      </c>
      <c r="N304" s="78">
        <f>IF(RIGHT(T304)="U",(+I304-H304),0)</f>
        <v>0</v>
      </c>
      <c r="O304" s="78">
        <f>IF(RIGHT(T304)="C",(+I304-H304),0)</f>
        <v>0</v>
      </c>
      <c r="P304" s="78">
        <f>IF(RIGHT(T304)="D",(+I304-H304),0)</f>
        <v>0</v>
      </c>
      <c r="Q304" s="79"/>
      <c r="R304" s="79"/>
      <c r="S304" s="79"/>
      <c r="T304" s="96"/>
      <c r="U304" s="30"/>
      <c r="V304" s="81"/>
      <c r="W304" s="82"/>
      <c r="X304" s="83"/>
      <c r="Y304" s="84"/>
      <c r="Z304" s="85"/>
      <c r="AA304" s="82"/>
      <c r="AB304" s="86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</row>
    <row r="305" spans="1:29" s="37" customFormat="1" x14ac:dyDescent="0.25">
      <c r="A305" s="35"/>
      <c r="B305" s="40"/>
      <c r="C305" s="46"/>
      <c r="D305" s="91" t="s">
        <v>50</v>
      </c>
      <c r="E305" s="92"/>
      <c r="F305" s="29"/>
      <c r="G305" s="32" t="s">
        <v>49</v>
      </c>
      <c r="H305" s="2"/>
      <c r="I305" s="2"/>
      <c r="J305" s="32" t="s">
        <v>49</v>
      </c>
      <c r="K305" s="32" t="s">
        <v>49</v>
      </c>
      <c r="L305" s="77"/>
      <c r="M305" s="78">
        <f>SUM(M303:M304)</f>
        <v>0</v>
      </c>
      <c r="N305" s="78">
        <f>SUM(N303:N304)</f>
        <v>0</v>
      </c>
      <c r="O305" s="78">
        <f>SUM(O303:O304)</f>
        <v>0</v>
      </c>
      <c r="P305" s="78">
        <f>SUM(P303:P304)</f>
        <v>9.554861111108039</v>
      </c>
      <c r="Q305" s="32" t="s">
        <v>49</v>
      </c>
      <c r="R305" s="32" t="s">
        <v>49</v>
      </c>
      <c r="S305" s="32" t="s">
        <v>49</v>
      </c>
      <c r="T305" s="38"/>
      <c r="U305" s="12"/>
      <c r="V305" s="36"/>
      <c r="W305" s="82">
        <f>$AC$10-((O305*24))</f>
        <v>720</v>
      </c>
      <c r="X305" s="83">
        <v>691</v>
      </c>
      <c r="Y305" s="84">
        <v>60.68</v>
      </c>
      <c r="Z305" s="85">
        <f>X305*Y305</f>
        <v>41929.879999999997</v>
      </c>
      <c r="AA305" s="82">
        <f>(Z305*(W305-M305*24))/W305</f>
        <v>41929.879999999997</v>
      </c>
      <c r="AB305" s="86">
        <f>(AA305/Z305)*100</f>
        <v>100</v>
      </c>
      <c r="AC305" s="34"/>
    </row>
    <row r="306" spans="1:29" s="34" customFormat="1" ht="18" x14ac:dyDescent="0.25">
      <c r="A306" s="230">
        <v>36</v>
      </c>
      <c r="B306" s="212">
        <v>48</v>
      </c>
      <c r="C306" s="225" t="s">
        <v>131</v>
      </c>
      <c r="D306" s="231" t="s">
        <v>132</v>
      </c>
      <c r="E306" s="220">
        <v>12.55</v>
      </c>
      <c r="F306" s="213" t="s">
        <v>48</v>
      </c>
      <c r="G306" s="32" t="s">
        <v>49</v>
      </c>
      <c r="H306" s="1">
        <v>43411.167361111111</v>
      </c>
      <c r="I306" s="1">
        <v>43411.170138888891</v>
      </c>
      <c r="J306" s="32" t="s">
        <v>49</v>
      </c>
      <c r="K306" s="32" t="s">
        <v>49</v>
      </c>
      <c r="L306" s="77"/>
      <c r="M306" s="78">
        <f>IF(RIGHT(T306)="T",(+I306-H306),0)</f>
        <v>0</v>
      </c>
      <c r="N306" s="78">
        <f>IF(RIGHT(T306)="U",(+I306-H306),0)</f>
        <v>0</v>
      </c>
      <c r="O306" s="78">
        <f>IF(RIGHT(T306)="C",(+I306-H306),0)</f>
        <v>2.7777777795563452E-3</v>
      </c>
      <c r="P306" s="78">
        <f>IF(RIGHT(T306)="D",(+I306-H306),0)</f>
        <v>0</v>
      </c>
      <c r="Q306" s="32" t="s">
        <v>49</v>
      </c>
      <c r="R306" s="32" t="s">
        <v>49</v>
      </c>
      <c r="S306" s="32" t="s">
        <v>49</v>
      </c>
      <c r="T306" s="80" t="s">
        <v>661</v>
      </c>
      <c r="U306" s="7" t="s">
        <v>700</v>
      </c>
      <c r="V306" s="33"/>
      <c r="AB306" s="97"/>
    </row>
    <row r="307" spans="1:29" s="34" customFormat="1" x14ac:dyDescent="0.25">
      <c r="A307" s="230"/>
      <c r="B307" s="212"/>
      <c r="C307" s="225"/>
      <c r="D307" s="231"/>
      <c r="E307" s="220"/>
      <c r="F307" s="213"/>
      <c r="G307" s="32"/>
      <c r="H307" s="1">
        <v>43411.170138888891</v>
      </c>
      <c r="I307" s="1">
        <v>43411.239583333336</v>
      </c>
      <c r="J307" s="32"/>
      <c r="K307" s="32"/>
      <c r="L307" s="77"/>
      <c r="M307" s="78">
        <f>IF(RIGHT(T307)="T",(+I307-H307),0)</f>
        <v>0</v>
      </c>
      <c r="N307" s="78">
        <f>IF(RIGHT(T307)="U",(+I307-H307),0)</f>
        <v>0</v>
      </c>
      <c r="O307" s="78">
        <f>IF(RIGHT(T307)="C",(+I307-H307),0)</f>
        <v>0</v>
      </c>
      <c r="P307" s="78">
        <f>IF(RIGHT(T307)="D",(+I307-H307),0)</f>
        <v>6.9444444445252884E-2</v>
      </c>
      <c r="Q307" s="32"/>
      <c r="R307" s="32"/>
      <c r="S307" s="32"/>
      <c r="T307" s="90" t="s">
        <v>600</v>
      </c>
      <c r="U307" s="7" t="s">
        <v>701</v>
      </c>
      <c r="V307" s="33"/>
      <c r="AB307" s="97"/>
    </row>
    <row r="308" spans="1:29" s="34" customFormat="1" ht="18" x14ac:dyDescent="0.25">
      <c r="A308" s="230"/>
      <c r="B308" s="212"/>
      <c r="C308" s="225"/>
      <c r="D308" s="231"/>
      <c r="E308" s="220"/>
      <c r="F308" s="213"/>
      <c r="G308" s="32"/>
      <c r="H308" s="1">
        <v>43411.667361111111</v>
      </c>
      <c r="I308" s="1">
        <v>43411.725694444445</v>
      </c>
      <c r="J308" s="32"/>
      <c r="K308" s="32"/>
      <c r="L308" s="77"/>
      <c r="M308" s="78">
        <f>IF(RIGHT(T308)="T",(+I308-H308),0)</f>
        <v>0</v>
      </c>
      <c r="N308" s="78">
        <f>IF(RIGHT(T308)="U",(+I308-H308),0)</f>
        <v>0</v>
      </c>
      <c r="O308" s="78">
        <f>IF(RIGHT(T308)="C",(+I308-H308),0)</f>
        <v>5.8333333334303461E-2</v>
      </c>
      <c r="P308" s="78">
        <f>IF(RIGHT(T308)="D",(+I308-H308),0)</f>
        <v>0</v>
      </c>
      <c r="Q308" s="32"/>
      <c r="R308" s="32"/>
      <c r="S308" s="32"/>
      <c r="T308" s="80" t="s">
        <v>661</v>
      </c>
      <c r="U308" s="7" t="s">
        <v>702</v>
      </c>
      <c r="V308" s="33"/>
      <c r="AB308" s="97"/>
    </row>
    <row r="309" spans="1:29" s="34" customFormat="1" ht="18" x14ac:dyDescent="0.25">
      <c r="A309" s="230"/>
      <c r="B309" s="212"/>
      <c r="C309" s="225"/>
      <c r="D309" s="231"/>
      <c r="E309" s="220"/>
      <c r="F309" s="213"/>
      <c r="G309" s="32"/>
      <c r="H309" s="1">
        <v>43414.454861111109</v>
      </c>
      <c r="I309" s="1">
        <v>43414.827777777777</v>
      </c>
      <c r="J309" s="32"/>
      <c r="K309" s="32"/>
      <c r="L309" s="77"/>
      <c r="M309" s="78">
        <f>IF(RIGHT(T309)="T",(+I309-H309),0)</f>
        <v>0.37291666666715173</v>
      </c>
      <c r="N309" s="78">
        <f>IF(RIGHT(T309)="U",(+I309-H309),0)</f>
        <v>0</v>
      </c>
      <c r="O309" s="78">
        <f>IF(RIGHT(T309)="C",(+I309-H309),0)</f>
        <v>0</v>
      </c>
      <c r="P309" s="78">
        <f>IF(RIGHT(T309)="D",(+I309-H309),0)</f>
        <v>0</v>
      </c>
      <c r="Q309" s="32"/>
      <c r="R309" s="32"/>
      <c r="S309" s="32"/>
      <c r="T309" s="90" t="s">
        <v>601</v>
      </c>
      <c r="U309" s="7" t="s">
        <v>703</v>
      </c>
      <c r="V309" s="33"/>
      <c r="AB309" s="97"/>
    </row>
    <row r="310" spans="1:29" s="34" customFormat="1" ht="18" x14ac:dyDescent="0.25">
      <c r="A310" s="230"/>
      <c r="B310" s="212"/>
      <c r="C310" s="216"/>
      <c r="D310" s="231"/>
      <c r="E310" s="220"/>
      <c r="F310" s="213"/>
      <c r="G310" s="32" t="s">
        <v>49</v>
      </c>
      <c r="H310" s="1">
        <v>43419.535416666666</v>
      </c>
      <c r="I310" s="1">
        <v>43419.72152777778</v>
      </c>
      <c r="J310" s="32" t="s">
        <v>49</v>
      </c>
      <c r="K310" s="32" t="s">
        <v>49</v>
      </c>
      <c r="L310" s="77"/>
      <c r="M310" s="78">
        <f>IF(RIGHT(T310)="T",(+I310-H310),0)</f>
        <v>0</v>
      </c>
      <c r="N310" s="78">
        <f>IF(RIGHT(T310)="U",(+I310-H310),0)</f>
        <v>0</v>
      </c>
      <c r="O310" s="78">
        <f>IF(RIGHT(T310)="C",(+I310-H310),0)</f>
        <v>0</v>
      </c>
      <c r="P310" s="78">
        <f>IF(RIGHT(T310)="D",(+I310-H310),0)</f>
        <v>0.18611111111385981</v>
      </c>
      <c r="Q310" s="32" t="s">
        <v>49</v>
      </c>
      <c r="R310" s="32" t="s">
        <v>49</v>
      </c>
      <c r="S310" s="32" t="s">
        <v>49</v>
      </c>
      <c r="T310" s="90" t="s">
        <v>602</v>
      </c>
      <c r="U310" s="7" t="s">
        <v>704</v>
      </c>
      <c r="V310" s="33"/>
      <c r="AB310" s="97"/>
    </row>
    <row r="311" spans="1:29" s="37" customFormat="1" x14ac:dyDescent="0.25">
      <c r="A311" s="35"/>
      <c r="B311" s="40"/>
      <c r="C311" s="46"/>
      <c r="D311" s="91" t="s">
        <v>50</v>
      </c>
      <c r="E311" s="92"/>
      <c r="F311" s="29"/>
      <c r="G311" s="32" t="s">
        <v>49</v>
      </c>
      <c r="H311" s="2"/>
      <c r="I311" s="2"/>
      <c r="J311" s="32" t="s">
        <v>49</v>
      </c>
      <c r="K311" s="32" t="s">
        <v>49</v>
      </c>
      <c r="L311" s="77"/>
      <c r="M311" s="78">
        <f>SUM(M306:M310)</f>
        <v>0.37291666666715173</v>
      </c>
      <c r="N311" s="78">
        <f>SUM(N306:N310)</f>
        <v>0</v>
      </c>
      <c r="O311" s="78">
        <f>SUM(O306:O310)</f>
        <v>6.1111111113859806E-2</v>
      </c>
      <c r="P311" s="78">
        <f>SUM(P306:P310)</f>
        <v>0.25555555555911269</v>
      </c>
      <c r="Q311" s="32" t="s">
        <v>49</v>
      </c>
      <c r="R311" s="32" t="s">
        <v>49</v>
      </c>
      <c r="S311" s="32" t="s">
        <v>49</v>
      </c>
      <c r="T311" s="38"/>
      <c r="U311" s="12"/>
      <c r="V311" s="36"/>
      <c r="W311" s="82">
        <f>$AC$10-((O311*24))</f>
        <v>718.53333333326736</v>
      </c>
      <c r="X311" s="83">
        <v>691</v>
      </c>
      <c r="Y311" s="84">
        <v>12.55</v>
      </c>
      <c r="Z311" s="85">
        <f>X311*Y311</f>
        <v>8672.0500000000011</v>
      </c>
      <c r="AA311" s="82">
        <f>(Z311*(W311-M311*24))/W311</f>
        <v>8564.0315631377234</v>
      </c>
      <c r="AB311" s="86">
        <f>(AA311/Z311)*100</f>
        <v>98.754407125624539</v>
      </c>
      <c r="AC311" s="34"/>
    </row>
    <row r="312" spans="1:29" s="34" customFormat="1" x14ac:dyDescent="0.25">
      <c r="A312" s="230">
        <v>38</v>
      </c>
      <c r="B312" s="212">
        <v>49</v>
      </c>
      <c r="C312" s="225" t="s">
        <v>619</v>
      </c>
      <c r="D312" s="231" t="s">
        <v>618</v>
      </c>
      <c r="E312" s="220">
        <v>27.88</v>
      </c>
      <c r="F312" s="213" t="s">
        <v>48</v>
      </c>
      <c r="G312" s="32" t="s">
        <v>49</v>
      </c>
      <c r="H312" s="1"/>
      <c r="I312" s="1"/>
      <c r="J312" s="32" t="s">
        <v>49</v>
      </c>
      <c r="K312" s="32" t="s">
        <v>49</v>
      </c>
      <c r="L312" s="77"/>
      <c r="M312" s="78">
        <f>IF(RIGHT(T312)="T",(+I312-H312),0)</f>
        <v>0</v>
      </c>
      <c r="N312" s="78">
        <f>IF(RIGHT(T312)="U",(+I312-H312),0)</f>
        <v>0</v>
      </c>
      <c r="O312" s="78">
        <f>IF(RIGHT(T312)="C",(+I312-H312),0)</f>
        <v>0</v>
      </c>
      <c r="P312" s="78">
        <f>IF(RIGHT(T312)="D",(+I312-H312),0)</f>
        <v>0</v>
      </c>
      <c r="Q312" s="32" t="s">
        <v>49</v>
      </c>
      <c r="R312" s="32" t="s">
        <v>49</v>
      </c>
      <c r="S312" s="32" t="s">
        <v>49</v>
      </c>
      <c r="T312" s="80"/>
      <c r="U312" s="7"/>
      <c r="V312" s="33"/>
      <c r="AB312" s="97"/>
    </row>
    <row r="313" spans="1:29" s="34" customFormat="1" x14ac:dyDescent="0.25">
      <c r="A313" s="230"/>
      <c r="B313" s="212"/>
      <c r="C313" s="216"/>
      <c r="D313" s="231"/>
      <c r="E313" s="220"/>
      <c r="F313" s="213"/>
      <c r="G313" s="32" t="s">
        <v>49</v>
      </c>
      <c r="H313" s="1"/>
      <c r="I313" s="1"/>
      <c r="J313" s="32" t="s">
        <v>49</v>
      </c>
      <c r="K313" s="32" t="s">
        <v>49</v>
      </c>
      <c r="L313" s="77"/>
      <c r="M313" s="78">
        <f>IF(RIGHT(T313)="T",(+I313-H313),0)</f>
        <v>0</v>
      </c>
      <c r="N313" s="78">
        <f>IF(RIGHT(T313)="U",(+I313-H313),0)</f>
        <v>0</v>
      </c>
      <c r="O313" s="78">
        <f>IF(RIGHT(T313)="C",(+I313-H313),0)</f>
        <v>0</v>
      </c>
      <c r="P313" s="78">
        <f>IF(RIGHT(T313)="D",(+I313-H313),0)</f>
        <v>0</v>
      </c>
      <c r="Q313" s="32" t="s">
        <v>49</v>
      </c>
      <c r="R313" s="32" t="s">
        <v>49</v>
      </c>
      <c r="S313" s="32" t="s">
        <v>49</v>
      </c>
      <c r="T313" s="90"/>
      <c r="U313" s="7"/>
      <c r="V313" s="33"/>
      <c r="AB313" s="97"/>
    </row>
    <row r="314" spans="1:29" s="37" customFormat="1" ht="15.75" x14ac:dyDescent="0.25">
      <c r="A314" s="35"/>
      <c r="B314" s="40"/>
      <c r="C314" s="46"/>
      <c r="D314" s="91" t="s">
        <v>50</v>
      </c>
      <c r="E314" s="92"/>
      <c r="F314" s="29"/>
      <c r="G314" s="32" t="s">
        <v>49</v>
      </c>
      <c r="H314" s="2"/>
      <c r="I314" s="2"/>
      <c r="J314" s="32" t="s">
        <v>49</v>
      </c>
      <c r="K314" s="32" t="s">
        <v>49</v>
      </c>
      <c r="L314" s="77"/>
      <c r="M314" s="78">
        <f>SUM(M312:M313)</f>
        <v>0</v>
      </c>
      <c r="N314" s="78">
        <f>SUM(N312:N313)</f>
        <v>0</v>
      </c>
      <c r="O314" s="78">
        <f>SUM(O312:O313)</f>
        <v>0</v>
      </c>
      <c r="P314" s="78">
        <f>SUM(P312:P313)</f>
        <v>0</v>
      </c>
      <c r="Q314" s="32" t="s">
        <v>49</v>
      </c>
      <c r="R314" s="32" t="s">
        <v>49</v>
      </c>
      <c r="S314" s="32" t="s">
        <v>49</v>
      </c>
      <c r="T314" s="38"/>
      <c r="U314" s="12"/>
      <c r="V314" s="36"/>
      <c r="W314" s="82">
        <f>$AC$10-((O314*24))</f>
        <v>720</v>
      </c>
      <c r="X314" s="124">
        <v>691</v>
      </c>
      <c r="Y314" s="119">
        <v>27.88</v>
      </c>
      <c r="Z314" s="98">
        <f>X314*Y314</f>
        <v>19265.079999999998</v>
      </c>
      <c r="AA314" s="82">
        <f>(Z314*(W314-M314*24))/W314</f>
        <v>19265.079999999998</v>
      </c>
      <c r="AB314" s="100">
        <f>(AA314/Z314)*100</f>
        <v>100</v>
      </c>
      <c r="AC314" s="34"/>
    </row>
    <row r="315" spans="1:29" s="34" customFormat="1" ht="18" x14ac:dyDescent="0.25">
      <c r="A315" s="230">
        <v>38</v>
      </c>
      <c r="B315" s="212">
        <v>50</v>
      </c>
      <c r="C315" s="225" t="s">
        <v>621</v>
      </c>
      <c r="D315" s="231" t="s">
        <v>620</v>
      </c>
      <c r="E315" s="220">
        <v>27.88</v>
      </c>
      <c r="F315" s="213" t="s">
        <v>48</v>
      </c>
      <c r="G315" s="32" t="s">
        <v>49</v>
      </c>
      <c r="H315" s="1">
        <v>43411.167361111111</v>
      </c>
      <c r="I315" s="1">
        <v>43411.170138888891</v>
      </c>
      <c r="J315" s="32" t="s">
        <v>49</v>
      </c>
      <c r="K315" s="32" t="s">
        <v>49</v>
      </c>
      <c r="L315" s="77"/>
      <c r="M315" s="78">
        <f>IF(RIGHT(T315)="T",(+I315-H315),0)</f>
        <v>0</v>
      </c>
      <c r="N315" s="78">
        <f>IF(RIGHT(T315)="U",(+I315-H315),0)</f>
        <v>0</v>
      </c>
      <c r="O315" s="78">
        <f>IF(RIGHT(T315)="C",(+I315-H315),0)</f>
        <v>2.7777777795563452E-3</v>
      </c>
      <c r="P315" s="78">
        <f>IF(RIGHT(T315)="D",(+I315-H315),0)</f>
        <v>0</v>
      </c>
      <c r="Q315" s="32" t="s">
        <v>49</v>
      </c>
      <c r="R315" s="32" t="s">
        <v>49</v>
      </c>
      <c r="S315" s="32" t="s">
        <v>49</v>
      </c>
      <c r="T315" s="80" t="s">
        <v>661</v>
      </c>
      <c r="U315" s="7" t="s">
        <v>700</v>
      </c>
      <c r="V315" s="33"/>
      <c r="AB315" s="97"/>
    </row>
    <row r="316" spans="1:29" s="34" customFormat="1" x14ac:dyDescent="0.25">
      <c r="A316" s="230"/>
      <c r="B316" s="212"/>
      <c r="C316" s="216"/>
      <c r="D316" s="231"/>
      <c r="E316" s="220"/>
      <c r="F316" s="213"/>
      <c r="G316" s="32" t="s">
        <v>49</v>
      </c>
      <c r="H316" s="1">
        <v>43411.170138888891</v>
      </c>
      <c r="I316" s="1">
        <v>43411.324999999997</v>
      </c>
      <c r="J316" s="32" t="s">
        <v>49</v>
      </c>
      <c r="K316" s="32" t="s">
        <v>49</v>
      </c>
      <c r="L316" s="77"/>
      <c r="M316" s="78">
        <f>IF(RIGHT(T316)="T",(+I316-H316),0)</f>
        <v>0</v>
      </c>
      <c r="N316" s="78">
        <f>IF(RIGHT(T316)="U",(+I316-H316),0)</f>
        <v>0</v>
      </c>
      <c r="O316" s="78">
        <f>IF(RIGHT(T316)="C",(+I316-H316),0)</f>
        <v>0</v>
      </c>
      <c r="P316" s="78">
        <f>IF(RIGHT(T316)="D",(+I316-H316),0)</f>
        <v>0.15486111110658385</v>
      </c>
      <c r="Q316" s="32" t="s">
        <v>49</v>
      </c>
      <c r="R316" s="32" t="s">
        <v>49</v>
      </c>
      <c r="S316" s="32" t="s">
        <v>49</v>
      </c>
      <c r="T316" s="90" t="s">
        <v>600</v>
      </c>
      <c r="U316" s="7" t="s">
        <v>701</v>
      </c>
      <c r="V316" s="33"/>
      <c r="AB316" s="97"/>
    </row>
    <row r="317" spans="1:29" s="37" customFormat="1" ht="15.75" x14ac:dyDescent="0.25">
      <c r="A317" s="35"/>
      <c r="B317" s="40"/>
      <c r="C317" s="46"/>
      <c r="D317" s="91" t="s">
        <v>50</v>
      </c>
      <c r="E317" s="92"/>
      <c r="F317" s="29"/>
      <c r="G317" s="32" t="s">
        <v>49</v>
      </c>
      <c r="H317" s="2"/>
      <c r="I317" s="2"/>
      <c r="J317" s="32" t="s">
        <v>49</v>
      </c>
      <c r="K317" s="32" t="s">
        <v>49</v>
      </c>
      <c r="L317" s="77"/>
      <c r="M317" s="78">
        <f>SUM(M315:M316)</f>
        <v>0</v>
      </c>
      <c r="N317" s="78">
        <f>SUM(N315:N316)</f>
        <v>0</v>
      </c>
      <c r="O317" s="78">
        <f>SUM(O315:O316)</f>
        <v>2.7777777795563452E-3</v>
      </c>
      <c r="P317" s="78">
        <f>SUM(P315:P316)</f>
        <v>0.15486111110658385</v>
      </c>
      <c r="Q317" s="32" t="s">
        <v>49</v>
      </c>
      <c r="R317" s="32" t="s">
        <v>49</v>
      </c>
      <c r="S317" s="32" t="s">
        <v>49</v>
      </c>
      <c r="T317" s="38"/>
      <c r="U317" s="12"/>
      <c r="V317" s="36"/>
      <c r="W317" s="82">
        <f>$AC$10-((O317*24))</f>
        <v>719.93333333329065</v>
      </c>
      <c r="X317" s="124">
        <v>691</v>
      </c>
      <c r="Y317" s="119">
        <v>27.88</v>
      </c>
      <c r="Z317" s="98">
        <f>X317*Y317</f>
        <v>19265.079999999998</v>
      </c>
      <c r="AA317" s="82">
        <f>(Z317*(W317-M317*24))/W317</f>
        <v>19265.079999999998</v>
      </c>
      <c r="AB317" s="100">
        <f>(AA317/Z317)*100</f>
        <v>100</v>
      </c>
      <c r="AC317" s="34"/>
    </row>
    <row r="318" spans="1:29" s="34" customFormat="1" x14ac:dyDescent="0.25">
      <c r="A318" s="230">
        <v>38</v>
      </c>
      <c r="B318" s="212">
        <v>51</v>
      </c>
      <c r="C318" s="225" t="s">
        <v>573</v>
      </c>
      <c r="D318" s="231" t="s">
        <v>574</v>
      </c>
      <c r="E318" s="220">
        <v>48.78</v>
      </c>
      <c r="F318" s="213" t="s">
        <v>48</v>
      </c>
      <c r="G318" s="32" t="s">
        <v>49</v>
      </c>
      <c r="H318" s="3"/>
      <c r="I318" s="3"/>
      <c r="J318" s="32" t="s">
        <v>49</v>
      </c>
      <c r="K318" s="32" t="s">
        <v>49</v>
      </c>
      <c r="L318" s="77"/>
      <c r="M318" s="78">
        <f>IF(RIGHT(T318)="T",(+I318-H318),0)</f>
        <v>0</v>
      </c>
      <c r="N318" s="78">
        <f>IF(RIGHT(T318)="U",(+I318-H318),0)</f>
        <v>0</v>
      </c>
      <c r="O318" s="78">
        <f>IF(RIGHT(T318)="C",(+I318-H318),0)</f>
        <v>0</v>
      </c>
      <c r="P318" s="78">
        <f>IF(RIGHT(T318)="D",(+I318-H318),0)</f>
        <v>0</v>
      </c>
      <c r="Q318" s="32" t="s">
        <v>49</v>
      </c>
      <c r="R318" s="32" t="s">
        <v>49</v>
      </c>
      <c r="S318" s="32" t="s">
        <v>49</v>
      </c>
      <c r="T318" s="96"/>
      <c r="U318" s="30"/>
      <c r="V318" s="33"/>
      <c r="AB318" s="97"/>
    </row>
    <row r="319" spans="1:29" s="34" customFormat="1" x14ac:dyDescent="0.25">
      <c r="A319" s="230"/>
      <c r="B319" s="212"/>
      <c r="C319" s="216"/>
      <c r="D319" s="231"/>
      <c r="E319" s="220"/>
      <c r="F319" s="213"/>
      <c r="G319" s="32" t="s">
        <v>49</v>
      </c>
      <c r="H319" s="3"/>
      <c r="I319" s="3"/>
      <c r="J319" s="32" t="s">
        <v>49</v>
      </c>
      <c r="K319" s="32" t="s">
        <v>49</v>
      </c>
      <c r="L319" s="77"/>
      <c r="M319" s="78">
        <f>IF(RIGHT(T319)="T",(+I319-H319),0)</f>
        <v>0</v>
      </c>
      <c r="N319" s="78">
        <f>IF(RIGHT(T319)="U",(+I319-H319),0)</f>
        <v>0</v>
      </c>
      <c r="O319" s="78">
        <f>IF(RIGHT(T319)="C",(+I319-H319),0)</f>
        <v>0</v>
      </c>
      <c r="P319" s="78">
        <f>IF(RIGHT(T319)="D",(+I319-H319),0)</f>
        <v>0</v>
      </c>
      <c r="Q319" s="32" t="s">
        <v>49</v>
      </c>
      <c r="R319" s="32" t="s">
        <v>49</v>
      </c>
      <c r="S319" s="32" t="s">
        <v>49</v>
      </c>
      <c r="T319" s="96"/>
      <c r="U319" s="30"/>
      <c r="V319" s="33"/>
      <c r="AB319" s="97"/>
    </row>
    <row r="320" spans="1:29" s="37" customFormat="1" x14ac:dyDescent="0.25">
      <c r="A320" s="35"/>
      <c r="B320" s="40"/>
      <c r="C320" s="46"/>
      <c r="D320" s="91" t="s">
        <v>50</v>
      </c>
      <c r="E320" s="92"/>
      <c r="F320" s="29"/>
      <c r="G320" s="32" t="s">
        <v>49</v>
      </c>
      <c r="H320" s="2"/>
      <c r="I320" s="2"/>
      <c r="J320" s="32" t="s">
        <v>49</v>
      </c>
      <c r="K320" s="32" t="s">
        <v>49</v>
      </c>
      <c r="L320" s="77"/>
      <c r="M320" s="78">
        <f>SUM(M318:M319)</f>
        <v>0</v>
      </c>
      <c r="N320" s="78">
        <f>SUM(N318:N319)</f>
        <v>0</v>
      </c>
      <c r="O320" s="78">
        <f>SUM(O318:O319)</f>
        <v>0</v>
      </c>
      <c r="P320" s="78">
        <f>SUM(P318:P319)</f>
        <v>0</v>
      </c>
      <c r="Q320" s="32" t="s">
        <v>49</v>
      </c>
      <c r="R320" s="32" t="s">
        <v>49</v>
      </c>
      <c r="S320" s="32" t="s">
        <v>49</v>
      </c>
      <c r="T320" s="38"/>
      <c r="U320" s="12"/>
      <c r="V320" s="36"/>
      <c r="W320" s="82">
        <f>$AC$10-((O320*24))</f>
        <v>720</v>
      </c>
      <c r="X320" s="93">
        <v>687</v>
      </c>
      <c r="Y320" s="94">
        <v>48.78</v>
      </c>
      <c r="Z320" s="98">
        <f>X320*Y320</f>
        <v>33511.86</v>
      </c>
      <c r="AA320" s="82">
        <f>(Z320*(W320-M320*24))/W320</f>
        <v>33511.86</v>
      </c>
      <c r="AB320" s="100">
        <f>(AA320/Z320)*100</f>
        <v>100</v>
      </c>
      <c r="AC320" s="34"/>
    </row>
    <row r="321" spans="1:40" s="34" customFormat="1" x14ac:dyDescent="0.25">
      <c r="A321" s="230">
        <v>38</v>
      </c>
      <c r="B321" s="212">
        <v>52</v>
      </c>
      <c r="C321" s="225" t="s">
        <v>576</v>
      </c>
      <c r="D321" s="231" t="s">
        <v>575</v>
      </c>
      <c r="E321" s="220">
        <v>48.78</v>
      </c>
      <c r="F321" s="213" t="s">
        <v>48</v>
      </c>
      <c r="G321" s="32" t="s">
        <v>49</v>
      </c>
      <c r="H321" s="3"/>
      <c r="I321" s="3"/>
      <c r="J321" s="32" t="s">
        <v>49</v>
      </c>
      <c r="K321" s="32" t="s">
        <v>49</v>
      </c>
      <c r="L321" s="77"/>
      <c r="M321" s="78">
        <f>IF(RIGHT(T321)="T",(+I321-H321),0)</f>
        <v>0</v>
      </c>
      <c r="N321" s="78">
        <f>IF(RIGHT(T321)="U",(+I321-H321),0)</f>
        <v>0</v>
      </c>
      <c r="O321" s="78">
        <f>IF(RIGHT(T321)="C",(+I321-H321),0)</f>
        <v>0</v>
      </c>
      <c r="P321" s="78">
        <f>IF(RIGHT(T321)="D",(+I321-H321),0)</f>
        <v>0</v>
      </c>
      <c r="Q321" s="32" t="s">
        <v>49</v>
      </c>
      <c r="R321" s="32" t="s">
        <v>49</v>
      </c>
      <c r="S321" s="32" t="s">
        <v>49</v>
      </c>
      <c r="T321" s="96"/>
      <c r="U321" s="30"/>
      <c r="V321" s="33"/>
      <c r="AB321" s="97"/>
    </row>
    <row r="322" spans="1:40" s="34" customFormat="1" x14ac:dyDescent="0.25">
      <c r="A322" s="230"/>
      <c r="B322" s="212"/>
      <c r="C322" s="216"/>
      <c r="D322" s="231"/>
      <c r="E322" s="220"/>
      <c r="F322" s="213"/>
      <c r="G322" s="32" t="s">
        <v>49</v>
      </c>
      <c r="H322" s="3"/>
      <c r="I322" s="3"/>
      <c r="J322" s="32" t="s">
        <v>49</v>
      </c>
      <c r="K322" s="32" t="s">
        <v>49</v>
      </c>
      <c r="L322" s="77"/>
      <c r="M322" s="78">
        <f>IF(RIGHT(T322)="T",(+I322-H322),0)</f>
        <v>0</v>
      </c>
      <c r="N322" s="78">
        <f>IF(RIGHT(T322)="U",(+I322-H322),0)</f>
        <v>0</v>
      </c>
      <c r="O322" s="78">
        <f>IF(RIGHT(T322)="C",(+I322-H322),0)</f>
        <v>0</v>
      </c>
      <c r="P322" s="78">
        <f>IF(RIGHT(T322)="D",(+I322-H322),0)</f>
        <v>0</v>
      </c>
      <c r="Q322" s="32" t="s">
        <v>49</v>
      </c>
      <c r="R322" s="32" t="s">
        <v>49</v>
      </c>
      <c r="S322" s="32" t="s">
        <v>49</v>
      </c>
      <c r="T322" s="96"/>
      <c r="U322" s="30"/>
      <c r="V322" s="33"/>
      <c r="AB322" s="97"/>
    </row>
    <row r="323" spans="1:40" s="37" customFormat="1" x14ac:dyDescent="0.25">
      <c r="A323" s="35"/>
      <c r="B323" s="40"/>
      <c r="C323" s="46"/>
      <c r="D323" s="91" t="s">
        <v>50</v>
      </c>
      <c r="E323" s="92"/>
      <c r="F323" s="29"/>
      <c r="G323" s="32" t="s">
        <v>49</v>
      </c>
      <c r="H323" s="2"/>
      <c r="I323" s="2"/>
      <c r="J323" s="32" t="s">
        <v>49</v>
      </c>
      <c r="K323" s="32" t="s">
        <v>49</v>
      </c>
      <c r="L323" s="77"/>
      <c r="M323" s="78">
        <f>SUM(M321:M322)</f>
        <v>0</v>
      </c>
      <c r="N323" s="78">
        <f>SUM(N321:N322)</f>
        <v>0</v>
      </c>
      <c r="O323" s="78">
        <f>SUM(O321:O322)</f>
        <v>0</v>
      </c>
      <c r="P323" s="78">
        <f>SUM(P321:P322)</f>
        <v>0</v>
      </c>
      <c r="Q323" s="32" t="s">
        <v>49</v>
      </c>
      <c r="R323" s="32" t="s">
        <v>49</v>
      </c>
      <c r="S323" s="32" t="s">
        <v>49</v>
      </c>
      <c r="T323" s="38"/>
      <c r="U323" s="12"/>
      <c r="V323" s="36"/>
      <c r="W323" s="82">
        <f>$AC$10-((O323*24))</f>
        <v>720</v>
      </c>
      <c r="X323" s="93">
        <v>687</v>
      </c>
      <c r="Y323" s="94">
        <v>48.78</v>
      </c>
      <c r="Z323" s="98">
        <f>X323*Y323</f>
        <v>33511.86</v>
      </c>
      <c r="AA323" s="82">
        <f>(Z323*(W323-M323*24))/W323</f>
        <v>33511.86</v>
      </c>
      <c r="AB323" s="100">
        <f>(AA323/Z323)*100</f>
        <v>100</v>
      </c>
      <c r="AC323" s="34"/>
    </row>
    <row r="324" spans="1:40" s="34" customFormat="1" ht="18" x14ac:dyDescent="0.25">
      <c r="A324" s="230">
        <v>37</v>
      </c>
      <c r="B324" s="212">
        <v>53</v>
      </c>
      <c r="C324" s="225" t="s">
        <v>133</v>
      </c>
      <c r="D324" s="231" t="s">
        <v>134</v>
      </c>
      <c r="E324" s="220">
        <v>13.256</v>
      </c>
      <c r="F324" s="213" t="s">
        <v>48</v>
      </c>
      <c r="G324" s="32" t="s">
        <v>49</v>
      </c>
      <c r="H324" s="1">
        <v>43430.081250000003</v>
      </c>
      <c r="I324" s="1">
        <v>43430.104166666664</v>
      </c>
      <c r="J324" s="32" t="s">
        <v>49</v>
      </c>
      <c r="K324" s="32" t="s">
        <v>49</v>
      </c>
      <c r="L324" s="77"/>
      <c r="M324" s="78">
        <f>IF(RIGHT(T324)="T",(+I324-H324),0)</f>
        <v>0</v>
      </c>
      <c r="N324" s="78">
        <f>IF(RIGHT(T324)="U",(+I324-H324),0)</f>
        <v>2.2916666661330964E-2</v>
      </c>
      <c r="O324" s="78">
        <f>IF(RIGHT(T324)="C",(+I324-H324),0)</f>
        <v>0</v>
      </c>
      <c r="P324" s="78">
        <f>IF(RIGHT(T324)="D",(+I324-H324),0)</f>
        <v>0</v>
      </c>
      <c r="Q324" s="32" t="s">
        <v>49</v>
      </c>
      <c r="R324" s="32" t="s">
        <v>49</v>
      </c>
      <c r="S324" s="32" t="s">
        <v>49</v>
      </c>
      <c r="T324" s="90" t="s">
        <v>705</v>
      </c>
      <c r="U324" s="7" t="s">
        <v>706</v>
      </c>
      <c r="V324" s="33"/>
      <c r="AB324" s="97"/>
    </row>
    <row r="325" spans="1:40" s="34" customFormat="1" ht="18" x14ac:dyDescent="0.25">
      <c r="A325" s="230"/>
      <c r="B325" s="212"/>
      <c r="C325" s="225"/>
      <c r="D325" s="231"/>
      <c r="E325" s="220"/>
      <c r="F325" s="213"/>
      <c r="G325" s="32"/>
      <c r="H325" s="1">
        <v>43430.104166666664</v>
      </c>
      <c r="I325" s="1">
        <v>43430.333333333336</v>
      </c>
      <c r="J325" s="32"/>
      <c r="K325" s="32"/>
      <c r="L325" s="77"/>
      <c r="M325" s="78">
        <f>IF(RIGHT(T325)="T",(+I325-H325),0)</f>
        <v>0</v>
      </c>
      <c r="N325" s="78">
        <f>IF(RIGHT(T325)="U",(+I325-H325),0)</f>
        <v>0</v>
      </c>
      <c r="O325" s="78">
        <f>IF(RIGHT(T325)="C",(+I325-H325),0)</f>
        <v>0</v>
      </c>
      <c r="P325" s="78">
        <f>IF(RIGHT(T325)="D",(+I325-H325),0)</f>
        <v>0.22916666667151731</v>
      </c>
      <c r="Q325" s="32"/>
      <c r="R325" s="32"/>
      <c r="S325" s="32"/>
      <c r="T325" s="90" t="s">
        <v>602</v>
      </c>
      <c r="U325" s="7" t="s">
        <v>707</v>
      </c>
      <c r="V325" s="33"/>
      <c r="AB325" s="97"/>
    </row>
    <row r="326" spans="1:40" s="34" customFormat="1" x14ac:dyDescent="0.25">
      <c r="A326" s="230"/>
      <c r="B326" s="212"/>
      <c r="C326" s="216"/>
      <c r="D326" s="231"/>
      <c r="E326" s="220"/>
      <c r="F326" s="213"/>
      <c r="G326" s="32" t="s">
        <v>49</v>
      </c>
      <c r="H326" s="1">
        <v>43430.333333333336</v>
      </c>
      <c r="I326" s="1">
        <v>43435</v>
      </c>
      <c r="J326" s="32" t="s">
        <v>49</v>
      </c>
      <c r="K326" s="32" t="s">
        <v>49</v>
      </c>
      <c r="L326" s="77"/>
      <c r="M326" s="78">
        <f>IF(RIGHT(T326)="T",(+I326-H326),0)</f>
        <v>0</v>
      </c>
      <c r="N326" s="78">
        <f>IF(RIGHT(T326)="U",(+I326-H326),0)</f>
        <v>0</v>
      </c>
      <c r="O326" s="78">
        <f>IF(RIGHT(T326)="C",(+I326-H326),0)</f>
        <v>0</v>
      </c>
      <c r="P326" s="78">
        <f>IF(RIGHT(T326)="D",(+I326-H326),0)</f>
        <v>4.6666666666642413</v>
      </c>
      <c r="Q326" s="32" t="s">
        <v>49</v>
      </c>
      <c r="R326" s="32" t="s">
        <v>49</v>
      </c>
      <c r="S326" s="32" t="s">
        <v>49</v>
      </c>
      <c r="T326" s="90" t="s">
        <v>603</v>
      </c>
      <c r="U326" s="7" t="s">
        <v>708</v>
      </c>
      <c r="V326" s="33"/>
      <c r="AB326" s="97"/>
    </row>
    <row r="327" spans="1:40" s="37" customFormat="1" x14ac:dyDescent="0.25">
      <c r="A327" s="35"/>
      <c r="B327" s="40"/>
      <c r="C327" s="46"/>
      <c r="D327" s="91" t="s">
        <v>50</v>
      </c>
      <c r="E327" s="92"/>
      <c r="F327" s="29"/>
      <c r="G327" s="32" t="s">
        <v>49</v>
      </c>
      <c r="H327" s="2"/>
      <c r="I327" s="2"/>
      <c r="J327" s="32" t="s">
        <v>49</v>
      </c>
      <c r="K327" s="32" t="s">
        <v>49</v>
      </c>
      <c r="L327" s="77"/>
      <c r="M327" s="78">
        <f>SUM(M324:M326)</f>
        <v>0</v>
      </c>
      <c r="N327" s="78">
        <f>SUM(N324:N326)</f>
        <v>2.2916666661330964E-2</v>
      </c>
      <c r="O327" s="78">
        <f>SUM(O324:O326)</f>
        <v>0</v>
      </c>
      <c r="P327" s="78">
        <f>SUM(P324:P326)</f>
        <v>4.8958333333357587</v>
      </c>
      <c r="Q327" s="32" t="s">
        <v>49</v>
      </c>
      <c r="R327" s="32" t="s">
        <v>49</v>
      </c>
      <c r="S327" s="32" t="s">
        <v>49</v>
      </c>
      <c r="T327" s="38"/>
      <c r="U327" s="12"/>
      <c r="V327" s="36"/>
      <c r="W327" s="82">
        <f>$AC$10-((O327*24))</f>
        <v>720</v>
      </c>
      <c r="X327" s="83">
        <v>691</v>
      </c>
      <c r="Y327" s="84">
        <v>13.256</v>
      </c>
      <c r="Z327" s="85">
        <f>X327*Y327</f>
        <v>9159.8960000000006</v>
      </c>
      <c r="AA327" s="82">
        <f>(Z327*(W327-M327*24))/W327</f>
        <v>9159.8960000000006</v>
      </c>
      <c r="AB327" s="86">
        <f>(AA327/Z327)*100</f>
        <v>100</v>
      </c>
      <c r="AC327" s="34"/>
    </row>
    <row r="328" spans="1:40" s="34" customFormat="1" x14ac:dyDescent="0.25">
      <c r="A328" s="230">
        <v>38</v>
      </c>
      <c r="B328" s="212">
        <v>54</v>
      </c>
      <c r="C328" s="225" t="s">
        <v>135</v>
      </c>
      <c r="D328" s="231" t="s">
        <v>136</v>
      </c>
      <c r="E328" s="220">
        <v>54.36</v>
      </c>
      <c r="F328" s="213" t="s">
        <v>48</v>
      </c>
      <c r="G328" s="32" t="s">
        <v>49</v>
      </c>
      <c r="H328" s="3"/>
      <c r="I328" s="3"/>
      <c r="J328" s="32" t="s">
        <v>49</v>
      </c>
      <c r="K328" s="32" t="s">
        <v>49</v>
      </c>
      <c r="L328" s="77"/>
      <c r="M328" s="78">
        <f>IF(RIGHT(T328)="T",(+I328-H328),0)</f>
        <v>0</v>
      </c>
      <c r="N328" s="78">
        <f>IF(RIGHT(T328)="U",(+I328-H328),0)</f>
        <v>0</v>
      </c>
      <c r="O328" s="78">
        <f>IF(RIGHT(T328)="C",(+I328-H328),0)</f>
        <v>0</v>
      </c>
      <c r="P328" s="78">
        <f>IF(RIGHT(T328)="D",(+I328-H328),0)</f>
        <v>0</v>
      </c>
      <c r="Q328" s="32" t="s">
        <v>49</v>
      </c>
      <c r="R328" s="32" t="s">
        <v>49</v>
      </c>
      <c r="S328" s="32" t="s">
        <v>49</v>
      </c>
      <c r="T328" s="96"/>
      <c r="U328" s="30"/>
      <c r="V328" s="33"/>
      <c r="AB328" s="97"/>
    </row>
    <row r="329" spans="1:40" s="34" customFormat="1" x14ac:dyDescent="0.25">
      <c r="A329" s="230"/>
      <c r="B329" s="212"/>
      <c r="C329" s="216"/>
      <c r="D329" s="231"/>
      <c r="E329" s="220"/>
      <c r="F329" s="213"/>
      <c r="G329" s="32" t="s">
        <v>49</v>
      </c>
      <c r="H329" s="3"/>
      <c r="I329" s="3"/>
      <c r="J329" s="32" t="s">
        <v>49</v>
      </c>
      <c r="K329" s="32" t="s">
        <v>49</v>
      </c>
      <c r="L329" s="77"/>
      <c r="M329" s="78">
        <f>IF(RIGHT(T329)="T",(+I329-H329),0)</f>
        <v>0</v>
      </c>
      <c r="N329" s="78">
        <f>IF(RIGHT(T329)="U",(+I329-H329),0)</f>
        <v>0</v>
      </c>
      <c r="O329" s="78">
        <f>IF(RIGHT(T329)="C",(+I329-H329),0)</f>
        <v>0</v>
      </c>
      <c r="P329" s="78">
        <f>IF(RIGHT(T329)="D",(+I329-H329),0)</f>
        <v>0</v>
      </c>
      <c r="Q329" s="32" t="s">
        <v>49</v>
      </c>
      <c r="R329" s="32" t="s">
        <v>49</v>
      </c>
      <c r="S329" s="32" t="s">
        <v>49</v>
      </c>
      <c r="T329" s="96"/>
      <c r="U329" s="30"/>
      <c r="V329" s="33"/>
      <c r="AB329" s="97"/>
    </row>
    <row r="330" spans="1:40" s="37" customFormat="1" x14ac:dyDescent="0.25">
      <c r="A330" s="35"/>
      <c r="B330" s="40"/>
      <c r="C330" s="46"/>
      <c r="D330" s="91" t="s">
        <v>50</v>
      </c>
      <c r="E330" s="92"/>
      <c r="F330" s="29"/>
      <c r="G330" s="32" t="s">
        <v>49</v>
      </c>
      <c r="H330" s="2"/>
      <c r="I330" s="2"/>
      <c r="J330" s="32" t="s">
        <v>49</v>
      </c>
      <c r="K330" s="32" t="s">
        <v>49</v>
      </c>
      <c r="L330" s="77"/>
      <c r="M330" s="78">
        <f>SUM(M328:M329)</f>
        <v>0</v>
      </c>
      <c r="N330" s="78">
        <f>SUM(N328:N329)</f>
        <v>0</v>
      </c>
      <c r="O330" s="78">
        <f>SUM(O328:O329)</f>
        <v>0</v>
      </c>
      <c r="P330" s="78">
        <f>SUM(P328:P329)</f>
        <v>0</v>
      </c>
      <c r="Q330" s="32" t="s">
        <v>49</v>
      </c>
      <c r="R330" s="32" t="s">
        <v>49</v>
      </c>
      <c r="S330" s="32" t="s">
        <v>49</v>
      </c>
      <c r="T330" s="38"/>
      <c r="U330" s="12"/>
      <c r="V330" s="36"/>
      <c r="W330" s="82">
        <f>$AC$10-((O330*24))</f>
        <v>720</v>
      </c>
      <c r="X330" s="83">
        <v>691</v>
      </c>
      <c r="Y330" s="84">
        <v>54.36</v>
      </c>
      <c r="Z330" s="85">
        <f>X330*Y330</f>
        <v>37562.76</v>
      </c>
      <c r="AA330" s="82">
        <f>(Z330*(W330-M330*24))/W330</f>
        <v>37562.76</v>
      </c>
      <c r="AB330" s="86">
        <f>(AA330/Z330)*100</f>
        <v>100</v>
      </c>
      <c r="AC330" s="34"/>
    </row>
    <row r="331" spans="1:40" s="89" customFormat="1" x14ac:dyDescent="0.25">
      <c r="A331" s="228">
        <v>39</v>
      </c>
      <c r="B331" s="211">
        <v>55</v>
      </c>
      <c r="C331" s="215" t="s">
        <v>137</v>
      </c>
      <c r="D331" s="235" t="s">
        <v>138</v>
      </c>
      <c r="E331" s="220">
        <v>46.3</v>
      </c>
      <c r="F331" s="213" t="s">
        <v>48</v>
      </c>
      <c r="G331" s="32" t="s">
        <v>49</v>
      </c>
      <c r="H331" s="3"/>
      <c r="I331" s="3"/>
      <c r="J331" s="77"/>
      <c r="K331" s="77"/>
      <c r="L331" s="77"/>
      <c r="M331" s="78">
        <f>IF(RIGHT(T331)="T",(+I331-H331),0)</f>
        <v>0</v>
      </c>
      <c r="N331" s="78">
        <f>IF(RIGHT(T331)="U",(+I331-H331),0)</f>
        <v>0</v>
      </c>
      <c r="O331" s="78">
        <f>IF(RIGHT(T331)="C",(+I331-H331),0)</f>
        <v>0</v>
      </c>
      <c r="P331" s="78">
        <f>IF(RIGHT(T331)="D",(+I331-H331),0)</f>
        <v>0</v>
      </c>
      <c r="Q331" s="79"/>
      <c r="R331" s="79"/>
      <c r="S331" s="79"/>
      <c r="T331" s="96"/>
      <c r="U331" s="30"/>
      <c r="V331" s="81"/>
      <c r="W331" s="82"/>
      <c r="X331" s="83"/>
      <c r="Y331" s="84"/>
      <c r="Z331" s="85"/>
      <c r="AA331" s="82"/>
      <c r="AB331" s="86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</row>
    <row r="332" spans="1:40" s="89" customFormat="1" x14ac:dyDescent="0.25">
      <c r="A332" s="228"/>
      <c r="B332" s="211"/>
      <c r="C332" s="216"/>
      <c r="D332" s="235"/>
      <c r="E332" s="220"/>
      <c r="F332" s="213"/>
      <c r="G332" s="32"/>
      <c r="H332" s="3"/>
      <c r="I332" s="3"/>
      <c r="J332" s="77"/>
      <c r="K332" s="77"/>
      <c r="L332" s="77"/>
      <c r="M332" s="78">
        <f>IF(RIGHT(T332)="T",(+I332-H332),0)</f>
        <v>0</v>
      </c>
      <c r="N332" s="78">
        <f>IF(RIGHT(T332)="U",(+I332-H332),0)</f>
        <v>0</v>
      </c>
      <c r="O332" s="78">
        <f>IF(RIGHT(T332)="C",(+I332-H332),0)</f>
        <v>0</v>
      </c>
      <c r="P332" s="78">
        <f>IF(RIGHT(T332)="D",(+I332-H332),0)</f>
        <v>0</v>
      </c>
      <c r="Q332" s="79"/>
      <c r="R332" s="79"/>
      <c r="S332" s="79"/>
      <c r="T332" s="96"/>
      <c r="U332" s="30"/>
      <c r="V332" s="81"/>
      <c r="W332" s="82"/>
      <c r="X332" s="83"/>
      <c r="Y332" s="84"/>
      <c r="Z332" s="85"/>
      <c r="AA332" s="82"/>
      <c r="AB332" s="86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</row>
    <row r="333" spans="1:40" s="89" customFormat="1" x14ac:dyDescent="0.25">
      <c r="A333" s="228"/>
      <c r="B333" s="211"/>
      <c r="C333" s="216"/>
      <c r="D333" s="235"/>
      <c r="E333" s="220"/>
      <c r="F333" s="213"/>
      <c r="G333" s="32"/>
      <c r="H333" s="3"/>
      <c r="I333" s="3"/>
      <c r="J333" s="77"/>
      <c r="K333" s="77"/>
      <c r="L333" s="77"/>
      <c r="M333" s="78">
        <f>IF(RIGHT(T333)="T",(+I333-H333),0)</f>
        <v>0</v>
      </c>
      <c r="N333" s="78">
        <f>IF(RIGHT(T333)="U",(+I333-H333),0)</f>
        <v>0</v>
      </c>
      <c r="O333" s="78">
        <f>IF(RIGHT(T333)="C",(+I333-H333),0)</f>
        <v>0</v>
      </c>
      <c r="P333" s="78">
        <f>IF(RIGHT(T333)="D",(+I333-H333),0)</f>
        <v>0</v>
      </c>
      <c r="Q333" s="79"/>
      <c r="R333" s="79"/>
      <c r="S333" s="79"/>
      <c r="T333" s="96"/>
      <c r="U333" s="30"/>
      <c r="V333" s="81"/>
      <c r="W333" s="82"/>
      <c r="X333" s="83"/>
      <c r="Y333" s="84"/>
      <c r="Z333" s="85"/>
      <c r="AA333" s="82"/>
      <c r="AB333" s="86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</row>
    <row r="334" spans="1:40" s="37" customFormat="1" x14ac:dyDescent="0.25">
      <c r="A334" s="35"/>
      <c r="B334" s="40"/>
      <c r="C334" s="46"/>
      <c r="D334" s="91" t="s">
        <v>50</v>
      </c>
      <c r="E334" s="92"/>
      <c r="F334" s="29"/>
      <c r="G334" s="32" t="s">
        <v>49</v>
      </c>
      <c r="H334" s="2"/>
      <c r="I334" s="2"/>
      <c r="J334" s="32" t="s">
        <v>49</v>
      </c>
      <c r="K334" s="32" t="s">
        <v>49</v>
      </c>
      <c r="L334" s="77"/>
      <c r="M334" s="78">
        <f>SUM(M331:M333)</f>
        <v>0</v>
      </c>
      <c r="N334" s="78">
        <f>SUM(N331:N333)</f>
        <v>0</v>
      </c>
      <c r="O334" s="78">
        <f>SUM(O331:O333)</f>
        <v>0</v>
      </c>
      <c r="P334" s="78">
        <f>SUM(P331:P333)</f>
        <v>0</v>
      </c>
      <c r="Q334" s="32" t="s">
        <v>49</v>
      </c>
      <c r="R334" s="32" t="s">
        <v>49</v>
      </c>
      <c r="S334" s="32" t="s">
        <v>49</v>
      </c>
      <c r="T334" s="38"/>
      <c r="U334" s="12"/>
      <c r="V334" s="36"/>
      <c r="W334" s="82">
        <f>$AC$10-((O334*24))</f>
        <v>720</v>
      </c>
      <c r="X334" s="83">
        <v>691</v>
      </c>
      <c r="Y334" s="84">
        <v>46.3</v>
      </c>
      <c r="Z334" s="85">
        <f>X334*Y334</f>
        <v>31993.3</v>
      </c>
      <c r="AA334" s="82">
        <f>(Z334*(W334-M334*24))/W334</f>
        <v>31993.3</v>
      </c>
      <c r="AB334" s="86">
        <f>(AA334/Z334)*100</f>
        <v>100</v>
      </c>
      <c r="AC334" s="34"/>
    </row>
    <row r="335" spans="1:40" s="89" customFormat="1" ht="18" x14ac:dyDescent="0.25">
      <c r="A335" s="228">
        <v>40</v>
      </c>
      <c r="B335" s="211">
        <v>56</v>
      </c>
      <c r="C335" s="215" t="s">
        <v>139</v>
      </c>
      <c r="D335" s="235" t="s">
        <v>140</v>
      </c>
      <c r="E335" s="220">
        <v>46.3</v>
      </c>
      <c r="F335" s="213" t="s">
        <v>48</v>
      </c>
      <c r="G335" s="32" t="s">
        <v>49</v>
      </c>
      <c r="H335" s="1">
        <v>43405</v>
      </c>
      <c r="I335" s="1">
        <v>43409.726388888892</v>
      </c>
      <c r="J335" s="77"/>
      <c r="K335" s="77"/>
      <c r="L335" s="77"/>
      <c r="M335" s="78">
        <f>IF(RIGHT(T335)="T",(+I335-H335),0)</f>
        <v>0</v>
      </c>
      <c r="N335" s="78">
        <f>IF(RIGHT(T335)="U",(+I335-H335),0)</f>
        <v>0</v>
      </c>
      <c r="O335" s="78">
        <f>IF(RIGHT(T335)="C",(+I335-H335),0)</f>
        <v>0</v>
      </c>
      <c r="P335" s="78">
        <f>IF(RIGHT(T335)="D",(+I335-H335),0)</f>
        <v>4.726388888891961</v>
      </c>
      <c r="Q335" s="79"/>
      <c r="R335" s="79"/>
      <c r="S335" s="79"/>
      <c r="T335" s="90" t="s">
        <v>604</v>
      </c>
      <c r="U335" s="7" t="s">
        <v>709</v>
      </c>
      <c r="V335" s="81"/>
      <c r="W335" s="82"/>
      <c r="X335" s="83"/>
      <c r="Y335" s="84"/>
      <c r="Z335" s="85"/>
      <c r="AA335" s="82"/>
      <c r="AB335" s="86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</row>
    <row r="336" spans="1:40" s="89" customFormat="1" ht="18" x14ac:dyDescent="0.25">
      <c r="A336" s="228"/>
      <c r="B336" s="211"/>
      <c r="C336" s="216"/>
      <c r="D336" s="235"/>
      <c r="E336" s="220"/>
      <c r="F336" s="213"/>
      <c r="G336" s="32"/>
      <c r="H336" s="1">
        <v>43409.726388888892</v>
      </c>
      <c r="I336" s="1">
        <v>43410.511111111111</v>
      </c>
      <c r="J336" s="77"/>
      <c r="K336" s="77"/>
      <c r="L336" s="77"/>
      <c r="M336" s="78">
        <f>IF(RIGHT(T336)="T",(+I336-H336),0)</f>
        <v>0</v>
      </c>
      <c r="N336" s="78">
        <f>IF(RIGHT(T336)="U",(+I336-H336),0)</f>
        <v>0</v>
      </c>
      <c r="O336" s="78">
        <f>IF(RIGHT(T336)="C",(+I336-H336),0)</f>
        <v>0</v>
      </c>
      <c r="P336" s="78">
        <f>IF(RIGHT(T336)="D",(+I336-H336),0)</f>
        <v>0.78472222221898846</v>
      </c>
      <c r="Q336" s="79"/>
      <c r="R336" s="79"/>
      <c r="S336" s="79"/>
      <c r="T336" s="90" t="s">
        <v>603</v>
      </c>
      <c r="U336" s="7" t="s">
        <v>710</v>
      </c>
      <c r="V336" s="81"/>
      <c r="W336" s="82"/>
      <c r="X336" s="83"/>
      <c r="Y336" s="84"/>
      <c r="Z336" s="85"/>
      <c r="AA336" s="82"/>
      <c r="AB336" s="86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</row>
    <row r="337" spans="1:40" s="89" customFormat="1" x14ac:dyDescent="0.25">
      <c r="A337" s="228"/>
      <c r="B337" s="211"/>
      <c r="C337" s="216"/>
      <c r="D337" s="235"/>
      <c r="E337" s="220"/>
      <c r="F337" s="213"/>
      <c r="G337" s="32"/>
      <c r="H337" s="3"/>
      <c r="I337" s="3"/>
      <c r="J337" s="77"/>
      <c r="K337" s="77"/>
      <c r="L337" s="77"/>
      <c r="M337" s="78">
        <f>IF(RIGHT(T337)="T",(+I337-H337),0)</f>
        <v>0</v>
      </c>
      <c r="N337" s="78">
        <f>IF(RIGHT(T337)="U",(+I337-H337),0)</f>
        <v>0</v>
      </c>
      <c r="O337" s="78">
        <f>IF(RIGHT(T337)="C",(+I337-H337),0)</f>
        <v>0</v>
      </c>
      <c r="P337" s="78">
        <f>IF(RIGHT(T337)="D",(+I337-H337),0)</f>
        <v>0</v>
      </c>
      <c r="Q337" s="79"/>
      <c r="R337" s="79"/>
      <c r="S337" s="79"/>
      <c r="T337" s="96"/>
      <c r="U337" s="30"/>
      <c r="V337" s="81"/>
      <c r="W337" s="82"/>
      <c r="X337" s="83"/>
      <c r="Y337" s="84"/>
      <c r="Z337" s="85"/>
      <c r="AA337" s="82"/>
      <c r="AB337" s="86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</row>
    <row r="338" spans="1:40" s="37" customFormat="1" x14ac:dyDescent="0.25">
      <c r="A338" s="35"/>
      <c r="B338" s="40"/>
      <c r="C338" s="46"/>
      <c r="D338" s="91" t="s">
        <v>50</v>
      </c>
      <c r="E338" s="92"/>
      <c r="F338" s="29"/>
      <c r="G338" s="32" t="s">
        <v>49</v>
      </c>
      <c r="H338" s="2"/>
      <c r="I338" s="2"/>
      <c r="J338" s="32" t="s">
        <v>49</v>
      </c>
      <c r="K338" s="32" t="s">
        <v>49</v>
      </c>
      <c r="L338" s="77"/>
      <c r="M338" s="78">
        <f>SUM(M335:M337)</f>
        <v>0</v>
      </c>
      <c r="N338" s="78">
        <f t="shared" ref="N338:S338" si="36">SUM(N335:N337)</f>
        <v>0</v>
      </c>
      <c r="O338" s="78">
        <f t="shared" si="36"/>
        <v>0</v>
      </c>
      <c r="P338" s="78">
        <f t="shared" si="36"/>
        <v>5.5111111111109494</v>
      </c>
      <c r="Q338" s="78">
        <f t="shared" si="36"/>
        <v>0</v>
      </c>
      <c r="R338" s="78">
        <f t="shared" si="36"/>
        <v>0</v>
      </c>
      <c r="S338" s="78">
        <f t="shared" si="36"/>
        <v>0</v>
      </c>
      <c r="T338" s="38"/>
      <c r="U338" s="12"/>
      <c r="V338" s="36"/>
      <c r="W338" s="82">
        <f>$AC$10-((O338*24))</f>
        <v>720</v>
      </c>
      <c r="X338" s="83">
        <v>691</v>
      </c>
      <c r="Y338" s="84">
        <v>46.3</v>
      </c>
      <c r="Z338" s="85">
        <f>X338*Y338</f>
        <v>31993.3</v>
      </c>
      <c r="AA338" s="82">
        <f>(Z338*(W338-M338*24))/W338</f>
        <v>31993.3</v>
      </c>
      <c r="AB338" s="86">
        <f>(AA338/Z338)*100</f>
        <v>100</v>
      </c>
      <c r="AC338" s="34"/>
    </row>
    <row r="339" spans="1:40" s="34" customFormat="1" x14ac:dyDescent="0.25">
      <c r="A339" s="230">
        <v>41</v>
      </c>
      <c r="B339" s="212">
        <v>57</v>
      </c>
      <c r="C339" s="225" t="s">
        <v>141</v>
      </c>
      <c r="D339" s="231" t="s">
        <v>142</v>
      </c>
      <c r="E339" s="220">
        <v>33.097999999999999</v>
      </c>
      <c r="F339" s="213" t="s">
        <v>48</v>
      </c>
      <c r="G339" s="32" t="s">
        <v>49</v>
      </c>
      <c r="H339" s="1">
        <v>43423.386805555558</v>
      </c>
      <c r="I339" s="1">
        <v>43423.643750000003</v>
      </c>
      <c r="J339" s="32" t="s">
        <v>49</v>
      </c>
      <c r="K339" s="32" t="s">
        <v>49</v>
      </c>
      <c r="L339" s="77"/>
      <c r="M339" s="78">
        <f>IF(RIGHT(T339)="T",(+I339-H339),0)</f>
        <v>0</v>
      </c>
      <c r="N339" s="78">
        <f>IF(RIGHT(T339)="U",(+I339-H339),0)</f>
        <v>0</v>
      </c>
      <c r="O339" s="78">
        <f>IF(RIGHT(T339)="C",(+I339-H339),0)</f>
        <v>0</v>
      </c>
      <c r="P339" s="78">
        <f>IF(RIGHT(T339)="D",(+I339-H339),0)</f>
        <v>0.25694444444525288</v>
      </c>
      <c r="Q339" s="32" t="s">
        <v>49</v>
      </c>
      <c r="R339" s="32" t="s">
        <v>49</v>
      </c>
      <c r="S339" s="32" t="s">
        <v>49</v>
      </c>
      <c r="T339" s="90" t="s">
        <v>603</v>
      </c>
      <c r="U339" s="7" t="s">
        <v>711</v>
      </c>
      <c r="V339" s="33"/>
      <c r="AB339" s="97"/>
    </row>
    <row r="340" spans="1:40" s="34" customFormat="1" x14ac:dyDescent="0.25">
      <c r="A340" s="230"/>
      <c r="B340" s="212"/>
      <c r="C340" s="225"/>
      <c r="D340" s="231"/>
      <c r="E340" s="220"/>
      <c r="F340" s="213"/>
      <c r="G340" s="32"/>
      <c r="H340" s="3"/>
      <c r="I340" s="3"/>
      <c r="J340" s="32"/>
      <c r="K340" s="32"/>
      <c r="L340" s="77"/>
      <c r="M340" s="78">
        <f>IF(RIGHT(T340)="T",(+I340-H340),0)</f>
        <v>0</v>
      </c>
      <c r="N340" s="78">
        <f>IF(RIGHT(T340)="U",(+I340-H340),0)</f>
        <v>0</v>
      </c>
      <c r="O340" s="78">
        <f>IF(RIGHT(T340)="C",(+I340-H340),0)</f>
        <v>0</v>
      </c>
      <c r="P340" s="78">
        <f>IF(RIGHT(T340)="D",(+I340-H340),0)</f>
        <v>0</v>
      </c>
      <c r="Q340" s="32"/>
      <c r="R340" s="32"/>
      <c r="S340" s="32"/>
      <c r="T340" s="96"/>
      <c r="U340" s="30"/>
      <c r="V340" s="33"/>
      <c r="AB340" s="97"/>
    </row>
    <row r="341" spans="1:40" s="37" customFormat="1" x14ac:dyDescent="0.25">
      <c r="A341" s="35"/>
      <c r="B341" s="40"/>
      <c r="C341" s="46"/>
      <c r="D341" s="91" t="s">
        <v>50</v>
      </c>
      <c r="E341" s="92"/>
      <c r="F341" s="29"/>
      <c r="G341" s="32" t="s">
        <v>49</v>
      </c>
      <c r="H341" s="2"/>
      <c r="I341" s="2"/>
      <c r="J341" s="32" t="s">
        <v>49</v>
      </c>
      <c r="K341" s="32" t="s">
        <v>49</v>
      </c>
      <c r="L341" s="77"/>
      <c r="M341" s="78">
        <f>SUM(M339:M340)</f>
        <v>0</v>
      </c>
      <c r="N341" s="78">
        <f>SUM(N339:N340)</f>
        <v>0</v>
      </c>
      <c r="O341" s="78">
        <f>SUM(O339:O340)</f>
        <v>0</v>
      </c>
      <c r="P341" s="78">
        <f>SUM(P339:P340)</f>
        <v>0.25694444444525288</v>
      </c>
      <c r="Q341" s="32" t="s">
        <v>49</v>
      </c>
      <c r="R341" s="32" t="s">
        <v>49</v>
      </c>
      <c r="S341" s="32" t="s">
        <v>49</v>
      </c>
      <c r="T341" s="38"/>
      <c r="U341" s="12"/>
      <c r="V341" s="36"/>
      <c r="W341" s="82">
        <f>$AC$10-((O341*24))</f>
        <v>720</v>
      </c>
      <c r="X341" s="83">
        <v>515</v>
      </c>
      <c r="Y341" s="84">
        <v>33.097999999999999</v>
      </c>
      <c r="Z341" s="85">
        <f>X341*Y341</f>
        <v>17045.47</v>
      </c>
      <c r="AA341" s="82">
        <f>(Z341*(W341-M341*24))/W341</f>
        <v>17045.47</v>
      </c>
      <c r="AB341" s="86">
        <f>(AA341/Z341)*100</f>
        <v>100</v>
      </c>
      <c r="AC341" s="34"/>
    </row>
    <row r="342" spans="1:40" s="89" customFormat="1" x14ac:dyDescent="0.25">
      <c r="A342" s="228">
        <v>42</v>
      </c>
      <c r="B342" s="211">
        <v>58</v>
      </c>
      <c r="C342" s="215" t="s">
        <v>143</v>
      </c>
      <c r="D342" s="235" t="s">
        <v>144</v>
      </c>
      <c r="E342" s="220">
        <v>112.322</v>
      </c>
      <c r="F342" s="213" t="s">
        <v>48</v>
      </c>
      <c r="G342" s="32" t="s">
        <v>49</v>
      </c>
      <c r="H342" s="1">
        <v>43425.410416666666</v>
      </c>
      <c r="I342" s="1">
        <v>43428.71597222222</v>
      </c>
      <c r="J342" s="77"/>
      <c r="K342" s="77"/>
      <c r="L342" s="77"/>
      <c r="M342" s="78">
        <f>IF(RIGHT(T342)="T",(+I342-H342),0)</f>
        <v>0</v>
      </c>
      <c r="N342" s="78">
        <f>IF(RIGHT(T342)="U",(+I342-H342),0)</f>
        <v>0</v>
      </c>
      <c r="O342" s="78">
        <f>IF(RIGHT(T342)="C",(+I342-H342),0)</f>
        <v>0</v>
      </c>
      <c r="P342" s="78">
        <f>IF(RIGHT(T342)="D",(+I342-H342),0)</f>
        <v>3.3055555555547471</v>
      </c>
      <c r="Q342" s="79"/>
      <c r="R342" s="79"/>
      <c r="S342" s="79"/>
      <c r="T342" s="90" t="s">
        <v>603</v>
      </c>
      <c r="U342" s="7" t="s">
        <v>712</v>
      </c>
      <c r="V342" s="81"/>
      <c r="W342" s="82"/>
      <c r="X342" s="83"/>
      <c r="Y342" s="84"/>
      <c r="Z342" s="85"/>
      <c r="AA342" s="82"/>
      <c r="AB342" s="86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</row>
    <row r="343" spans="1:40" s="89" customFormat="1" ht="18" x14ac:dyDescent="0.25">
      <c r="A343" s="228"/>
      <c r="B343" s="211"/>
      <c r="C343" s="216"/>
      <c r="D343" s="235"/>
      <c r="E343" s="220"/>
      <c r="F343" s="213"/>
      <c r="G343" s="32"/>
      <c r="H343" s="1">
        <v>43434.85</v>
      </c>
      <c r="I343" s="1">
        <v>43434.945138888892</v>
      </c>
      <c r="J343" s="77"/>
      <c r="K343" s="77"/>
      <c r="L343" s="77"/>
      <c r="M343" s="78">
        <f>IF(RIGHT(T343)="T",(+I343-H343),0)</f>
        <v>0</v>
      </c>
      <c r="N343" s="78">
        <f>IF(RIGHT(T343)="U",(+I343-H343),0)</f>
        <v>9.5138888893416151E-2</v>
      </c>
      <c r="O343" s="78">
        <f>IF(RIGHT(T343)="C",(+I343-H343),0)</f>
        <v>0</v>
      </c>
      <c r="P343" s="78">
        <f>IF(RIGHT(T343)="D",(+I343-H343),0)</f>
        <v>0</v>
      </c>
      <c r="Q343" s="79"/>
      <c r="R343" s="79"/>
      <c r="S343" s="79"/>
      <c r="T343" s="90" t="s">
        <v>598</v>
      </c>
      <c r="U343" s="7" t="s">
        <v>713</v>
      </c>
      <c r="V343" s="81"/>
      <c r="W343" s="82"/>
      <c r="X343" s="83"/>
      <c r="Y343" s="84"/>
      <c r="Z343" s="85"/>
      <c r="AA343" s="82"/>
      <c r="AB343" s="86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</row>
    <row r="344" spans="1:40" s="89" customFormat="1" x14ac:dyDescent="0.25">
      <c r="A344" s="228"/>
      <c r="B344" s="211"/>
      <c r="C344" s="216"/>
      <c r="D344" s="235"/>
      <c r="E344" s="220"/>
      <c r="F344" s="213"/>
      <c r="G344" s="32"/>
      <c r="H344" s="3"/>
      <c r="I344" s="3"/>
      <c r="J344" s="77"/>
      <c r="K344" s="77"/>
      <c r="L344" s="77"/>
      <c r="M344" s="78">
        <f>IF(RIGHT(T344)="T",(+I344-H344),0)</f>
        <v>0</v>
      </c>
      <c r="N344" s="78">
        <f>IF(RIGHT(T344)="U",(+I344-H344),0)</f>
        <v>0</v>
      </c>
      <c r="O344" s="78">
        <f>IF(RIGHT(T344)="C",(+I344-H344),0)</f>
        <v>0</v>
      </c>
      <c r="P344" s="78">
        <f>IF(RIGHT(T344)="D",(+I344-H344),0)</f>
        <v>0</v>
      </c>
      <c r="Q344" s="79"/>
      <c r="R344" s="79"/>
      <c r="S344" s="79"/>
      <c r="T344" s="96"/>
      <c r="U344" s="30"/>
      <c r="V344" s="81"/>
      <c r="W344" s="82"/>
      <c r="X344" s="83"/>
      <c r="Y344" s="84"/>
      <c r="Z344" s="85"/>
      <c r="AA344" s="82"/>
      <c r="AB344" s="86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</row>
    <row r="345" spans="1:40" s="37" customFormat="1" x14ac:dyDescent="0.25">
      <c r="A345" s="35"/>
      <c r="B345" s="40"/>
      <c r="C345" s="46"/>
      <c r="D345" s="91" t="s">
        <v>50</v>
      </c>
      <c r="E345" s="92"/>
      <c r="F345" s="29"/>
      <c r="G345" s="32" t="s">
        <v>49</v>
      </c>
      <c r="H345" s="2"/>
      <c r="I345" s="2"/>
      <c r="J345" s="32" t="s">
        <v>49</v>
      </c>
      <c r="K345" s="32" t="s">
        <v>49</v>
      </c>
      <c r="L345" s="77"/>
      <c r="M345" s="78">
        <f t="shared" ref="M345:S345" si="37">SUM(M342:M344)</f>
        <v>0</v>
      </c>
      <c r="N345" s="78">
        <f t="shared" si="37"/>
        <v>9.5138888893416151E-2</v>
      </c>
      <c r="O345" s="78">
        <f t="shared" si="37"/>
        <v>0</v>
      </c>
      <c r="P345" s="78">
        <f t="shared" si="37"/>
        <v>3.3055555555547471</v>
      </c>
      <c r="Q345" s="78">
        <f t="shared" si="37"/>
        <v>0</v>
      </c>
      <c r="R345" s="78">
        <f t="shared" si="37"/>
        <v>0</v>
      </c>
      <c r="S345" s="78">
        <f t="shared" si="37"/>
        <v>0</v>
      </c>
      <c r="T345" s="38"/>
      <c r="U345" s="12"/>
      <c r="V345" s="36"/>
      <c r="W345" s="82">
        <f>$AC$10-((O345*24))</f>
        <v>720</v>
      </c>
      <c r="X345" s="83">
        <v>515</v>
      </c>
      <c r="Y345" s="84">
        <v>112.322</v>
      </c>
      <c r="Z345" s="85">
        <f>X345*Y345</f>
        <v>57845.83</v>
      </c>
      <c r="AA345" s="82">
        <f>(Z345*(W345-M345*24))/W345</f>
        <v>57845.83</v>
      </c>
      <c r="AB345" s="86">
        <f>(AA345/Z345)*100</f>
        <v>100</v>
      </c>
      <c r="AC345" s="34"/>
    </row>
    <row r="346" spans="1:40" s="34" customFormat="1" ht="18" x14ac:dyDescent="0.25">
      <c r="A346" s="230">
        <v>43</v>
      </c>
      <c r="B346" s="212">
        <v>59</v>
      </c>
      <c r="C346" s="225" t="s">
        <v>149</v>
      </c>
      <c r="D346" s="231" t="s">
        <v>150</v>
      </c>
      <c r="E346" s="220">
        <v>117</v>
      </c>
      <c r="F346" s="213" t="s">
        <v>48</v>
      </c>
      <c r="G346" s="32" t="s">
        <v>49</v>
      </c>
      <c r="H346" s="1">
        <v>43405.434027777781</v>
      </c>
      <c r="I346" s="1">
        <v>43405.578472222223</v>
      </c>
      <c r="J346" s="32" t="s">
        <v>49</v>
      </c>
      <c r="K346" s="32" t="s">
        <v>49</v>
      </c>
      <c r="L346" s="77"/>
      <c r="M346" s="78">
        <f>IF(RIGHT(T346)="T",(+I346-H346),0)</f>
        <v>0</v>
      </c>
      <c r="N346" s="78">
        <f>IF(RIGHT(T346)="U",(+I346-H346),0)</f>
        <v>0</v>
      </c>
      <c r="O346" s="78">
        <f>IF(RIGHT(T346)="C",(+I346-H346),0)</f>
        <v>0</v>
      </c>
      <c r="P346" s="78">
        <f>IF(RIGHT(T346)="D",(+I346-H346),0)</f>
        <v>0.1444444444423425</v>
      </c>
      <c r="Q346" s="32" t="s">
        <v>49</v>
      </c>
      <c r="R346" s="32" t="s">
        <v>49</v>
      </c>
      <c r="S346" s="32" t="s">
        <v>49</v>
      </c>
      <c r="T346" s="90" t="s">
        <v>602</v>
      </c>
      <c r="U346" s="7" t="s">
        <v>714</v>
      </c>
      <c r="V346" s="33"/>
      <c r="AB346" s="97"/>
    </row>
    <row r="347" spans="1:40" s="34" customFormat="1" x14ac:dyDescent="0.25">
      <c r="A347" s="230"/>
      <c r="B347" s="212"/>
      <c r="C347" s="225"/>
      <c r="D347" s="231"/>
      <c r="E347" s="220"/>
      <c r="F347" s="213"/>
      <c r="G347" s="32"/>
      <c r="H347" s="1">
        <v>43415.260416666664</v>
      </c>
      <c r="I347" s="1">
        <v>43415.260416666664</v>
      </c>
      <c r="J347" s="32"/>
      <c r="K347" s="32"/>
      <c r="L347" s="77"/>
      <c r="M347" s="78">
        <f>IF(RIGHT(T347)="T",(+I347-H347),0)</f>
        <v>0</v>
      </c>
      <c r="N347" s="78">
        <f>IF(RIGHT(T347)="U",(+I347-H347),0)</f>
        <v>0</v>
      </c>
      <c r="O347" s="78">
        <f>IF(RIGHT(T347)="C",(+I347-H347),0)</f>
        <v>0</v>
      </c>
      <c r="P347" s="78">
        <f>IF(RIGHT(T347)="D",(+I347-H347),0)</f>
        <v>0</v>
      </c>
      <c r="Q347" s="32"/>
      <c r="R347" s="32"/>
      <c r="S347" s="32"/>
      <c r="T347" s="80" t="s">
        <v>596</v>
      </c>
      <c r="U347" s="7" t="s">
        <v>715</v>
      </c>
      <c r="V347" s="33"/>
      <c r="AB347" s="97"/>
    </row>
    <row r="348" spans="1:40" s="34" customFormat="1" x14ac:dyDescent="0.25">
      <c r="A348" s="230"/>
      <c r="B348" s="212"/>
      <c r="C348" s="225"/>
      <c r="D348" s="231"/>
      <c r="E348" s="220"/>
      <c r="F348" s="213"/>
      <c r="G348" s="32"/>
      <c r="H348" s="1">
        <v>43424.401388888888</v>
      </c>
      <c r="I348" s="1">
        <v>43424.746527777781</v>
      </c>
      <c r="J348" s="32"/>
      <c r="K348" s="32"/>
      <c r="L348" s="77"/>
      <c r="M348" s="78">
        <f>IF(RIGHT(T348)="T",(+I348-H348),0)</f>
        <v>0</v>
      </c>
      <c r="N348" s="78">
        <f>IF(RIGHT(T348)="U",(+I348-H348),0)</f>
        <v>0</v>
      </c>
      <c r="O348" s="78">
        <f>IF(RIGHT(T348)="C",(+I348-H348),0)</f>
        <v>0</v>
      </c>
      <c r="P348" s="78">
        <f>IF(RIGHT(T348)="D",(+I348-H348),0)</f>
        <v>0.34513888889341615</v>
      </c>
      <c r="Q348" s="32"/>
      <c r="R348" s="32"/>
      <c r="S348" s="32"/>
      <c r="T348" s="90" t="s">
        <v>604</v>
      </c>
      <c r="U348" s="7" t="s">
        <v>716</v>
      </c>
      <c r="V348" s="33"/>
      <c r="AB348" s="97"/>
    </row>
    <row r="349" spans="1:40" s="34" customFormat="1" ht="18" x14ac:dyDescent="0.25">
      <c r="A349" s="230"/>
      <c r="B349" s="212"/>
      <c r="C349" s="216"/>
      <c r="D349" s="231"/>
      <c r="E349" s="220"/>
      <c r="F349" s="213"/>
      <c r="G349" s="32"/>
      <c r="H349" s="1">
        <v>43430.081250000003</v>
      </c>
      <c r="I349" s="1">
        <v>43430.103472222225</v>
      </c>
      <c r="J349" s="32"/>
      <c r="K349" s="32"/>
      <c r="L349" s="77"/>
      <c r="M349" s="78">
        <f>IF(RIGHT(T349)="T",(+I349-H349),0)</f>
        <v>0</v>
      </c>
      <c r="N349" s="78">
        <f>IF(RIGHT(T349)="U",(+I349-H349),0)</f>
        <v>2.2222222221898846E-2</v>
      </c>
      <c r="O349" s="78">
        <f>IF(RIGHT(T349)="C",(+I349-H349),0)</f>
        <v>0</v>
      </c>
      <c r="P349" s="78">
        <f>IF(RIGHT(T349)="D",(+I349-H349),0)</f>
        <v>0</v>
      </c>
      <c r="Q349" s="32"/>
      <c r="R349" s="32"/>
      <c r="S349" s="32"/>
      <c r="T349" s="90" t="s">
        <v>598</v>
      </c>
      <c r="U349" s="7" t="s">
        <v>717</v>
      </c>
      <c r="V349" s="33"/>
      <c r="AB349" s="97"/>
    </row>
    <row r="350" spans="1:40" s="37" customFormat="1" x14ac:dyDescent="0.25">
      <c r="A350" s="35"/>
      <c r="B350" s="40"/>
      <c r="C350" s="46"/>
      <c r="D350" s="91" t="s">
        <v>50</v>
      </c>
      <c r="E350" s="92"/>
      <c r="F350" s="29"/>
      <c r="G350" s="32" t="s">
        <v>49</v>
      </c>
      <c r="H350" s="2"/>
      <c r="I350" s="2"/>
      <c r="J350" s="32" t="s">
        <v>49</v>
      </c>
      <c r="K350" s="32" t="s">
        <v>49</v>
      </c>
      <c r="L350" s="32" t="s">
        <v>49</v>
      </c>
      <c r="M350" s="78">
        <f>SUM(M346:M349)</f>
        <v>0</v>
      </c>
      <c r="N350" s="78">
        <f>SUM(N346:N349)</f>
        <v>2.2222222221898846E-2</v>
      </c>
      <c r="O350" s="78">
        <f>SUM(O346:O349)</f>
        <v>0</v>
      </c>
      <c r="P350" s="78">
        <f>SUM(P346:P349)</f>
        <v>0.48958333333575865</v>
      </c>
      <c r="Q350" s="32" t="s">
        <v>49</v>
      </c>
      <c r="R350" s="32" t="s">
        <v>49</v>
      </c>
      <c r="S350" s="32" t="s">
        <v>49</v>
      </c>
      <c r="T350" s="38"/>
      <c r="U350" s="12"/>
      <c r="V350" s="36"/>
      <c r="W350" s="82">
        <f>$AC$10-((O350*24))</f>
        <v>720</v>
      </c>
      <c r="X350" s="83">
        <v>515</v>
      </c>
      <c r="Y350" s="84">
        <v>117</v>
      </c>
      <c r="Z350" s="85">
        <f>X350*Y350</f>
        <v>60255</v>
      </c>
      <c r="AA350" s="82">
        <f>(Z350*(W350-M350*24))/W350</f>
        <v>60255</v>
      </c>
      <c r="AB350" s="86">
        <f>(AA350/Z350)*100</f>
        <v>100</v>
      </c>
      <c r="AC350" s="34"/>
    </row>
    <row r="351" spans="1:40" s="89" customFormat="1" x14ac:dyDescent="0.25">
      <c r="A351" s="228">
        <v>39</v>
      </c>
      <c r="B351" s="211">
        <v>60</v>
      </c>
      <c r="C351" s="215" t="s">
        <v>145</v>
      </c>
      <c r="D351" s="235" t="s">
        <v>146</v>
      </c>
      <c r="E351" s="220">
        <v>89.43</v>
      </c>
      <c r="F351" s="213" t="s">
        <v>48</v>
      </c>
      <c r="G351" s="32" t="s">
        <v>49</v>
      </c>
      <c r="H351" s="3"/>
      <c r="I351" s="3"/>
      <c r="J351" s="77"/>
      <c r="K351" s="77"/>
      <c r="L351" s="77"/>
      <c r="M351" s="78">
        <f>IF(RIGHT(T351)="T",(+I351-H351),0)</f>
        <v>0</v>
      </c>
      <c r="N351" s="78">
        <f>IF(RIGHT(T351)="U",(+I351-H351),0)</f>
        <v>0</v>
      </c>
      <c r="O351" s="78">
        <f>IF(RIGHT(T351)="C",(+I351-H351),0)</f>
        <v>0</v>
      </c>
      <c r="P351" s="78">
        <f>IF(RIGHT(T351)="D",(+I351-H351),0)</f>
        <v>0</v>
      </c>
      <c r="Q351" s="79"/>
      <c r="R351" s="79"/>
      <c r="S351" s="79"/>
      <c r="T351" s="96"/>
      <c r="U351" s="30"/>
      <c r="V351" s="81"/>
      <c r="W351" s="82"/>
      <c r="X351" s="83"/>
      <c r="Y351" s="84"/>
      <c r="Z351" s="85"/>
      <c r="AA351" s="82"/>
      <c r="AB351" s="86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</row>
    <row r="352" spans="1:40" s="89" customFormat="1" x14ac:dyDescent="0.25">
      <c r="A352" s="228"/>
      <c r="B352" s="211"/>
      <c r="C352" s="216"/>
      <c r="D352" s="235"/>
      <c r="E352" s="220"/>
      <c r="F352" s="213"/>
      <c r="G352" s="32"/>
      <c r="H352" s="3"/>
      <c r="I352" s="3"/>
      <c r="J352" s="77"/>
      <c r="K352" s="77"/>
      <c r="L352" s="77"/>
      <c r="M352" s="78">
        <f>IF(RIGHT(T352)="T",(+I352-H352),0)</f>
        <v>0</v>
      </c>
      <c r="N352" s="78">
        <f>IF(RIGHT(T352)="U",(+I352-H352),0)</f>
        <v>0</v>
      </c>
      <c r="O352" s="78">
        <f>IF(RIGHT(T352)="C",(+I352-H352),0)</f>
        <v>0</v>
      </c>
      <c r="P352" s="78">
        <f>IF(RIGHT(T352)="D",(+I352-H352),0)</f>
        <v>0</v>
      </c>
      <c r="Q352" s="79"/>
      <c r="R352" s="79"/>
      <c r="S352" s="79"/>
      <c r="T352" s="96"/>
      <c r="U352" s="30"/>
      <c r="V352" s="81"/>
      <c r="W352" s="82"/>
      <c r="X352" s="83"/>
      <c r="Y352" s="84"/>
      <c r="Z352" s="85"/>
      <c r="AA352" s="82"/>
      <c r="AB352" s="86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</row>
    <row r="353" spans="1:40" s="89" customFormat="1" x14ac:dyDescent="0.25">
      <c r="A353" s="228"/>
      <c r="B353" s="211"/>
      <c r="C353" s="216"/>
      <c r="D353" s="235"/>
      <c r="E353" s="220"/>
      <c r="F353" s="213"/>
      <c r="G353" s="32"/>
      <c r="H353" s="3"/>
      <c r="I353" s="3"/>
      <c r="J353" s="77"/>
      <c r="K353" s="77"/>
      <c r="L353" s="77"/>
      <c r="M353" s="78">
        <f>IF(RIGHT(T353)="T",(+I353-H353),0)</f>
        <v>0</v>
      </c>
      <c r="N353" s="78">
        <f>IF(RIGHT(T353)="U",(+I353-H353),0)</f>
        <v>0</v>
      </c>
      <c r="O353" s="78">
        <f>IF(RIGHT(T353)="C",(+I353-H353),0)</f>
        <v>0</v>
      </c>
      <c r="P353" s="78">
        <f>IF(RIGHT(T353)="D",(+I353-H353),0)</f>
        <v>0</v>
      </c>
      <c r="Q353" s="79"/>
      <c r="R353" s="79"/>
      <c r="S353" s="79"/>
      <c r="T353" s="96"/>
      <c r="U353" s="30"/>
      <c r="V353" s="81"/>
      <c r="W353" s="82"/>
      <c r="X353" s="83"/>
      <c r="Y353" s="84"/>
      <c r="Z353" s="85"/>
      <c r="AA353" s="82"/>
      <c r="AB353" s="86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</row>
    <row r="354" spans="1:40" s="37" customFormat="1" x14ac:dyDescent="0.25">
      <c r="A354" s="35"/>
      <c r="B354" s="40"/>
      <c r="C354" s="46"/>
      <c r="D354" s="91" t="s">
        <v>50</v>
      </c>
      <c r="E354" s="92"/>
      <c r="F354" s="29"/>
      <c r="G354" s="32" t="s">
        <v>49</v>
      </c>
      <c r="H354" s="2"/>
      <c r="I354" s="2"/>
      <c r="J354" s="32" t="s">
        <v>49</v>
      </c>
      <c r="K354" s="32" t="s">
        <v>49</v>
      </c>
      <c r="L354" s="77"/>
      <c r="M354" s="78">
        <f>SUM(M351:M353)</f>
        <v>0</v>
      </c>
      <c r="N354" s="78">
        <f>SUM(N351:N353)</f>
        <v>0</v>
      </c>
      <c r="O354" s="78">
        <f>SUM(O351:O353)</f>
        <v>0</v>
      </c>
      <c r="P354" s="78">
        <f>SUM(P351:P353)</f>
        <v>0</v>
      </c>
      <c r="Q354" s="32" t="s">
        <v>49</v>
      </c>
      <c r="R354" s="32" t="s">
        <v>49</v>
      </c>
      <c r="S354" s="32" t="s">
        <v>49</v>
      </c>
      <c r="T354" s="38"/>
      <c r="U354" s="12"/>
      <c r="V354" s="36"/>
      <c r="W354" s="82">
        <f>$AC$10-((O354*24))</f>
        <v>720</v>
      </c>
      <c r="X354" s="93">
        <v>687</v>
      </c>
      <c r="Y354" s="94">
        <v>89.43</v>
      </c>
      <c r="Z354" s="98">
        <f>X354*Y354</f>
        <v>61438.41</v>
      </c>
      <c r="AA354" s="82">
        <f>(Z354*(W354-M354*24))/W354</f>
        <v>61438.41</v>
      </c>
      <c r="AB354" s="100">
        <f>(AA354/Z354)*100</f>
        <v>100</v>
      </c>
      <c r="AC354" s="34"/>
    </row>
    <row r="355" spans="1:40" s="89" customFormat="1" x14ac:dyDescent="0.25">
      <c r="A355" s="228">
        <v>39</v>
      </c>
      <c r="B355" s="211">
        <v>61</v>
      </c>
      <c r="C355" s="215" t="s">
        <v>147</v>
      </c>
      <c r="D355" s="235" t="s">
        <v>148</v>
      </c>
      <c r="E355" s="220">
        <v>89.43</v>
      </c>
      <c r="F355" s="213" t="s">
        <v>48</v>
      </c>
      <c r="G355" s="32" t="s">
        <v>49</v>
      </c>
      <c r="H355" s="3"/>
      <c r="I355" s="3"/>
      <c r="J355" s="77"/>
      <c r="K355" s="77"/>
      <c r="L355" s="77"/>
      <c r="M355" s="78">
        <f>IF(RIGHT(T355)="T",(+I355-H355),0)</f>
        <v>0</v>
      </c>
      <c r="N355" s="78">
        <f>IF(RIGHT(T355)="U",(+I355-H355),0)</f>
        <v>0</v>
      </c>
      <c r="O355" s="78">
        <f>IF(RIGHT(T355)="C",(+I355-H355),0)</f>
        <v>0</v>
      </c>
      <c r="P355" s="78">
        <f>IF(RIGHT(T355)="D",(+I355-H355),0)</f>
        <v>0</v>
      </c>
      <c r="Q355" s="79"/>
      <c r="R355" s="79"/>
      <c r="S355" s="79"/>
      <c r="T355" s="96"/>
      <c r="U355" s="30"/>
      <c r="V355" s="81"/>
      <c r="W355" s="82"/>
      <c r="X355" s="83"/>
      <c r="Y355" s="84"/>
      <c r="Z355" s="85"/>
      <c r="AA355" s="82"/>
      <c r="AB355" s="86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</row>
    <row r="356" spans="1:40" s="89" customFormat="1" x14ac:dyDescent="0.25">
      <c r="A356" s="228"/>
      <c r="B356" s="211"/>
      <c r="C356" s="216"/>
      <c r="D356" s="235"/>
      <c r="E356" s="220"/>
      <c r="F356" s="213"/>
      <c r="G356" s="32"/>
      <c r="H356" s="3"/>
      <c r="I356" s="3"/>
      <c r="J356" s="77"/>
      <c r="K356" s="77"/>
      <c r="L356" s="77"/>
      <c r="M356" s="78">
        <f>IF(RIGHT(T356)="T",(+I356-H356),0)</f>
        <v>0</v>
      </c>
      <c r="N356" s="78">
        <f>IF(RIGHT(T356)="U",(+I356-H356),0)</f>
        <v>0</v>
      </c>
      <c r="O356" s="78">
        <f>IF(RIGHT(T356)="C",(+I356-H356),0)</f>
        <v>0</v>
      </c>
      <c r="P356" s="78">
        <f>IF(RIGHT(T356)="D",(+I356-H356),0)</f>
        <v>0</v>
      </c>
      <c r="Q356" s="79"/>
      <c r="R356" s="79"/>
      <c r="S356" s="79"/>
      <c r="T356" s="96"/>
      <c r="U356" s="30"/>
      <c r="V356" s="81"/>
      <c r="W356" s="82"/>
      <c r="X356" s="83"/>
      <c r="Y356" s="84"/>
      <c r="Z356" s="85"/>
      <c r="AA356" s="82"/>
      <c r="AB356" s="86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</row>
    <row r="357" spans="1:40" s="89" customFormat="1" x14ac:dyDescent="0.25">
      <c r="A357" s="228"/>
      <c r="B357" s="211"/>
      <c r="C357" s="216"/>
      <c r="D357" s="235"/>
      <c r="E357" s="220"/>
      <c r="F357" s="213"/>
      <c r="G357" s="32"/>
      <c r="H357" s="3"/>
      <c r="I357" s="3"/>
      <c r="J357" s="77"/>
      <c r="K357" s="77"/>
      <c r="L357" s="77"/>
      <c r="M357" s="78">
        <f>IF(RIGHT(T357)="T",(+I357-H357),0)</f>
        <v>0</v>
      </c>
      <c r="N357" s="78">
        <f>IF(RIGHT(T357)="U",(+I357-H357),0)</f>
        <v>0</v>
      </c>
      <c r="O357" s="78">
        <f>IF(RIGHT(T357)="C",(+I357-H357),0)</f>
        <v>0</v>
      </c>
      <c r="P357" s="78">
        <f>IF(RIGHT(T357)="D",(+I357-H357),0)</f>
        <v>0</v>
      </c>
      <c r="Q357" s="79"/>
      <c r="R357" s="79"/>
      <c r="S357" s="79"/>
      <c r="T357" s="96"/>
      <c r="U357" s="30"/>
      <c r="V357" s="81"/>
      <c r="W357" s="82"/>
      <c r="X357" s="83"/>
      <c r="Y357" s="84"/>
      <c r="Z357" s="85"/>
      <c r="AA357" s="82"/>
      <c r="AB357" s="86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</row>
    <row r="358" spans="1:40" s="37" customFormat="1" x14ac:dyDescent="0.25">
      <c r="A358" s="35"/>
      <c r="B358" s="40"/>
      <c r="C358" s="46"/>
      <c r="D358" s="91" t="s">
        <v>50</v>
      </c>
      <c r="E358" s="92"/>
      <c r="F358" s="29"/>
      <c r="G358" s="32" t="s">
        <v>49</v>
      </c>
      <c r="H358" s="2"/>
      <c r="I358" s="2"/>
      <c r="J358" s="32" t="s">
        <v>49</v>
      </c>
      <c r="K358" s="32" t="s">
        <v>49</v>
      </c>
      <c r="L358" s="77"/>
      <c r="M358" s="78">
        <f>SUM(M355:M357)</f>
        <v>0</v>
      </c>
      <c r="N358" s="78">
        <f>SUM(N355:N357)</f>
        <v>0</v>
      </c>
      <c r="O358" s="78">
        <f>SUM(O355:O357)</f>
        <v>0</v>
      </c>
      <c r="P358" s="78">
        <f>SUM(P355:P357)</f>
        <v>0</v>
      </c>
      <c r="Q358" s="32" t="s">
        <v>49</v>
      </c>
      <c r="R358" s="32" t="s">
        <v>49</v>
      </c>
      <c r="S358" s="32" t="s">
        <v>49</v>
      </c>
      <c r="T358" s="38"/>
      <c r="U358" s="12"/>
      <c r="V358" s="36"/>
      <c r="W358" s="82">
        <f>$AC$10-((O358*24))</f>
        <v>720</v>
      </c>
      <c r="X358" s="93">
        <v>687</v>
      </c>
      <c r="Y358" s="94">
        <v>89.43</v>
      </c>
      <c r="Z358" s="98">
        <f>X358*Y358</f>
        <v>61438.41</v>
      </c>
      <c r="AA358" s="82">
        <f>(Z358*(W358-M358*24))/W358</f>
        <v>61438.41</v>
      </c>
      <c r="AB358" s="100">
        <f>(AA358/Z358)*100</f>
        <v>100</v>
      </c>
      <c r="AC358" s="34"/>
    </row>
    <row r="359" spans="1:40" s="34" customFormat="1" ht="18" x14ac:dyDescent="0.25">
      <c r="A359" s="230">
        <v>44</v>
      </c>
      <c r="B359" s="212">
        <v>62</v>
      </c>
      <c r="C359" s="225" t="s">
        <v>151</v>
      </c>
      <c r="D359" s="231" t="s">
        <v>152</v>
      </c>
      <c r="E359" s="220">
        <v>88.558000000000007</v>
      </c>
      <c r="F359" s="213" t="s">
        <v>48</v>
      </c>
      <c r="G359" s="32" t="s">
        <v>49</v>
      </c>
      <c r="H359" s="1">
        <v>43405</v>
      </c>
      <c r="I359" s="1">
        <v>43405.429166666669</v>
      </c>
      <c r="J359" s="32" t="s">
        <v>49</v>
      </c>
      <c r="K359" s="32" t="s">
        <v>49</v>
      </c>
      <c r="L359" s="77"/>
      <c r="M359" s="78">
        <f t="shared" ref="M359:M379" si="38">IF(RIGHT(T359)="T",(+I359-H359),0)</f>
        <v>0</v>
      </c>
      <c r="N359" s="78">
        <f t="shared" ref="N359:N379" si="39">IF(RIGHT(T359)="U",(+I359-H359),0)</f>
        <v>0</v>
      </c>
      <c r="O359" s="78">
        <f t="shared" ref="O359:O379" si="40">IF(RIGHT(T359)="C",(+I359-H359),0)</f>
        <v>0</v>
      </c>
      <c r="P359" s="78">
        <f t="shared" ref="P359:P379" si="41">IF(RIGHT(T359)="D",(+I359-H359),0)</f>
        <v>0.42916666666860692</v>
      </c>
      <c r="Q359" s="32" t="s">
        <v>49</v>
      </c>
      <c r="R359" s="32" t="s">
        <v>49</v>
      </c>
      <c r="S359" s="32" t="s">
        <v>49</v>
      </c>
      <c r="T359" s="90" t="s">
        <v>600</v>
      </c>
      <c r="U359" s="7" t="s">
        <v>718</v>
      </c>
      <c r="V359" s="33"/>
      <c r="AB359" s="97"/>
    </row>
    <row r="360" spans="1:40" s="34" customFormat="1" x14ac:dyDescent="0.25">
      <c r="A360" s="230"/>
      <c r="B360" s="212"/>
      <c r="C360" s="216"/>
      <c r="D360" s="231"/>
      <c r="E360" s="220"/>
      <c r="F360" s="213"/>
      <c r="G360" s="32"/>
      <c r="H360" s="1">
        <v>43406.92291666667</v>
      </c>
      <c r="I360" s="1">
        <v>43407.330555555556</v>
      </c>
      <c r="J360" s="32"/>
      <c r="K360" s="32"/>
      <c r="L360" s="77"/>
      <c r="M360" s="78">
        <f t="shared" si="38"/>
        <v>0</v>
      </c>
      <c r="N360" s="78">
        <f t="shared" si="39"/>
        <v>0</v>
      </c>
      <c r="O360" s="78">
        <f t="shared" si="40"/>
        <v>0</v>
      </c>
      <c r="P360" s="78">
        <f t="shared" si="41"/>
        <v>0.40763888888614019</v>
      </c>
      <c r="Q360" s="32"/>
      <c r="R360" s="32"/>
      <c r="S360" s="32"/>
      <c r="T360" s="90" t="s">
        <v>600</v>
      </c>
      <c r="U360" s="7" t="s">
        <v>719</v>
      </c>
      <c r="V360" s="33"/>
      <c r="AB360" s="97"/>
    </row>
    <row r="361" spans="1:40" s="34" customFormat="1" x14ac:dyDescent="0.25">
      <c r="A361" s="230"/>
      <c r="B361" s="212"/>
      <c r="C361" s="216"/>
      <c r="D361" s="231"/>
      <c r="E361" s="220"/>
      <c r="F361" s="213"/>
      <c r="G361" s="32"/>
      <c r="H361" s="1">
        <v>43407.839583333334</v>
      </c>
      <c r="I361" s="1">
        <v>43409.388888888891</v>
      </c>
      <c r="J361" s="32"/>
      <c r="K361" s="32"/>
      <c r="L361" s="77"/>
      <c r="M361" s="78">
        <f t="shared" si="38"/>
        <v>0</v>
      </c>
      <c r="N361" s="78">
        <f t="shared" si="39"/>
        <v>0</v>
      </c>
      <c r="O361" s="78">
        <f t="shared" si="40"/>
        <v>0</v>
      </c>
      <c r="P361" s="78">
        <f t="shared" si="41"/>
        <v>1.5493055555562023</v>
      </c>
      <c r="Q361" s="32"/>
      <c r="R361" s="32"/>
      <c r="S361" s="32"/>
      <c r="T361" s="90" t="s">
        <v>600</v>
      </c>
      <c r="U361" s="7" t="s">
        <v>719</v>
      </c>
      <c r="V361" s="33"/>
      <c r="AB361" s="97"/>
    </row>
    <row r="362" spans="1:40" s="34" customFormat="1" x14ac:dyDescent="0.25">
      <c r="A362" s="230"/>
      <c r="B362" s="212"/>
      <c r="C362" s="216"/>
      <c r="D362" s="231"/>
      <c r="E362" s="220"/>
      <c r="F362" s="213"/>
      <c r="G362" s="32"/>
      <c r="H362" s="1">
        <v>43409.825694444444</v>
      </c>
      <c r="I362" s="1">
        <v>43410.322222222225</v>
      </c>
      <c r="J362" s="32"/>
      <c r="K362" s="32"/>
      <c r="L362" s="77"/>
      <c r="M362" s="78">
        <f t="shared" si="38"/>
        <v>0</v>
      </c>
      <c r="N362" s="78">
        <f t="shared" si="39"/>
        <v>0</v>
      </c>
      <c r="O362" s="78">
        <f t="shared" si="40"/>
        <v>0</v>
      </c>
      <c r="P362" s="78">
        <f t="shared" si="41"/>
        <v>0.49652777778101154</v>
      </c>
      <c r="Q362" s="32"/>
      <c r="R362" s="32"/>
      <c r="S362" s="32"/>
      <c r="T362" s="90" t="s">
        <v>600</v>
      </c>
      <c r="U362" s="7" t="s">
        <v>719</v>
      </c>
      <c r="V362" s="33"/>
      <c r="AB362" s="97"/>
    </row>
    <row r="363" spans="1:40" s="34" customFormat="1" x14ac:dyDescent="0.25">
      <c r="A363" s="230"/>
      <c r="B363" s="212"/>
      <c r="C363" s="216"/>
      <c r="D363" s="231"/>
      <c r="E363" s="220"/>
      <c r="F363" s="213"/>
      <c r="G363" s="32"/>
      <c r="H363" s="1">
        <v>43410.84652777778</v>
      </c>
      <c r="I363" s="1">
        <v>43413.275000000001</v>
      </c>
      <c r="J363" s="32"/>
      <c r="K363" s="32"/>
      <c r="L363" s="77"/>
      <c r="M363" s="78">
        <f t="shared" si="38"/>
        <v>0</v>
      </c>
      <c r="N363" s="78">
        <f t="shared" si="39"/>
        <v>0</v>
      </c>
      <c r="O363" s="78">
        <f t="shared" si="40"/>
        <v>0</v>
      </c>
      <c r="P363" s="78">
        <f t="shared" si="41"/>
        <v>2.4284722222218988</v>
      </c>
      <c r="Q363" s="32"/>
      <c r="R363" s="32"/>
      <c r="S363" s="32"/>
      <c r="T363" s="90" t="s">
        <v>600</v>
      </c>
      <c r="U363" s="7" t="s">
        <v>719</v>
      </c>
      <c r="V363" s="33"/>
      <c r="AB363" s="97"/>
    </row>
    <row r="364" spans="1:40" s="34" customFormat="1" x14ac:dyDescent="0.25">
      <c r="A364" s="230"/>
      <c r="B364" s="212"/>
      <c r="C364" s="216"/>
      <c r="D364" s="231"/>
      <c r="E364" s="220"/>
      <c r="F364" s="213"/>
      <c r="G364" s="32"/>
      <c r="H364" s="1">
        <v>43414.870833333334</v>
      </c>
      <c r="I364" s="1">
        <v>43415.244444444441</v>
      </c>
      <c r="J364" s="32"/>
      <c r="K364" s="32"/>
      <c r="L364" s="77"/>
      <c r="M364" s="78">
        <f t="shared" si="38"/>
        <v>0</v>
      </c>
      <c r="N364" s="78">
        <f t="shared" si="39"/>
        <v>0</v>
      </c>
      <c r="O364" s="78">
        <f t="shared" si="40"/>
        <v>0</v>
      </c>
      <c r="P364" s="78">
        <f t="shared" si="41"/>
        <v>0.37361111110658385</v>
      </c>
      <c r="Q364" s="32"/>
      <c r="R364" s="32"/>
      <c r="S364" s="32"/>
      <c r="T364" s="90" t="s">
        <v>600</v>
      </c>
      <c r="U364" s="7" t="s">
        <v>720</v>
      </c>
      <c r="V364" s="33"/>
      <c r="AB364" s="97"/>
    </row>
    <row r="365" spans="1:40" s="34" customFormat="1" x14ac:dyDescent="0.25">
      <c r="A365" s="230"/>
      <c r="B365" s="212"/>
      <c r="C365" s="216"/>
      <c r="D365" s="231"/>
      <c r="E365" s="220"/>
      <c r="F365" s="213"/>
      <c r="G365" s="32"/>
      <c r="H365" s="1">
        <v>43415.85</v>
      </c>
      <c r="I365" s="1">
        <v>43416.227083333331</v>
      </c>
      <c r="J365" s="32"/>
      <c r="K365" s="32"/>
      <c r="L365" s="77"/>
      <c r="M365" s="78">
        <f t="shared" si="38"/>
        <v>0</v>
      </c>
      <c r="N365" s="78">
        <f t="shared" si="39"/>
        <v>0</v>
      </c>
      <c r="O365" s="78">
        <f t="shared" si="40"/>
        <v>0</v>
      </c>
      <c r="P365" s="78">
        <f t="shared" si="41"/>
        <v>0.37708333333284827</v>
      </c>
      <c r="Q365" s="32"/>
      <c r="R365" s="32"/>
      <c r="S365" s="32"/>
      <c r="T365" s="90" t="s">
        <v>600</v>
      </c>
      <c r="U365" s="7" t="s">
        <v>720</v>
      </c>
      <c r="V365" s="33"/>
      <c r="AB365" s="97"/>
    </row>
    <row r="366" spans="1:40" s="34" customFormat="1" x14ac:dyDescent="0.25">
      <c r="A366" s="230"/>
      <c r="B366" s="212"/>
      <c r="C366" s="216"/>
      <c r="D366" s="231"/>
      <c r="E366" s="220"/>
      <c r="F366" s="213"/>
      <c r="G366" s="32"/>
      <c r="H366" s="1">
        <v>43416.851388888892</v>
      </c>
      <c r="I366" s="1">
        <v>43417.427777777775</v>
      </c>
      <c r="J366" s="32"/>
      <c r="K366" s="32"/>
      <c r="L366" s="77"/>
      <c r="M366" s="78">
        <f t="shared" si="38"/>
        <v>0</v>
      </c>
      <c r="N366" s="78">
        <f t="shared" si="39"/>
        <v>0</v>
      </c>
      <c r="O366" s="78">
        <f t="shared" si="40"/>
        <v>0</v>
      </c>
      <c r="P366" s="78">
        <f t="shared" si="41"/>
        <v>0.57638888888322981</v>
      </c>
      <c r="Q366" s="32"/>
      <c r="R366" s="32"/>
      <c r="S366" s="32"/>
      <c r="T366" s="90" t="s">
        <v>600</v>
      </c>
      <c r="U366" s="7" t="s">
        <v>721</v>
      </c>
      <c r="V366" s="33"/>
      <c r="AB366" s="97"/>
    </row>
    <row r="367" spans="1:40" s="34" customFormat="1" x14ac:dyDescent="0.25">
      <c r="A367" s="230"/>
      <c r="B367" s="212"/>
      <c r="C367" s="216"/>
      <c r="D367" s="231"/>
      <c r="E367" s="220"/>
      <c r="F367" s="213"/>
      <c r="G367" s="32"/>
      <c r="H367" s="1">
        <v>43417.885416666664</v>
      </c>
      <c r="I367" s="1">
        <v>43418.404166666667</v>
      </c>
      <c r="J367" s="32"/>
      <c r="K367" s="32"/>
      <c r="L367" s="77"/>
      <c r="M367" s="78">
        <f t="shared" si="38"/>
        <v>0</v>
      </c>
      <c r="N367" s="78">
        <f t="shared" si="39"/>
        <v>0</v>
      </c>
      <c r="O367" s="78">
        <f t="shared" si="40"/>
        <v>0</v>
      </c>
      <c r="P367" s="78">
        <f t="shared" si="41"/>
        <v>0.51875000000291038</v>
      </c>
      <c r="Q367" s="32"/>
      <c r="R367" s="32"/>
      <c r="S367" s="32"/>
      <c r="T367" s="90" t="s">
        <v>600</v>
      </c>
      <c r="U367" s="7" t="s">
        <v>722</v>
      </c>
      <c r="V367" s="33"/>
      <c r="AB367" s="97"/>
    </row>
    <row r="368" spans="1:40" s="34" customFormat="1" x14ac:dyDescent="0.25">
      <c r="A368" s="230"/>
      <c r="B368" s="212"/>
      <c r="C368" s="216"/>
      <c r="D368" s="231"/>
      <c r="E368" s="220"/>
      <c r="F368" s="213"/>
      <c r="G368" s="32"/>
      <c r="H368" s="1">
        <v>43418.907638888886</v>
      </c>
      <c r="I368" s="1">
        <v>43419.334722222222</v>
      </c>
      <c r="J368" s="32"/>
      <c r="K368" s="32"/>
      <c r="L368" s="77"/>
      <c r="M368" s="78">
        <f t="shared" si="38"/>
        <v>0</v>
      </c>
      <c r="N368" s="78">
        <f t="shared" si="39"/>
        <v>0</v>
      </c>
      <c r="O368" s="78">
        <f t="shared" si="40"/>
        <v>0</v>
      </c>
      <c r="P368" s="78">
        <f t="shared" si="41"/>
        <v>0.42708333333575865</v>
      </c>
      <c r="Q368" s="32"/>
      <c r="R368" s="32"/>
      <c r="S368" s="32"/>
      <c r="T368" s="90" t="s">
        <v>600</v>
      </c>
      <c r="U368" s="7" t="s">
        <v>722</v>
      </c>
      <c r="V368" s="33"/>
      <c r="AB368" s="97"/>
    </row>
    <row r="369" spans="1:40" s="34" customFormat="1" x14ac:dyDescent="0.25">
      <c r="A369" s="230"/>
      <c r="B369" s="212"/>
      <c r="C369" s="216"/>
      <c r="D369" s="231"/>
      <c r="E369" s="220"/>
      <c r="F369" s="213"/>
      <c r="G369" s="32"/>
      <c r="H369" s="1">
        <v>43420.869444444441</v>
      </c>
      <c r="I369" s="1">
        <v>43421.306250000001</v>
      </c>
      <c r="J369" s="32"/>
      <c r="K369" s="32"/>
      <c r="L369" s="77"/>
      <c r="M369" s="78">
        <f t="shared" si="38"/>
        <v>0</v>
      </c>
      <c r="N369" s="78">
        <f t="shared" si="39"/>
        <v>0</v>
      </c>
      <c r="O369" s="78">
        <f t="shared" si="40"/>
        <v>0</v>
      </c>
      <c r="P369" s="78">
        <f t="shared" si="41"/>
        <v>0.43680555556056788</v>
      </c>
      <c r="Q369" s="32"/>
      <c r="R369" s="32"/>
      <c r="S369" s="32"/>
      <c r="T369" s="90" t="s">
        <v>600</v>
      </c>
      <c r="U369" s="7" t="s">
        <v>723</v>
      </c>
      <c r="V369" s="33"/>
      <c r="AB369" s="97"/>
    </row>
    <row r="370" spans="1:40" s="34" customFormat="1" x14ac:dyDescent="0.25">
      <c r="A370" s="230"/>
      <c r="B370" s="212"/>
      <c r="C370" s="216"/>
      <c r="D370" s="231"/>
      <c r="E370" s="220"/>
      <c r="F370" s="213"/>
      <c r="G370" s="32"/>
      <c r="H370" s="1">
        <v>43422.831944444442</v>
      </c>
      <c r="I370" s="1">
        <v>43423.273611111108</v>
      </c>
      <c r="J370" s="32"/>
      <c r="K370" s="32"/>
      <c r="L370" s="77"/>
      <c r="M370" s="78">
        <f t="shared" si="38"/>
        <v>0</v>
      </c>
      <c r="N370" s="78">
        <f t="shared" si="39"/>
        <v>0</v>
      </c>
      <c r="O370" s="78">
        <f t="shared" si="40"/>
        <v>0</v>
      </c>
      <c r="P370" s="78">
        <f t="shared" si="41"/>
        <v>0.44166666666569654</v>
      </c>
      <c r="Q370" s="32"/>
      <c r="R370" s="32"/>
      <c r="S370" s="32"/>
      <c r="T370" s="90" t="s">
        <v>600</v>
      </c>
      <c r="U370" s="7" t="s">
        <v>723</v>
      </c>
      <c r="V370" s="33"/>
      <c r="AB370" s="97"/>
    </row>
    <row r="371" spans="1:40" s="34" customFormat="1" x14ac:dyDescent="0.25">
      <c r="A371" s="230"/>
      <c r="B371" s="212"/>
      <c r="C371" s="216"/>
      <c r="D371" s="231"/>
      <c r="E371" s="220"/>
      <c r="F371" s="213"/>
      <c r="G371" s="32"/>
      <c r="H371" s="1">
        <v>43423.859027777777</v>
      </c>
      <c r="I371" s="1">
        <v>43424.275000000001</v>
      </c>
      <c r="J371" s="32"/>
      <c r="K371" s="32"/>
      <c r="L371" s="77"/>
      <c r="M371" s="78">
        <f t="shared" si="38"/>
        <v>0</v>
      </c>
      <c r="N371" s="78">
        <f t="shared" si="39"/>
        <v>0</v>
      </c>
      <c r="O371" s="78">
        <f t="shared" si="40"/>
        <v>0</v>
      </c>
      <c r="P371" s="78">
        <f t="shared" si="41"/>
        <v>0.41597222222480923</v>
      </c>
      <c r="Q371" s="32"/>
      <c r="R371" s="32"/>
      <c r="S371" s="32"/>
      <c r="T371" s="90" t="s">
        <v>600</v>
      </c>
      <c r="U371" s="7" t="s">
        <v>723</v>
      </c>
      <c r="V371" s="33"/>
      <c r="AB371" s="97"/>
    </row>
    <row r="372" spans="1:40" s="34" customFormat="1" x14ac:dyDescent="0.25">
      <c r="A372" s="230"/>
      <c r="B372" s="212"/>
      <c r="C372" s="216"/>
      <c r="D372" s="231"/>
      <c r="E372" s="220"/>
      <c r="F372" s="213"/>
      <c r="G372" s="32"/>
      <c r="H372" s="1">
        <v>43424.88958333333</v>
      </c>
      <c r="I372" s="1">
        <v>43425.386111111111</v>
      </c>
      <c r="J372" s="32"/>
      <c r="K372" s="32"/>
      <c r="L372" s="77"/>
      <c r="M372" s="78">
        <f t="shared" si="38"/>
        <v>0</v>
      </c>
      <c r="N372" s="78">
        <f t="shared" si="39"/>
        <v>0</v>
      </c>
      <c r="O372" s="78">
        <f t="shared" si="40"/>
        <v>0</v>
      </c>
      <c r="P372" s="78">
        <f t="shared" si="41"/>
        <v>0.49652777778101154</v>
      </c>
      <c r="Q372" s="32"/>
      <c r="R372" s="32"/>
      <c r="S372" s="32"/>
      <c r="T372" s="90" t="s">
        <v>600</v>
      </c>
      <c r="U372" s="7" t="s">
        <v>724</v>
      </c>
      <c r="V372" s="33"/>
      <c r="AB372" s="97"/>
    </row>
    <row r="373" spans="1:40" s="34" customFormat="1" x14ac:dyDescent="0.25">
      <c r="A373" s="230"/>
      <c r="B373" s="212"/>
      <c r="C373" s="216"/>
      <c r="D373" s="231"/>
      <c r="E373" s="220"/>
      <c r="F373" s="213"/>
      <c r="G373" s="32"/>
      <c r="H373" s="1">
        <v>43425.901388888888</v>
      </c>
      <c r="I373" s="1">
        <v>43426.371527777781</v>
      </c>
      <c r="J373" s="32"/>
      <c r="K373" s="32"/>
      <c r="L373" s="77"/>
      <c r="M373" s="78">
        <f t="shared" si="38"/>
        <v>0</v>
      </c>
      <c r="N373" s="78">
        <f t="shared" si="39"/>
        <v>0</v>
      </c>
      <c r="O373" s="78">
        <f t="shared" si="40"/>
        <v>0</v>
      </c>
      <c r="P373" s="78">
        <f t="shared" si="41"/>
        <v>0.47013888889341615</v>
      </c>
      <c r="Q373" s="32"/>
      <c r="R373" s="32"/>
      <c r="S373" s="32"/>
      <c r="T373" s="90" t="s">
        <v>600</v>
      </c>
      <c r="U373" s="7" t="s">
        <v>724</v>
      </c>
      <c r="V373" s="33"/>
      <c r="AB373" s="97"/>
    </row>
    <row r="374" spans="1:40" s="34" customFormat="1" x14ac:dyDescent="0.25">
      <c r="A374" s="230"/>
      <c r="B374" s="212"/>
      <c r="C374" s="216"/>
      <c r="D374" s="231"/>
      <c r="E374" s="220"/>
      <c r="F374" s="213"/>
      <c r="G374" s="32"/>
      <c r="H374" s="1">
        <v>43426.850694444445</v>
      </c>
      <c r="I374" s="1">
        <v>43427.28125</v>
      </c>
      <c r="J374" s="32"/>
      <c r="K374" s="32"/>
      <c r="L374" s="77"/>
      <c r="M374" s="78">
        <f t="shared" si="38"/>
        <v>0</v>
      </c>
      <c r="N374" s="78">
        <f t="shared" si="39"/>
        <v>0</v>
      </c>
      <c r="O374" s="78">
        <f t="shared" si="40"/>
        <v>0</v>
      </c>
      <c r="P374" s="78">
        <f t="shared" si="41"/>
        <v>0.43055555555474712</v>
      </c>
      <c r="Q374" s="32"/>
      <c r="R374" s="32"/>
      <c r="S374" s="32"/>
      <c r="T374" s="90" t="s">
        <v>600</v>
      </c>
      <c r="U374" s="7" t="s">
        <v>724</v>
      </c>
      <c r="V374" s="33"/>
      <c r="AB374" s="97"/>
    </row>
    <row r="375" spans="1:40" s="34" customFormat="1" x14ac:dyDescent="0.25">
      <c r="A375" s="230"/>
      <c r="B375" s="212"/>
      <c r="C375" s="216"/>
      <c r="D375" s="231"/>
      <c r="E375" s="220"/>
      <c r="F375" s="213"/>
      <c r="G375" s="32"/>
      <c r="H375" s="1">
        <v>43427.838888888888</v>
      </c>
      <c r="I375" s="1">
        <v>43428.45208333333</v>
      </c>
      <c r="J375" s="32"/>
      <c r="K375" s="32"/>
      <c r="L375" s="77"/>
      <c r="M375" s="78">
        <f t="shared" si="38"/>
        <v>0</v>
      </c>
      <c r="N375" s="78">
        <f t="shared" si="39"/>
        <v>0</v>
      </c>
      <c r="O375" s="78">
        <f t="shared" si="40"/>
        <v>0</v>
      </c>
      <c r="P375" s="78">
        <f t="shared" si="41"/>
        <v>0.6131944444423425</v>
      </c>
      <c r="Q375" s="32"/>
      <c r="R375" s="32"/>
      <c r="S375" s="32"/>
      <c r="T375" s="90" t="s">
        <v>600</v>
      </c>
      <c r="U375" s="7" t="s">
        <v>647</v>
      </c>
      <c r="V375" s="33"/>
      <c r="AB375" s="97"/>
    </row>
    <row r="376" spans="1:40" s="34" customFormat="1" x14ac:dyDescent="0.25">
      <c r="A376" s="230"/>
      <c r="B376" s="212"/>
      <c r="C376" s="216"/>
      <c r="D376" s="231"/>
      <c r="E376" s="220"/>
      <c r="F376" s="213"/>
      <c r="G376" s="32"/>
      <c r="H376" s="1">
        <v>43428.85833333333</v>
      </c>
      <c r="I376" s="1">
        <v>43431.31527777778</v>
      </c>
      <c r="J376" s="32"/>
      <c r="K376" s="32"/>
      <c r="L376" s="77"/>
      <c r="M376" s="78">
        <f t="shared" si="38"/>
        <v>0</v>
      </c>
      <c r="N376" s="78">
        <f t="shared" si="39"/>
        <v>0</v>
      </c>
      <c r="O376" s="78">
        <f t="shared" si="40"/>
        <v>0</v>
      </c>
      <c r="P376" s="78">
        <f t="shared" si="41"/>
        <v>2.4569444444496185</v>
      </c>
      <c r="Q376" s="32"/>
      <c r="R376" s="32"/>
      <c r="S376" s="32"/>
      <c r="T376" s="90" t="s">
        <v>600</v>
      </c>
      <c r="U376" s="7" t="s">
        <v>647</v>
      </c>
      <c r="V376" s="33"/>
      <c r="AB376" s="97"/>
    </row>
    <row r="377" spans="1:40" s="34" customFormat="1" x14ac:dyDescent="0.25">
      <c r="A377" s="230"/>
      <c r="B377" s="212"/>
      <c r="C377" s="216"/>
      <c r="D377" s="231"/>
      <c r="E377" s="220"/>
      <c r="F377" s="213"/>
      <c r="G377" s="32"/>
      <c r="H377" s="1">
        <v>43431.855555555558</v>
      </c>
      <c r="I377" s="1">
        <v>43432.432638888888</v>
      </c>
      <c r="J377" s="32"/>
      <c r="K377" s="32"/>
      <c r="L377" s="77"/>
      <c r="M377" s="78">
        <f t="shared" si="38"/>
        <v>0</v>
      </c>
      <c r="N377" s="78">
        <f t="shared" si="39"/>
        <v>0</v>
      </c>
      <c r="O377" s="78">
        <f t="shared" si="40"/>
        <v>0</v>
      </c>
      <c r="P377" s="78">
        <f t="shared" si="41"/>
        <v>0.57708333332993789</v>
      </c>
      <c r="Q377" s="32"/>
      <c r="R377" s="32"/>
      <c r="S377" s="32"/>
      <c r="T377" s="90" t="s">
        <v>600</v>
      </c>
      <c r="U377" s="7" t="s">
        <v>678</v>
      </c>
      <c r="V377" s="33"/>
      <c r="AB377" s="97"/>
    </row>
    <row r="378" spans="1:40" s="34" customFormat="1" x14ac:dyDescent="0.25">
      <c r="A378" s="230"/>
      <c r="B378" s="212"/>
      <c r="C378" s="216"/>
      <c r="D378" s="231"/>
      <c r="E378" s="220"/>
      <c r="F378" s="213"/>
      <c r="G378" s="32"/>
      <c r="H378" s="1">
        <v>43432.851388888892</v>
      </c>
      <c r="I378" s="1">
        <v>43434.365972222222</v>
      </c>
      <c r="J378" s="32"/>
      <c r="K378" s="32"/>
      <c r="L378" s="77"/>
      <c r="M378" s="78">
        <f t="shared" si="38"/>
        <v>0</v>
      </c>
      <c r="N378" s="78">
        <f t="shared" si="39"/>
        <v>0</v>
      </c>
      <c r="O378" s="78">
        <f t="shared" si="40"/>
        <v>0</v>
      </c>
      <c r="P378" s="78">
        <f t="shared" si="41"/>
        <v>1.5145833333299379</v>
      </c>
      <c r="Q378" s="32"/>
      <c r="R378" s="32"/>
      <c r="S378" s="32"/>
      <c r="T378" s="90" t="s">
        <v>600</v>
      </c>
      <c r="U378" s="7" t="s">
        <v>725</v>
      </c>
      <c r="V378" s="33"/>
      <c r="AB378" s="97"/>
    </row>
    <row r="379" spans="1:40" s="34" customFormat="1" x14ac:dyDescent="0.25">
      <c r="A379" s="230"/>
      <c r="B379" s="212"/>
      <c r="C379" s="216"/>
      <c r="D379" s="231"/>
      <c r="E379" s="220"/>
      <c r="F379" s="213"/>
      <c r="G379" s="32"/>
      <c r="H379" s="1">
        <v>43434.87222222222</v>
      </c>
      <c r="I379" s="1">
        <v>43435</v>
      </c>
      <c r="J379" s="32"/>
      <c r="K379" s="32"/>
      <c r="L379" s="77"/>
      <c r="M379" s="78">
        <f t="shared" si="38"/>
        <v>0</v>
      </c>
      <c r="N379" s="78">
        <f t="shared" si="39"/>
        <v>0</v>
      </c>
      <c r="O379" s="78">
        <f t="shared" si="40"/>
        <v>0</v>
      </c>
      <c r="P379" s="78">
        <f t="shared" si="41"/>
        <v>0.12777777777955635</v>
      </c>
      <c r="Q379" s="32"/>
      <c r="R379" s="32"/>
      <c r="S379" s="32"/>
      <c r="T379" s="90" t="s">
        <v>600</v>
      </c>
      <c r="U379" s="7" t="s">
        <v>725</v>
      </c>
      <c r="V379" s="33"/>
      <c r="AB379" s="97"/>
    </row>
    <row r="380" spans="1:40" s="37" customFormat="1" x14ac:dyDescent="0.25">
      <c r="A380" s="35"/>
      <c r="B380" s="40"/>
      <c r="C380" s="46"/>
      <c r="D380" s="91" t="s">
        <v>50</v>
      </c>
      <c r="E380" s="92"/>
      <c r="F380" s="29"/>
      <c r="G380" s="32" t="s">
        <v>49</v>
      </c>
      <c r="H380" s="2"/>
      <c r="I380" s="2"/>
      <c r="J380" s="32" t="s">
        <v>49</v>
      </c>
      <c r="K380" s="32" t="s">
        <v>49</v>
      </c>
      <c r="L380" s="32" t="s">
        <v>49</v>
      </c>
      <c r="M380" s="78">
        <f>SUM(M359:M379)</f>
        <v>0</v>
      </c>
      <c r="N380" s="78">
        <f>SUM(N359:N379)</f>
        <v>0</v>
      </c>
      <c r="O380" s="78">
        <f>SUM(O359:O379)</f>
        <v>0</v>
      </c>
      <c r="P380" s="78">
        <f>SUM(P359:P379)</f>
        <v>15.565277777786832</v>
      </c>
      <c r="Q380" s="32" t="s">
        <v>49</v>
      </c>
      <c r="R380" s="32" t="s">
        <v>49</v>
      </c>
      <c r="S380" s="32" t="s">
        <v>49</v>
      </c>
      <c r="T380" s="38"/>
      <c r="U380" s="12"/>
      <c r="V380" s="36"/>
      <c r="W380" s="82">
        <f>$AC$10-((O380*24))</f>
        <v>720</v>
      </c>
      <c r="X380" s="93">
        <v>515</v>
      </c>
      <c r="Y380" s="94">
        <v>88.558000000000007</v>
      </c>
      <c r="Z380" s="98">
        <f>X380*Y380</f>
        <v>45607.37</v>
      </c>
      <c r="AA380" s="82">
        <f>(Z380*(W380-M380*24))/W380</f>
        <v>45607.37</v>
      </c>
      <c r="AB380" s="100">
        <f>(AA380/Z380)*100</f>
        <v>100</v>
      </c>
      <c r="AC380" s="34"/>
    </row>
    <row r="381" spans="1:40" s="34" customFormat="1" x14ac:dyDescent="0.25">
      <c r="A381" s="230">
        <v>45</v>
      </c>
      <c r="B381" s="212">
        <v>63</v>
      </c>
      <c r="C381" s="225" t="s">
        <v>153</v>
      </c>
      <c r="D381" s="231" t="s">
        <v>154</v>
      </c>
      <c r="E381" s="220">
        <v>23.462</v>
      </c>
      <c r="F381" s="213" t="s">
        <v>48</v>
      </c>
      <c r="G381" s="32" t="s">
        <v>49</v>
      </c>
      <c r="H381" s="3"/>
      <c r="I381" s="3"/>
      <c r="J381" s="32" t="s">
        <v>49</v>
      </c>
      <c r="K381" s="32" t="s">
        <v>49</v>
      </c>
      <c r="L381" s="32" t="s">
        <v>49</v>
      </c>
      <c r="M381" s="78">
        <f>IF(RIGHT(T381)="T",(+I381-H381),0)</f>
        <v>0</v>
      </c>
      <c r="N381" s="78">
        <f>IF(RIGHT(T381)="U",(+I381-H381),0)</f>
        <v>0</v>
      </c>
      <c r="O381" s="78">
        <f>IF(RIGHT(T381)="C",(+I381-H381),0)</f>
        <v>0</v>
      </c>
      <c r="P381" s="78">
        <f>IF(RIGHT(T381)="D",(+I381-H381),0)</f>
        <v>0</v>
      </c>
      <c r="Q381" s="32" t="s">
        <v>49</v>
      </c>
      <c r="R381" s="32" t="s">
        <v>49</v>
      </c>
      <c r="S381" s="32" t="s">
        <v>49</v>
      </c>
      <c r="T381" s="96"/>
      <c r="U381" s="30"/>
      <c r="V381" s="33"/>
      <c r="AB381" s="97"/>
    </row>
    <row r="382" spans="1:40" s="34" customFormat="1" x14ac:dyDescent="0.25">
      <c r="A382" s="230"/>
      <c r="B382" s="212"/>
      <c r="C382" s="216"/>
      <c r="D382" s="231"/>
      <c r="E382" s="220"/>
      <c r="F382" s="213"/>
      <c r="G382" s="32"/>
      <c r="H382" s="3"/>
      <c r="I382" s="3"/>
      <c r="J382" s="32"/>
      <c r="K382" s="32"/>
      <c r="L382" s="32"/>
      <c r="M382" s="78">
        <f>IF(RIGHT(T382)="T",(+I382-H382),0)</f>
        <v>0</v>
      </c>
      <c r="N382" s="78">
        <f>IF(RIGHT(T382)="U",(+I382-H382),0)</f>
        <v>0</v>
      </c>
      <c r="O382" s="78">
        <f>IF(RIGHT(T382)="C",(+I382-H382),0)</f>
        <v>0</v>
      </c>
      <c r="P382" s="78">
        <f>IF(RIGHT(T382)="D",(+I382-H382),0)</f>
        <v>0</v>
      </c>
      <c r="Q382" s="32"/>
      <c r="R382" s="32"/>
      <c r="S382" s="32"/>
      <c r="T382" s="96"/>
      <c r="U382" s="30"/>
      <c r="V382" s="33"/>
      <c r="AB382" s="97"/>
    </row>
    <row r="383" spans="1:40" s="37" customFormat="1" x14ac:dyDescent="0.25">
      <c r="A383" s="35"/>
      <c r="B383" s="40"/>
      <c r="C383" s="46"/>
      <c r="D383" s="91" t="s">
        <v>50</v>
      </c>
      <c r="E383" s="92"/>
      <c r="F383" s="29"/>
      <c r="G383" s="32" t="s">
        <v>49</v>
      </c>
      <c r="H383" s="2"/>
      <c r="I383" s="2"/>
      <c r="J383" s="32" t="s">
        <v>49</v>
      </c>
      <c r="K383" s="32" t="s">
        <v>49</v>
      </c>
      <c r="L383" s="32" t="s">
        <v>49</v>
      </c>
      <c r="M383" s="78">
        <f>SUM(M381:M382)</f>
        <v>0</v>
      </c>
      <c r="N383" s="78">
        <f>SUM(N381:N382)</f>
        <v>0</v>
      </c>
      <c r="O383" s="78">
        <f>SUM(O381:O382)</f>
        <v>0</v>
      </c>
      <c r="P383" s="78">
        <f>SUM(P381:P382)</f>
        <v>0</v>
      </c>
      <c r="Q383" s="32" t="s">
        <v>49</v>
      </c>
      <c r="R383" s="32" t="s">
        <v>49</v>
      </c>
      <c r="S383" s="32" t="s">
        <v>49</v>
      </c>
      <c r="T383" s="38"/>
      <c r="U383" s="12"/>
      <c r="V383" s="36"/>
      <c r="W383" s="82">
        <f>$AC$10-((O383*24))</f>
        <v>720</v>
      </c>
      <c r="X383" s="83">
        <v>687</v>
      </c>
      <c r="Y383" s="84">
        <v>23.462</v>
      </c>
      <c r="Z383" s="85">
        <f>X383*Y383</f>
        <v>16118.394</v>
      </c>
      <c r="AA383" s="82">
        <f>(Z383*(W383-M383*24))/W383</f>
        <v>16118.394</v>
      </c>
      <c r="AB383" s="86">
        <f>(AA383/Z383)*100</f>
        <v>100</v>
      </c>
      <c r="AC383" s="34"/>
    </row>
    <row r="384" spans="1:40" s="89" customFormat="1" x14ac:dyDescent="0.25">
      <c r="A384" s="228">
        <v>46</v>
      </c>
      <c r="B384" s="211">
        <v>64</v>
      </c>
      <c r="C384" s="215" t="s">
        <v>155</v>
      </c>
      <c r="D384" s="235" t="s">
        <v>156</v>
      </c>
      <c r="E384" s="220">
        <v>23.462</v>
      </c>
      <c r="F384" s="213" t="s">
        <v>48</v>
      </c>
      <c r="G384" s="32" t="s">
        <v>49</v>
      </c>
      <c r="H384" s="3"/>
      <c r="I384" s="3"/>
      <c r="J384" s="77"/>
      <c r="K384" s="77"/>
      <c r="L384" s="77"/>
      <c r="M384" s="78">
        <f>IF(RIGHT(T384)="T",(+I384-H384),0)</f>
        <v>0</v>
      </c>
      <c r="N384" s="78">
        <f>IF(RIGHT(T384)="U",(+I384-H384),0)</f>
        <v>0</v>
      </c>
      <c r="O384" s="78">
        <f>IF(RIGHT(T384)="C",(+I384-H384),0)</f>
        <v>0</v>
      </c>
      <c r="P384" s="78">
        <f>IF(RIGHT(T384)="D",(+I384-H384),0)</f>
        <v>0</v>
      </c>
      <c r="Q384" s="79"/>
      <c r="R384" s="79"/>
      <c r="S384" s="79"/>
      <c r="T384" s="96"/>
      <c r="U384" s="30"/>
      <c r="V384" s="81"/>
      <c r="W384" s="103"/>
      <c r="X384" s="103"/>
      <c r="Y384" s="103"/>
      <c r="Z384" s="103"/>
      <c r="AA384" s="103"/>
      <c r="AB384" s="104"/>
      <c r="AC384" s="123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</row>
    <row r="385" spans="1:40" s="89" customFormat="1" x14ac:dyDescent="0.25">
      <c r="A385" s="228"/>
      <c r="B385" s="211"/>
      <c r="C385" s="216"/>
      <c r="D385" s="235"/>
      <c r="E385" s="220"/>
      <c r="F385" s="213"/>
      <c r="G385" s="32" t="s">
        <v>49</v>
      </c>
      <c r="H385" s="3"/>
      <c r="I385" s="3"/>
      <c r="J385" s="77"/>
      <c r="K385" s="77"/>
      <c r="L385" s="77"/>
      <c r="M385" s="78">
        <f>IF(RIGHT(T385)="T",(+I385-H385),0)</f>
        <v>0</v>
      </c>
      <c r="N385" s="78">
        <f>IF(RIGHT(T385)="U",(+I385-H385),0)</f>
        <v>0</v>
      </c>
      <c r="O385" s="78">
        <f>IF(RIGHT(T385)="C",(+I385-H385),0)</f>
        <v>0</v>
      </c>
      <c r="P385" s="78">
        <f>IF(RIGHT(T385)="D",(+I385-H385),0)</f>
        <v>0</v>
      </c>
      <c r="Q385" s="79"/>
      <c r="R385" s="79"/>
      <c r="S385" s="79"/>
      <c r="T385" s="118"/>
      <c r="U385" s="30"/>
      <c r="V385" s="81"/>
      <c r="W385" s="103"/>
      <c r="X385" s="103"/>
      <c r="Y385" s="103"/>
      <c r="Z385" s="103"/>
      <c r="AA385" s="103"/>
      <c r="AB385" s="104"/>
      <c r="AC385" s="123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</row>
    <row r="386" spans="1:40" s="37" customFormat="1" x14ac:dyDescent="0.25">
      <c r="A386" s="35"/>
      <c r="B386" s="40"/>
      <c r="C386" s="46"/>
      <c r="D386" s="91" t="s">
        <v>50</v>
      </c>
      <c r="E386" s="92"/>
      <c r="F386" s="29"/>
      <c r="G386" s="32" t="s">
        <v>49</v>
      </c>
      <c r="H386" s="2"/>
      <c r="I386" s="2"/>
      <c r="J386" s="32" t="s">
        <v>49</v>
      </c>
      <c r="K386" s="32" t="s">
        <v>49</v>
      </c>
      <c r="L386" s="32" t="s">
        <v>49</v>
      </c>
      <c r="M386" s="78">
        <f>SUM(M384:M385)</f>
        <v>0</v>
      </c>
      <c r="N386" s="78">
        <f>SUM(N384:N385)</f>
        <v>0</v>
      </c>
      <c r="O386" s="78">
        <f>SUM(O384:O385)</f>
        <v>0</v>
      </c>
      <c r="P386" s="78">
        <f>SUM(P384:P385)</f>
        <v>0</v>
      </c>
      <c r="Q386" s="32" t="s">
        <v>49</v>
      </c>
      <c r="R386" s="32" t="s">
        <v>49</v>
      </c>
      <c r="S386" s="32" t="s">
        <v>49</v>
      </c>
      <c r="T386" s="38"/>
      <c r="U386" s="12"/>
      <c r="V386" s="36"/>
      <c r="W386" s="82">
        <f>$AC$10-((O386*24))</f>
        <v>720</v>
      </c>
      <c r="X386" s="83">
        <v>687</v>
      </c>
      <c r="Y386" s="84">
        <v>23.462</v>
      </c>
      <c r="Z386" s="85">
        <f>X386*Y386</f>
        <v>16118.394</v>
      </c>
      <c r="AA386" s="82">
        <f>(Z386*(W386-M386*24))/W386</f>
        <v>16118.394</v>
      </c>
      <c r="AB386" s="86">
        <f>(AA386/Z386)*100</f>
        <v>100</v>
      </c>
      <c r="AC386" s="34"/>
    </row>
    <row r="387" spans="1:40" s="89" customFormat="1" x14ac:dyDescent="0.25">
      <c r="A387" s="228">
        <v>47</v>
      </c>
      <c r="B387" s="211">
        <v>65</v>
      </c>
      <c r="C387" s="215" t="s">
        <v>163</v>
      </c>
      <c r="D387" s="235" t="s">
        <v>164</v>
      </c>
      <c r="E387" s="220">
        <v>34.520000000000003</v>
      </c>
      <c r="F387" s="213" t="s">
        <v>48</v>
      </c>
      <c r="G387" s="32" t="s">
        <v>49</v>
      </c>
      <c r="H387" s="1">
        <v>43416.334722222222</v>
      </c>
      <c r="I387" s="1">
        <v>43416.755555555559</v>
      </c>
      <c r="J387" s="77"/>
      <c r="K387" s="77"/>
      <c r="L387" s="77"/>
      <c r="M387" s="78">
        <f>IF(RIGHT(T387)="T",(+I387-H387),0)</f>
        <v>0</v>
      </c>
      <c r="N387" s="78">
        <f>IF(RIGHT(T387)="U",(+I387-H387),0)</f>
        <v>0</v>
      </c>
      <c r="O387" s="78">
        <f>IF(RIGHT(T387)="C",(+I387-H387),0)</f>
        <v>0</v>
      </c>
      <c r="P387" s="78">
        <f>IF(RIGHT(T387)="D",(+I387-H387),0)</f>
        <v>0.42083333333721384</v>
      </c>
      <c r="Q387" s="79"/>
      <c r="R387" s="79"/>
      <c r="S387" s="79"/>
      <c r="T387" s="90" t="s">
        <v>603</v>
      </c>
      <c r="U387" s="7" t="s">
        <v>692</v>
      </c>
      <c r="V387" s="81"/>
      <c r="W387" s="103"/>
      <c r="X387" s="103"/>
      <c r="Y387" s="103"/>
      <c r="Z387" s="103"/>
      <c r="AA387" s="103"/>
      <c r="AB387" s="104"/>
      <c r="AC387" s="123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</row>
    <row r="388" spans="1:40" s="89" customFormat="1" x14ac:dyDescent="0.25">
      <c r="A388" s="228"/>
      <c r="B388" s="211"/>
      <c r="C388" s="215"/>
      <c r="D388" s="235"/>
      <c r="E388" s="220"/>
      <c r="F388" s="213"/>
      <c r="G388" s="32"/>
      <c r="H388" s="1">
        <v>43433.456250000003</v>
      </c>
      <c r="I388" s="1">
        <v>43433.762499999997</v>
      </c>
      <c r="J388" s="77"/>
      <c r="K388" s="77"/>
      <c r="L388" s="77"/>
      <c r="M388" s="78">
        <f>IF(RIGHT(T388)="T",(+I388-H388),0)</f>
        <v>0</v>
      </c>
      <c r="N388" s="78">
        <f>IF(RIGHT(T388)="U",(+I388-H388),0)</f>
        <v>0</v>
      </c>
      <c r="O388" s="78">
        <f>IF(RIGHT(T388)="C",(+I388-H388),0)</f>
        <v>0</v>
      </c>
      <c r="P388" s="78">
        <f>IF(RIGHT(T388)="D",(+I388-H388),0)</f>
        <v>0.30624999999417923</v>
      </c>
      <c r="Q388" s="79"/>
      <c r="R388" s="79"/>
      <c r="S388" s="79"/>
      <c r="T388" s="90" t="s">
        <v>604</v>
      </c>
      <c r="U388" s="7" t="s">
        <v>605</v>
      </c>
      <c r="V388" s="81"/>
      <c r="W388" s="103"/>
      <c r="X388" s="103"/>
      <c r="Y388" s="103"/>
      <c r="Z388" s="103"/>
      <c r="AA388" s="103"/>
      <c r="AB388" s="104"/>
      <c r="AC388" s="123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</row>
    <row r="389" spans="1:40" s="89" customFormat="1" x14ac:dyDescent="0.25">
      <c r="A389" s="228"/>
      <c r="B389" s="211"/>
      <c r="C389" s="216"/>
      <c r="D389" s="235"/>
      <c r="E389" s="220"/>
      <c r="F389" s="213"/>
      <c r="G389" s="32" t="s">
        <v>49</v>
      </c>
      <c r="H389" s="1">
        <v>43434.456944444442</v>
      </c>
      <c r="I389" s="1">
        <v>43434.78125</v>
      </c>
      <c r="J389" s="77"/>
      <c r="K389" s="77"/>
      <c r="L389" s="77"/>
      <c r="M389" s="78">
        <f>IF(RIGHT(T389)="T",(+I389-H389),0)</f>
        <v>0</v>
      </c>
      <c r="N389" s="78">
        <f>IF(RIGHT(T389)="U",(+I389-H389),0)</f>
        <v>0</v>
      </c>
      <c r="O389" s="78">
        <f>IF(RIGHT(T389)="C",(+I389-H389),0)</f>
        <v>0</v>
      </c>
      <c r="P389" s="78">
        <f>IF(RIGHT(T389)="D",(+I389-H389),0)</f>
        <v>0.3243055555576575</v>
      </c>
      <c r="Q389" s="79"/>
      <c r="R389" s="79"/>
      <c r="S389" s="79"/>
      <c r="T389" s="90" t="s">
        <v>604</v>
      </c>
      <c r="U389" s="7" t="s">
        <v>605</v>
      </c>
      <c r="V389" s="81"/>
      <c r="W389" s="103"/>
      <c r="X389" s="103"/>
      <c r="Y389" s="103"/>
      <c r="Z389" s="103"/>
      <c r="AA389" s="103"/>
      <c r="AB389" s="104"/>
      <c r="AC389" s="123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</row>
    <row r="390" spans="1:40" s="37" customFormat="1" x14ac:dyDescent="0.25">
      <c r="A390" s="35"/>
      <c r="B390" s="40"/>
      <c r="C390" s="46"/>
      <c r="D390" s="91" t="s">
        <v>50</v>
      </c>
      <c r="E390" s="92"/>
      <c r="F390" s="29"/>
      <c r="G390" s="32" t="s">
        <v>49</v>
      </c>
      <c r="H390" s="2"/>
      <c r="I390" s="2"/>
      <c r="J390" s="32" t="s">
        <v>49</v>
      </c>
      <c r="K390" s="32" t="s">
        <v>49</v>
      </c>
      <c r="L390" s="32" t="s">
        <v>49</v>
      </c>
      <c r="M390" s="78">
        <f>SUM(M387:M389)</f>
        <v>0</v>
      </c>
      <c r="N390" s="78">
        <f>SUM(N387:N389)</f>
        <v>0</v>
      </c>
      <c r="O390" s="78">
        <f>SUM(O387:O389)</f>
        <v>0</v>
      </c>
      <c r="P390" s="78">
        <f>SUM(P387:P389)</f>
        <v>1.0513888888890506</v>
      </c>
      <c r="Q390" s="32" t="s">
        <v>49</v>
      </c>
      <c r="R390" s="32" t="s">
        <v>49</v>
      </c>
      <c r="S390" s="32" t="s">
        <v>49</v>
      </c>
      <c r="T390" s="38"/>
      <c r="U390" s="12"/>
      <c r="V390" s="36"/>
      <c r="W390" s="82">
        <f>$AC$10-((O390*24))</f>
        <v>720</v>
      </c>
      <c r="X390" s="93">
        <v>515</v>
      </c>
      <c r="Y390" s="94">
        <v>34.520000000000003</v>
      </c>
      <c r="Z390" s="98">
        <f>X390*Y390</f>
        <v>17777.800000000003</v>
      </c>
      <c r="AA390" s="82">
        <f>(Z390*(W390-M390*24))/W390</f>
        <v>17777.800000000003</v>
      </c>
      <c r="AB390" s="100">
        <f>(AA390/Z390)*100</f>
        <v>100</v>
      </c>
      <c r="AC390" s="34"/>
    </row>
    <row r="391" spans="1:40" s="34" customFormat="1" x14ac:dyDescent="0.25">
      <c r="A391" s="230">
        <v>28</v>
      </c>
      <c r="B391" s="212">
        <v>66</v>
      </c>
      <c r="C391" s="225" t="s">
        <v>157</v>
      </c>
      <c r="D391" s="231" t="s">
        <v>158</v>
      </c>
      <c r="E391" s="220">
        <v>64.460999999999999</v>
      </c>
      <c r="F391" s="213" t="s">
        <v>48</v>
      </c>
      <c r="G391" s="32" t="s">
        <v>49</v>
      </c>
      <c r="H391" s="3"/>
      <c r="I391" s="3"/>
      <c r="J391" s="32" t="s">
        <v>49</v>
      </c>
      <c r="K391" s="32" t="s">
        <v>49</v>
      </c>
      <c r="L391" s="77"/>
      <c r="M391" s="78">
        <f>IF(RIGHT(T391)="T",(+I391-H391),0)</f>
        <v>0</v>
      </c>
      <c r="N391" s="78">
        <f>IF(RIGHT(T391)="U",(+I391-H391),0)</f>
        <v>0</v>
      </c>
      <c r="O391" s="78">
        <f>IF(RIGHT(T391)="C",(+I391-H391),0)</f>
        <v>0</v>
      </c>
      <c r="P391" s="78">
        <f>IF(RIGHT(T391)="D",(+I391-H391),0)</f>
        <v>0</v>
      </c>
      <c r="Q391" s="32" t="s">
        <v>49</v>
      </c>
      <c r="R391" s="32" t="s">
        <v>49</v>
      </c>
      <c r="S391" s="32" t="s">
        <v>49</v>
      </c>
      <c r="T391" s="96"/>
      <c r="U391" s="30"/>
      <c r="V391" s="33"/>
      <c r="AB391" s="97"/>
    </row>
    <row r="392" spans="1:40" s="34" customFormat="1" x14ac:dyDescent="0.25">
      <c r="A392" s="230"/>
      <c r="B392" s="212"/>
      <c r="C392" s="216"/>
      <c r="D392" s="231"/>
      <c r="E392" s="220"/>
      <c r="F392" s="213"/>
      <c r="G392" s="32"/>
      <c r="H392" s="3"/>
      <c r="I392" s="3"/>
      <c r="J392" s="32"/>
      <c r="K392" s="32"/>
      <c r="L392" s="77"/>
      <c r="M392" s="78">
        <f>IF(RIGHT(T392)="T",(+I392-H392),0)</f>
        <v>0</v>
      </c>
      <c r="N392" s="78">
        <f>IF(RIGHT(T392)="U",(+I392-H392),0)</f>
        <v>0</v>
      </c>
      <c r="O392" s="78">
        <f>IF(RIGHT(T392)="C",(+I392-H392),0)</f>
        <v>0</v>
      </c>
      <c r="P392" s="78">
        <f>IF(RIGHT(T392)="D",(+I392-H392),0)</f>
        <v>0</v>
      </c>
      <c r="Q392" s="32"/>
      <c r="R392" s="32"/>
      <c r="S392" s="32"/>
      <c r="T392" s="96"/>
      <c r="U392" s="30"/>
      <c r="V392" s="33"/>
      <c r="AB392" s="97"/>
    </row>
    <row r="393" spans="1:40" s="37" customFormat="1" x14ac:dyDescent="0.25">
      <c r="A393" s="35"/>
      <c r="B393" s="40"/>
      <c r="C393" s="46"/>
      <c r="D393" s="91" t="s">
        <v>50</v>
      </c>
      <c r="E393" s="92"/>
      <c r="F393" s="29"/>
      <c r="G393" s="32" t="s">
        <v>49</v>
      </c>
      <c r="H393" s="2"/>
      <c r="I393" s="2"/>
      <c r="J393" s="32" t="s">
        <v>49</v>
      </c>
      <c r="K393" s="32" t="s">
        <v>49</v>
      </c>
      <c r="L393" s="77"/>
      <c r="M393" s="78">
        <f>SUM(M391:M392)</f>
        <v>0</v>
      </c>
      <c r="N393" s="78">
        <f>SUM(N391:N392)</f>
        <v>0</v>
      </c>
      <c r="O393" s="78">
        <f>SUM(O391:O392)</f>
        <v>0</v>
      </c>
      <c r="P393" s="78">
        <f>SUM(P391:P392)</f>
        <v>0</v>
      </c>
      <c r="Q393" s="32" t="s">
        <v>49</v>
      </c>
      <c r="R393" s="32" t="s">
        <v>49</v>
      </c>
      <c r="S393" s="32" t="s">
        <v>49</v>
      </c>
      <c r="T393" s="38"/>
      <c r="U393" s="12"/>
      <c r="V393" s="36"/>
      <c r="W393" s="82">
        <f>$AC$10-((O393*24))</f>
        <v>720</v>
      </c>
      <c r="X393" s="93">
        <v>515</v>
      </c>
      <c r="Y393" s="94">
        <v>64.460999999999999</v>
      </c>
      <c r="Z393" s="98">
        <f>X393*Y393</f>
        <v>33197.415000000001</v>
      </c>
      <c r="AA393" s="82">
        <f>(Z393*(W393-M393*24))/W393</f>
        <v>33197.415000000001</v>
      </c>
      <c r="AB393" s="100">
        <f>(AA393/Z393)*100</f>
        <v>100</v>
      </c>
      <c r="AC393" s="34"/>
    </row>
    <row r="394" spans="1:40" s="34" customFormat="1" x14ac:dyDescent="0.25">
      <c r="A394" s="230">
        <v>29</v>
      </c>
      <c r="B394" s="212">
        <v>67</v>
      </c>
      <c r="C394" s="225" t="s">
        <v>159</v>
      </c>
      <c r="D394" s="231" t="s">
        <v>160</v>
      </c>
      <c r="E394" s="220">
        <v>56.668999999999997</v>
      </c>
      <c r="F394" s="213" t="s">
        <v>48</v>
      </c>
      <c r="G394" s="32" t="s">
        <v>49</v>
      </c>
      <c r="H394" s="3"/>
      <c r="I394" s="3"/>
      <c r="J394" s="32" t="s">
        <v>49</v>
      </c>
      <c r="K394" s="32" t="s">
        <v>49</v>
      </c>
      <c r="L394" s="77"/>
      <c r="M394" s="78">
        <f>IF(RIGHT(T394)="T",(+I394-H394),0)</f>
        <v>0</v>
      </c>
      <c r="N394" s="78">
        <f>IF(RIGHT(T394)="U",(+I394-H394),0)</f>
        <v>0</v>
      </c>
      <c r="O394" s="78">
        <f>IF(RIGHT(T394)="C",(+I394-H394),0)</f>
        <v>0</v>
      </c>
      <c r="P394" s="78">
        <f>IF(RIGHT(T394)="D",(+I394-H394),0)</f>
        <v>0</v>
      </c>
      <c r="Q394" s="32" t="s">
        <v>49</v>
      </c>
      <c r="R394" s="32" t="s">
        <v>49</v>
      </c>
      <c r="S394" s="32" t="s">
        <v>49</v>
      </c>
      <c r="T394" s="96"/>
      <c r="U394" s="30"/>
      <c r="V394" s="33"/>
      <c r="AB394" s="97"/>
    </row>
    <row r="395" spans="1:40" s="34" customFormat="1" x14ac:dyDescent="0.25">
      <c r="A395" s="230"/>
      <c r="B395" s="212"/>
      <c r="C395" s="216"/>
      <c r="D395" s="231"/>
      <c r="E395" s="220"/>
      <c r="F395" s="213"/>
      <c r="G395" s="32" t="s">
        <v>49</v>
      </c>
      <c r="H395" s="3"/>
      <c r="I395" s="3"/>
      <c r="J395" s="32" t="s">
        <v>49</v>
      </c>
      <c r="K395" s="32" t="s">
        <v>49</v>
      </c>
      <c r="L395" s="77"/>
      <c r="M395" s="78">
        <f>IF(RIGHT(T395)="T",(+I395-H395),0)</f>
        <v>0</v>
      </c>
      <c r="N395" s="78">
        <f>IF(RIGHT(T395)="U",(+I395-H395),0)</f>
        <v>0</v>
      </c>
      <c r="O395" s="78">
        <f>IF(RIGHT(T395)="C",(+I395-H395),0)</f>
        <v>0</v>
      </c>
      <c r="P395" s="78">
        <f>IF(RIGHT(T395)="D",(+I395-H395),0)</f>
        <v>0</v>
      </c>
      <c r="Q395" s="32" t="s">
        <v>49</v>
      </c>
      <c r="R395" s="32" t="s">
        <v>49</v>
      </c>
      <c r="S395" s="32" t="s">
        <v>49</v>
      </c>
      <c r="T395" s="96"/>
      <c r="U395" s="30"/>
      <c r="V395" s="33"/>
      <c r="AB395" s="97"/>
    </row>
    <row r="396" spans="1:40" s="37" customFormat="1" x14ac:dyDescent="0.25">
      <c r="A396" s="35"/>
      <c r="B396" s="40"/>
      <c r="C396" s="46"/>
      <c r="D396" s="91" t="s">
        <v>50</v>
      </c>
      <c r="E396" s="92"/>
      <c r="F396" s="29"/>
      <c r="G396" s="32" t="s">
        <v>49</v>
      </c>
      <c r="H396" s="2"/>
      <c r="I396" s="2"/>
      <c r="J396" s="32" t="s">
        <v>49</v>
      </c>
      <c r="K396" s="32" t="s">
        <v>49</v>
      </c>
      <c r="L396" s="77"/>
      <c r="M396" s="78">
        <f>SUM(M394:M395)</f>
        <v>0</v>
      </c>
      <c r="N396" s="78">
        <f>SUM(N394:N395)</f>
        <v>0</v>
      </c>
      <c r="O396" s="78">
        <f>SUM(O394:O395)</f>
        <v>0</v>
      </c>
      <c r="P396" s="78">
        <f>SUM(P394:P395)</f>
        <v>0</v>
      </c>
      <c r="Q396" s="32" t="s">
        <v>49</v>
      </c>
      <c r="R396" s="32" t="s">
        <v>49</v>
      </c>
      <c r="S396" s="32" t="s">
        <v>49</v>
      </c>
      <c r="T396" s="38"/>
      <c r="U396" s="12"/>
      <c r="V396" s="36"/>
      <c r="W396" s="82">
        <f>$AC$10-((O396*24))</f>
        <v>720</v>
      </c>
      <c r="X396" s="93">
        <v>515</v>
      </c>
      <c r="Y396" s="94">
        <v>56.668999999999997</v>
      </c>
      <c r="Z396" s="98">
        <f>X396*Y396</f>
        <v>29184.535</v>
      </c>
      <c r="AA396" s="82">
        <f>(Z396*(W396-M396*24))/W396</f>
        <v>29184.535</v>
      </c>
      <c r="AB396" s="100">
        <f>(AA396/Z396)*100</f>
        <v>100</v>
      </c>
      <c r="AC396" s="34"/>
    </row>
    <row r="397" spans="1:40" s="34" customFormat="1" x14ac:dyDescent="0.25">
      <c r="A397" s="230">
        <v>30</v>
      </c>
      <c r="B397" s="212">
        <v>68</v>
      </c>
      <c r="C397" s="225" t="s">
        <v>161</v>
      </c>
      <c r="D397" s="231" t="s">
        <v>162</v>
      </c>
      <c r="E397" s="220">
        <v>56.668999999999997</v>
      </c>
      <c r="F397" s="213" t="s">
        <v>48</v>
      </c>
      <c r="G397" s="32" t="s">
        <v>49</v>
      </c>
      <c r="H397" s="1">
        <v>43409.458333333336</v>
      </c>
      <c r="I397" s="1">
        <v>43409.716666666667</v>
      </c>
      <c r="J397" s="32" t="s">
        <v>49</v>
      </c>
      <c r="K397" s="32" t="s">
        <v>49</v>
      </c>
      <c r="L397" s="77"/>
      <c r="M397" s="78">
        <f>IF(RIGHT(T397)="T",(+I397-H397),0)</f>
        <v>0</v>
      </c>
      <c r="N397" s="78">
        <f>IF(RIGHT(T397)="U",(+I397-H397),0)</f>
        <v>0</v>
      </c>
      <c r="O397" s="78">
        <f>IF(RIGHT(T397)="C",(+I397-H397),0)</f>
        <v>0</v>
      </c>
      <c r="P397" s="78">
        <f>IF(RIGHT(T397)="D",(+I397-H397),0)</f>
        <v>0.25833333333139308</v>
      </c>
      <c r="Q397" s="32" t="s">
        <v>49</v>
      </c>
      <c r="R397" s="32" t="s">
        <v>49</v>
      </c>
      <c r="S397" s="32" t="s">
        <v>49</v>
      </c>
      <c r="T397" s="90" t="s">
        <v>604</v>
      </c>
      <c r="U397" s="7" t="s">
        <v>605</v>
      </c>
      <c r="V397" s="33"/>
      <c r="AB397" s="97"/>
    </row>
    <row r="398" spans="1:40" s="34" customFormat="1" x14ac:dyDescent="0.25">
      <c r="A398" s="230"/>
      <c r="B398" s="212"/>
      <c r="C398" s="216"/>
      <c r="D398" s="231"/>
      <c r="E398" s="220"/>
      <c r="F398" s="213"/>
      <c r="G398" s="32" t="s">
        <v>49</v>
      </c>
      <c r="H398" s="3"/>
      <c r="I398" s="3"/>
      <c r="J398" s="32" t="s">
        <v>49</v>
      </c>
      <c r="K398" s="32" t="s">
        <v>49</v>
      </c>
      <c r="L398" s="77"/>
      <c r="M398" s="78">
        <f>IF(RIGHT(T398)="T",(+I398-H398),0)</f>
        <v>0</v>
      </c>
      <c r="N398" s="78">
        <f>IF(RIGHT(T398)="U",(+I398-H398),0)</f>
        <v>0</v>
      </c>
      <c r="O398" s="78">
        <f>IF(RIGHT(T398)="C",(+I398-H398),0)</f>
        <v>0</v>
      </c>
      <c r="P398" s="78">
        <f>IF(RIGHT(T398)="D",(+I398-H398),0)</f>
        <v>0</v>
      </c>
      <c r="Q398" s="32" t="s">
        <v>49</v>
      </c>
      <c r="R398" s="32" t="s">
        <v>49</v>
      </c>
      <c r="S398" s="32" t="s">
        <v>49</v>
      </c>
      <c r="T398" s="96"/>
      <c r="U398" s="30"/>
      <c r="V398" s="33"/>
      <c r="AB398" s="97"/>
    </row>
    <row r="399" spans="1:40" s="37" customFormat="1" x14ac:dyDescent="0.25">
      <c r="A399" s="35"/>
      <c r="B399" s="40"/>
      <c r="C399" s="46"/>
      <c r="D399" s="91" t="s">
        <v>50</v>
      </c>
      <c r="E399" s="92"/>
      <c r="F399" s="29"/>
      <c r="G399" s="32" t="s">
        <v>49</v>
      </c>
      <c r="H399" s="2"/>
      <c r="I399" s="2"/>
      <c r="J399" s="32" t="s">
        <v>49</v>
      </c>
      <c r="K399" s="32" t="s">
        <v>49</v>
      </c>
      <c r="L399" s="77"/>
      <c r="M399" s="78">
        <f>SUM(M397:M398)</f>
        <v>0</v>
      </c>
      <c r="N399" s="78">
        <f>SUM(N397:N398)</f>
        <v>0</v>
      </c>
      <c r="O399" s="78">
        <f>SUM(O397:O398)</f>
        <v>0</v>
      </c>
      <c r="P399" s="78">
        <f>SUM(P397:P398)</f>
        <v>0.25833333333139308</v>
      </c>
      <c r="Q399" s="32" t="s">
        <v>49</v>
      </c>
      <c r="R399" s="32" t="s">
        <v>49</v>
      </c>
      <c r="S399" s="32" t="s">
        <v>49</v>
      </c>
      <c r="T399" s="38"/>
      <c r="U399" s="12"/>
      <c r="V399" s="36"/>
      <c r="W399" s="82">
        <f>$AC$10-((O399*24))</f>
        <v>720</v>
      </c>
      <c r="X399" s="93">
        <v>515</v>
      </c>
      <c r="Y399" s="94">
        <v>56.668999999999997</v>
      </c>
      <c r="Z399" s="98">
        <f>X399*Y399</f>
        <v>29184.535</v>
      </c>
      <c r="AA399" s="82">
        <f>(Z399*(W399-M399*24))/W399</f>
        <v>29184.535</v>
      </c>
      <c r="AB399" s="100">
        <f>(AA399/Z399)*100</f>
        <v>100</v>
      </c>
      <c r="AC399" s="34"/>
    </row>
    <row r="400" spans="1:40" s="89" customFormat="1" x14ac:dyDescent="0.25">
      <c r="A400" s="228">
        <v>48</v>
      </c>
      <c r="B400" s="211">
        <v>69</v>
      </c>
      <c r="C400" s="215" t="s">
        <v>165</v>
      </c>
      <c r="D400" s="235" t="s">
        <v>166</v>
      </c>
      <c r="E400" s="220">
        <v>113.12</v>
      </c>
      <c r="F400" s="213" t="s">
        <v>48</v>
      </c>
      <c r="G400" s="32" t="s">
        <v>49</v>
      </c>
      <c r="H400" s="1">
        <v>43427.444444444445</v>
      </c>
      <c r="I400" s="1">
        <v>43427.817361111112</v>
      </c>
      <c r="J400" s="77"/>
      <c r="K400" s="77"/>
      <c r="L400" s="77"/>
      <c r="M400" s="78">
        <f>IF(RIGHT(T400)="T",(+I400-H400),0)</f>
        <v>0</v>
      </c>
      <c r="N400" s="78">
        <f>IF(RIGHT(T400)="U",(+I400-H400),0)</f>
        <v>0</v>
      </c>
      <c r="O400" s="78">
        <f>IF(RIGHT(T400)="C",(+I400-H400),0)</f>
        <v>0</v>
      </c>
      <c r="P400" s="78">
        <f>IF(RIGHT(T400)="D",(+I400-H400),0)</f>
        <v>0.37291666666715173</v>
      </c>
      <c r="Q400" s="79"/>
      <c r="R400" s="79"/>
      <c r="S400" s="79"/>
      <c r="T400" s="90" t="s">
        <v>604</v>
      </c>
      <c r="U400" s="9" t="s">
        <v>605</v>
      </c>
      <c r="V400" s="81"/>
      <c r="W400" s="103"/>
      <c r="X400" s="103"/>
      <c r="Y400" s="103"/>
      <c r="Z400" s="103"/>
      <c r="AA400" s="103"/>
      <c r="AB400" s="104"/>
      <c r="AC400" s="123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</row>
    <row r="401" spans="1:40" s="89" customFormat="1" x14ac:dyDescent="0.25">
      <c r="A401" s="228"/>
      <c r="B401" s="211"/>
      <c r="C401" s="215"/>
      <c r="D401" s="235"/>
      <c r="E401" s="220"/>
      <c r="F401" s="213"/>
      <c r="G401" s="32"/>
      <c r="H401" s="1">
        <v>43428.452777777777</v>
      </c>
      <c r="I401" s="1">
        <v>43428.71597222222</v>
      </c>
      <c r="J401" s="77"/>
      <c r="K401" s="77"/>
      <c r="L401" s="77"/>
      <c r="M401" s="78">
        <f>IF(RIGHT(T401)="T",(+I401-H401),0)</f>
        <v>0</v>
      </c>
      <c r="N401" s="78">
        <f>IF(RIGHT(T401)="U",(+I401-H401),0)</f>
        <v>0</v>
      </c>
      <c r="O401" s="78">
        <f>IF(RIGHT(T401)="C",(+I401-H401),0)</f>
        <v>0</v>
      </c>
      <c r="P401" s="78">
        <f>IF(RIGHT(T401)="D",(+I401-H401),0)</f>
        <v>0.26319444444379769</v>
      </c>
      <c r="Q401" s="79"/>
      <c r="R401" s="79"/>
      <c r="S401" s="79"/>
      <c r="T401" s="90" t="s">
        <v>604</v>
      </c>
      <c r="U401" s="9" t="s">
        <v>605</v>
      </c>
      <c r="V401" s="81"/>
      <c r="W401" s="103"/>
      <c r="X401" s="103"/>
      <c r="Y401" s="103"/>
      <c r="Z401" s="103"/>
      <c r="AA401" s="103"/>
      <c r="AB401" s="104"/>
      <c r="AC401" s="123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</row>
    <row r="402" spans="1:40" s="89" customFormat="1" x14ac:dyDescent="0.25">
      <c r="A402" s="228"/>
      <c r="B402" s="211"/>
      <c r="C402" s="216"/>
      <c r="D402" s="235"/>
      <c r="E402" s="220"/>
      <c r="F402" s="213"/>
      <c r="G402" s="32"/>
      <c r="H402" s="3"/>
      <c r="I402" s="3"/>
      <c r="J402" s="77"/>
      <c r="K402" s="77"/>
      <c r="L402" s="77"/>
      <c r="M402" s="78">
        <f>IF(RIGHT(T402)="T",(+I402-H402),0)</f>
        <v>0</v>
      </c>
      <c r="N402" s="78">
        <f>IF(RIGHT(T402)="U",(+I402-H402),0)</f>
        <v>0</v>
      </c>
      <c r="O402" s="78">
        <f>IF(RIGHT(T402)="C",(+I402-H402),0)</f>
        <v>0</v>
      </c>
      <c r="P402" s="78">
        <f>IF(RIGHT(T402)="D",(+I402-H402),0)</f>
        <v>0</v>
      </c>
      <c r="Q402" s="79"/>
      <c r="R402" s="79"/>
      <c r="S402" s="79"/>
      <c r="T402" s="96"/>
      <c r="U402" s="30"/>
      <c r="V402" s="81"/>
      <c r="W402" s="103"/>
      <c r="X402" s="103"/>
      <c r="Y402" s="103"/>
      <c r="Z402" s="103"/>
      <c r="AA402" s="103"/>
      <c r="AB402" s="104"/>
      <c r="AC402" s="123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</row>
    <row r="403" spans="1:40" s="37" customFormat="1" x14ac:dyDescent="0.25">
      <c r="A403" s="35"/>
      <c r="B403" s="40"/>
      <c r="C403" s="46"/>
      <c r="D403" s="91" t="s">
        <v>50</v>
      </c>
      <c r="E403" s="92"/>
      <c r="F403" s="29"/>
      <c r="G403" s="32" t="s">
        <v>49</v>
      </c>
      <c r="H403" s="2"/>
      <c r="I403" s="2"/>
      <c r="J403" s="32" t="s">
        <v>49</v>
      </c>
      <c r="K403" s="32" t="s">
        <v>49</v>
      </c>
      <c r="L403" s="32" t="s">
        <v>49</v>
      </c>
      <c r="M403" s="78">
        <f>SUM(M400:M402)</f>
        <v>0</v>
      </c>
      <c r="N403" s="78">
        <f>SUM(N400:N402)</f>
        <v>0</v>
      </c>
      <c r="O403" s="78">
        <f>SUM(O400:O402)</f>
        <v>0</v>
      </c>
      <c r="P403" s="78">
        <f>SUM(P400:P402)</f>
        <v>0.63611111111094942</v>
      </c>
      <c r="Q403" s="32" t="s">
        <v>49</v>
      </c>
      <c r="R403" s="32" t="s">
        <v>49</v>
      </c>
      <c r="S403" s="32" t="s">
        <v>49</v>
      </c>
      <c r="T403" s="38"/>
      <c r="U403" s="12"/>
      <c r="V403" s="36"/>
      <c r="W403" s="82">
        <f>$AC$10-((O403*24))</f>
        <v>720</v>
      </c>
      <c r="X403" s="93">
        <v>605</v>
      </c>
      <c r="Y403" s="94">
        <v>113.12</v>
      </c>
      <c r="Z403" s="98">
        <f>X403*Y403</f>
        <v>68437.600000000006</v>
      </c>
      <c r="AA403" s="82">
        <f>(Z403*(W403-M403*24))/W403</f>
        <v>68437.600000000006</v>
      </c>
      <c r="AB403" s="100">
        <f>(AA403/Z403)*100</f>
        <v>100</v>
      </c>
      <c r="AC403" s="34"/>
    </row>
    <row r="404" spans="1:40" s="89" customFormat="1" x14ac:dyDescent="0.25">
      <c r="A404" s="228">
        <v>49</v>
      </c>
      <c r="B404" s="211">
        <v>70</v>
      </c>
      <c r="C404" s="215" t="s">
        <v>167</v>
      </c>
      <c r="D404" s="235" t="s">
        <v>168</v>
      </c>
      <c r="E404" s="220">
        <v>113.12</v>
      </c>
      <c r="F404" s="213" t="s">
        <v>48</v>
      </c>
      <c r="G404" s="32" t="s">
        <v>49</v>
      </c>
      <c r="H404" s="1">
        <v>43431.206944444442</v>
      </c>
      <c r="I404" s="1">
        <v>43431.206944444442</v>
      </c>
      <c r="J404" s="77"/>
      <c r="K404" s="77"/>
      <c r="L404" s="77"/>
      <c r="M404" s="78">
        <f>IF(RIGHT(T404)="T",(+I404-H404),0)</f>
        <v>0</v>
      </c>
      <c r="N404" s="78">
        <f>IF(RIGHT(T404)="U",(+I404-H404),0)</f>
        <v>0</v>
      </c>
      <c r="O404" s="78">
        <f>IF(RIGHT(T404)="C",(+I404-H404),0)</f>
        <v>0</v>
      </c>
      <c r="P404" s="78">
        <f>IF(RIGHT(T404)="D",(+I404-H404),0)</f>
        <v>0</v>
      </c>
      <c r="Q404" s="79"/>
      <c r="R404" s="79"/>
      <c r="S404" s="79"/>
      <c r="T404" s="90" t="s">
        <v>596</v>
      </c>
      <c r="U404" s="7" t="s">
        <v>726</v>
      </c>
      <c r="V404" s="81"/>
      <c r="W404" s="103"/>
      <c r="X404" s="103"/>
      <c r="Y404" s="103"/>
      <c r="Z404" s="103"/>
      <c r="AA404" s="103"/>
      <c r="AB404" s="104"/>
      <c r="AC404" s="123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</row>
    <row r="405" spans="1:40" s="89" customFormat="1" x14ac:dyDescent="0.25">
      <c r="A405" s="228"/>
      <c r="B405" s="211"/>
      <c r="C405" s="216"/>
      <c r="D405" s="235"/>
      <c r="E405" s="220"/>
      <c r="F405" s="213"/>
      <c r="G405" s="32"/>
      <c r="H405" s="3"/>
      <c r="I405" s="3"/>
      <c r="J405" s="77"/>
      <c r="K405" s="77"/>
      <c r="L405" s="77"/>
      <c r="M405" s="78">
        <f>IF(RIGHT(T405)="T",(+I405-H405),0)</f>
        <v>0</v>
      </c>
      <c r="N405" s="78">
        <f>IF(RIGHT(T405)="U",(+I405-H405),0)</f>
        <v>0</v>
      </c>
      <c r="O405" s="78">
        <f>IF(RIGHT(T405)="C",(+I405-H405),0)</f>
        <v>0</v>
      </c>
      <c r="P405" s="78">
        <f>IF(RIGHT(T405)="D",(+I405-H405),0)</f>
        <v>0</v>
      </c>
      <c r="Q405" s="79"/>
      <c r="R405" s="79"/>
      <c r="S405" s="79"/>
      <c r="T405" s="96"/>
      <c r="U405" s="30"/>
      <c r="V405" s="81"/>
      <c r="W405" s="103"/>
      <c r="X405" s="103"/>
      <c r="Y405" s="103"/>
      <c r="Z405" s="103"/>
      <c r="AA405" s="103"/>
      <c r="AB405" s="104"/>
      <c r="AC405" s="123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</row>
    <row r="406" spans="1:40" s="37" customFormat="1" x14ac:dyDescent="0.25">
      <c r="A406" s="35"/>
      <c r="B406" s="40"/>
      <c r="C406" s="46"/>
      <c r="D406" s="91" t="s">
        <v>50</v>
      </c>
      <c r="E406" s="92"/>
      <c r="F406" s="29"/>
      <c r="G406" s="32" t="s">
        <v>49</v>
      </c>
      <c r="H406" s="2"/>
      <c r="I406" s="2"/>
      <c r="J406" s="32" t="s">
        <v>49</v>
      </c>
      <c r="K406" s="32" t="s">
        <v>49</v>
      </c>
      <c r="L406" s="32" t="s">
        <v>49</v>
      </c>
      <c r="M406" s="78">
        <f>SUM(M404:M405)</f>
        <v>0</v>
      </c>
      <c r="N406" s="78">
        <f>SUM(N404:N405)</f>
        <v>0</v>
      </c>
      <c r="O406" s="78">
        <f>SUM(O404:O405)</f>
        <v>0</v>
      </c>
      <c r="P406" s="78">
        <f>SUM(P404:P405)</f>
        <v>0</v>
      </c>
      <c r="Q406" s="32" t="s">
        <v>49</v>
      </c>
      <c r="R406" s="32" t="s">
        <v>49</v>
      </c>
      <c r="S406" s="32" t="s">
        <v>49</v>
      </c>
      <c r="T406" s="38"/>
      <c r="U406" s="12"/>
      <c r="V406" s="36"/>
      <c r="W406" s="82">
        <f>$AC$10-((O406*24))</f>
        <v>720</v>
      </c>
      <c r="X406" s="93">
        <v>385</v>
      </c>
      <c r="Y406" s="94">
        <v>113.12</v>
      </c>
      <c r="Z406" s="98">
        <f>X406*Y406</f>
        <v>43551.200000000004</v>
      </c>
      <c r="AA406" s="82">
        <f>(Z406*(W406-M406*24))/W406</f>
        <v>43551.200000000004</v>
      </c>
      <c r="AB406" s="100">
        <f>(AA406/Z406)*100</f>
        <v>100</v>
      </c>
      <c r="AC406" s="34"/>
    </row>
    <row r="407" spans="1:40" s="89" customFormat="1" x14ac:dyDescent="0.25">
      <c r="A407" s="228">
        <v>50</v>
      </c>
      <c r="B407" s="211">
        <v>71</v>
      </c>
      <c r="C407" s="215" t="s">
        <v>169</v>
      </c>
      <c r="D407" s="235" t="s">
        <v>170</v>
      </c>
      <c r="E407" s="220">
        <v>6.1059999999999999</v>
      </c>
      <c r="F407" s="213" t="s">
        <v>48</v>
      </c>
      <c r="G407" s="32" t="s">
        <v>49</v>
      </c>
      <c r="H407" s="3"/>
      <c r="I407" s="3"/>
      <c r="J407" s="77"/>
      <c r="K407" s="77"/>
      <c r="L407" s="77"/>
      <c r="M407" s="78">
        <f>IF(RIGHT(T407)="T",(+I407-H407),0)</f>
        <v>0</v>
      </c>
      <c r="N407" s="78">
        <f>IF(RIGHT(T407)="U",(+I407-H407),0)</f>
        <v>0</v>
      </c>
      <c r="O407" s="78">
        <f>IF(RIGHT(T407)="C",(+I407-H407),0)</f>
        <v>0</v>
      </c>
      <c r="P407" s="78">
        <f>IF(RIGHT(T407)="D",(+I407-H407),0)</f>
        <v>0</v>
      </c>
      <c r="Q407" s="79"/>
      <c r="R407" s="79"/>
      <c r="S407" s="79"/>
      <c r="T407" s="96"/>
      <c r="U407" s="30"/>
      <c r="V407" s="81"/>
      <c r="W407" s="103"/>
      <c r="X407" s="103"/>
      <c r="Y407" s="103"/>
      <c r="Z407" s="103"/>
      <c r="AA407" s="103"/>
      <c r="AB407" s="104"/>
      <c r="AC407" s="123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</row>
    <row r="408" spans="1:40" s="89" customFormat="1" x14ac:dyDescent="0.25">
      <c r="A408" s="228"/>
      <c r="B408" s="211"/>
      <c r="C408" s="216"/>
      <c r="D408" s="235"/>
      <c r="E408" s="220"/>
      <c r="F408" s="213"/>
      <c r="G408" s="32"/>
      <c r="H408" s="3"/>
      <c r="I408" s="3"/>
      <c r="J408" s="77"/>
      <c r="K408" s="77"/>
      <c r="L408" s="77"/>
      <c r="M408" s="78">
        <f>IF(RIGHT(T408)="T",(+I408-H408),0)</f>
        <v>0</v>
      </c>
      <c r="N408" s="78">
        <f>IF(RIGHT(T408)="U",(+I408-H408),0)</f>
        <v>0</v>
      </c>
      <c r="O408" s="78">
        <f>IF(RIGHT(T408)="C",(+I408-H408),0)</f>
        <v>0</v>
      </c>
      <c r="P408" s="78">
        <f>IF(RIGHT(T408)="D",(+I408-H408),0)</f>
        <v>0</v>
      </c>
      <c r="Q408" s="79"/>
      <c r="R408" s="79"/>
      <c r="S408" s="79"/>
      <c r="T408" s="118"/>
      <c r="U408" s="30"/>
      <c r="V408" s="81"/>
      <c r="W408" s="103"/>
      <c r="X408" s="103"/>
      <c r="Y408" s="103"/>
      <c r="Z408" s="103"/>
      <c r="AA408" s="103"/>
      <c r="AB408" s="104"/>
      <c r="AC408" s="123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</row>
    <row r="409" spans="1:40" s="37" customFormat="1" x14ac:dyDescent="0.25">
      <c r="A409" s="35"/>
      <c r="B409" s="40"/>
      <c r="C409" s="46"/>
      <c r="D409" s="91" t="s">
        <v>50</v>
      </c>
      <c r="E409" s="92"/>
      <c r="F409" s="29"/>
      <c r="G409" s="32" t="s">
        <v>49</v>
      </c>
      <c r="H409" s="2"/>
      <c r="I409" s="2"/>
      <c r="J409" s="32" t="s">
        <v>49</v>
      </c>
      <c r="K409" s="32" t="s">
        <v>49</v>
      </c>
      <c r="L409" s="32" t="s">
        <v>49</v>
      </c>
      <c r="M409" s="78">
        <f>SUM(M407:M408)</f>
        <v>0</v>
      </c>
      <c r="N409" s="78">
        <f>SUM(N407:N408)</f>
        <v>0</v>
      </c>
      <c r="O409" s="78">
        <f>SUM(O407:O408)</f>
        <v>0</v>
      </c>
      <c r="P409" s="78">
        <f>SUM(P407:P408)</f>
        <v>0</v>
      </c>
      <c r="Q409" s="32" t="s">
        <v>49</v>
      </c>
      <c r="R409" s="32" t="s">
        <v>49</v>
      </c>
      <c r="S409" s="32" t="s">
        <v>49</v>
      </c>
      <c r="T409" s="38"/>
      <c r="U409" s="12"/>
      <c r="V409" s="36"/>
      <c r="W409" s="82">
        <f>$AC$10-((O409*24))</f>
        <v>720</v>
      </c>
      <c r="X409" s="83">
        <v>687</v>
      </c>
      <c r="Y409" s="84">
        <v>6.1059999999999999</v>
      </c>
      <c r="Z409" s="85">
        <f>X409*Y409</f>
        <v>4194.8220000000001</v>
      </c>
      <c r="AA409" s="82">
        <f>(Z409*(W409-M409*24))/W409</f>
        <v>4194.8220000000001</v>
      </c>
      <c r="AB409" s="86">
        <f>(AA409/Z409)*100</f>
        <v>100</v>
      </c>
      <c r="AC409" s="34"/>
    </row>
    <row r="410" spans="1:40" s="89" customFormat="1" x14ac:dyDescent="0.25">
      <c r="A410" s="228">
        <v>51</v>
      </c>
      <c r="B410" s="211">
        <v>72</v>
      </c>
      <c r="C410" s="215" t="s">
        <v>171</v>
      </c>
      <c r="D410" s="235" t="s">
        <v>172</v>
      </c>
      <c r="E410" s="220">
        <v>6.1059999999999999</v>
      </c>
      <c r="F410" s="213" t="s">
        <v>48</v>
      </c>
      <c r="G410" s="32" t="s">
        <v>49</v>
      </c>
      <c r="H410" s="3"/>
      <c r="I410" s="3"/>
      <c r="J410" s="77"/>
      <c r="K410" s="77"/>
      <c r="L410" s="77"/>
      <c r="M410" s="78">
        <f>IF(RIGHT(T410)="T",(+I410-H410),0)</f>
        <v>0</v>
      </c>
      <c r="N410" s="78">
        <f>IF(RIGHT(T410)="U",(+I410-H410),0)</f>
        <v>0</v>
      </c>
      <c r="O410" s="78">
        <f>IF(RIGHT(T410)="C",(+I410-H410),0)</f>
        <v>0</v>
      </c>
      <c r="P410" s="78">
        <f>IF(RIGHT(T410)="D",(+I410-H410),0)</f>
        <v>0</v>
      </c>
      <c r="Q410" s="79"/>
      <c r="R410" s="79"/>
      <c r="S410" s="79"/>
      <c r="T410" s="96"/>
      <c r="U410" s="30"/>
      <c r="V410" s="81"/>
      <c r="W410" s="103"/>
      <c r="X410" s="103"/>
      <c r="Y410" s="103"/>
      <c r="Z410" s="103"/>
      <c r="AA410" s="103"/>
      <c r="AB410" s="104"/>
      <c r="AC410" s="123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</row>
    <row r="411" spans="1:40" s="89" customFormat="1" x14ac:dyDescent="0.25">
      <c r="A411" s="228"/>
      <c r="B411" s="211"/>
      <c r="C411" s="216"/>
      <c r="D411" s="235"/>
      <c r="E411" s="220"/>
      <c r="F411" s="213"/>
      <c r="G411" s="32"/>
      <c r="H411" s="3"/>
      <c r="I411" s="3"/>
      <c r="J411" s="77"/>
      <c r="K411" s="77"/>
      <c r="L411" s="77"/>
      <c r="M411" s="78">
        <f>IF(RIGHT(T411)="T",(+I411-H411),0)</f>
        <v>0</v>
      </c>
      <c r="N411" s="78">
        <f>IF(RIGHT(T411)="U",(+I411-H411),0)</f>
        <v>0</v>
      </c>
      <c r="O411" s="78">
        <f>IF(RIGHT(T411)="C",(+I411-H411),0)</f>
        <v>0</v>
      </c>
      <c r="P411" s="78">
        <f>IF(RIGHT(T411)="D",(+I411-H411),0)</f>
        <v>0</v>
      </c>
      <c r="Q411" s="79"/>
      <c r="R411" s="79"/>
      <c r="S411" s="79"/>
      <c r="T411" s="96"/>
      <c r="U411" s="30"/>
      <c r="V411" s="81"/>
      <c r="W411" s="103"/>
      <c r="X411" s="103"/>
      <c r="Y411" s="103"/>
      <c r="Z411" s="103"/>
      <c r="AA411" s="103"/>
      <c r="AB411" s="104"/>
      <c r="AC411" s="123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</row>
    <row r="412" spans="1:40" s="37" customFormat="1" x14ac:dyDescent="0.25">
      <c r="A412" s="35"/>
      <c r="B412" s="40"/>
      <c r="C412" s="46"/>
      <c r="D412" s="91" t="s">
        <v>50</v>
      </c>
      <c r="E412" s="92"/>
      <c r="F412" s="29"/>
      <c r="G412" s="32" t="s">
        <v>49</v>
      </c>
      <c r="H412" s="2"/>
      <c r="I412" s="2"/>
      <c r="J412" s="32" t="s">
        <v>49</v>
      </c>
      <c r="K412" s="32" t="s">
        <v>49</v>
      </c>
      <c r="L412" s="32" t="s">
        <v>49</v>
      </c>
      <c r="M412" s="78">
        <f>SUM(M410:M411)</f>
        <v>0</v>
      </c>
      <c r="N412" s="78">
        <f>SUM(N410:N411)</f>
        <v>0</v>
      </c>
      <c r="O412" s="78">
        <f>SUM(O410:O411)</f>
        <v>0</v>
      </c>
      <c r="P412" s="78">
        <f>SUM(P410:P411)</f>
        <v>0</v>
      </c>
      <c r="Q412" s="32" t="s">
        <v>49</v>
      </c>
      <c r="R412" s="32" t="s">
        <v>49</v>
      </c>
      <c r="S412" s="32" t="s">
        <v>49</v>
      </c>
      <c r="T412" s="38"/>
      <c r="U412" s="12"/>
      <c r="V412" s="36"/>
      <c r="W412" s="82">
        <f>$AC$10-((O412*24))</f>
        <v>720</v>
      </c>
      <c r="X412" s="83">
        <v>687</v>
      </c>
      <c r="Y412" s="84">
        <v>6.1059999999999999</v>
      </c>
      <c r="Z412" s="85">
        <f>X412*Y412</f>
        <v>4194.8220000000001</v>
      </c>
      <c r="AA412" s="82">
        <f>(Z412*(W412-M412*24))/W412</f>
        <v>4194.8220000000001</v>
      </c>
      <c r="AB412" s="86">
        <f>(AA412/Z412)*100</f>
        <v>100</v>
      </c>
      <c r="AC412" s="34"/>
    </row>
    <row r="413" spans="1:40" s="34" customFormat="1" x14ac:dyDescent="0.25">
      <c r="A413" s="230">
        <v>52</v>
      </c>
      <c r="B413" s="212">
        <v>73</v>
      </c>
      <c r="C413" s="225" t="s">
        <v>173</v>
      </c>
      <c r="D413" s="231" t="s">
        <v>174</v>
      </c>
      <c r="E413" s="220">
        <v>6.782</v>
      </c>
      <c r="F413" s="213" t="s">
        <v>48</v>
      </c>
      <c r="G413" s="32" t="s">
        <v>49</v>
      </c>
      <c r="H413" s="3"/>
      <c r="I413" s="3"/>
      <c r="J413" s="32" t="s">
        <v>49</v>
      </c>
      <c r="K413" s="32" t="s">
        <v>49</v>
      </c>
      <c r="L413" s="32" t="s">
        <v>49</v>
      </c>
      <c r="M413" s="78">
        <f>IF(RIGHT(T413)="T",(+I413-H413),0)</f>
        <v>0</v>
      </c>
      <c r="N413" s="78">
        <f>IF(RIGHT(T413)="U",(+I413-H413),0)</f>
        <v>0</v>
      </c>
      <c r="O413" s="78">
        <f>IF(RIGHT(T413)="C",(+I413-H413),0)</f>
        <v>0</v>
      </c>
      <c r="P413" s="78">
        <f>IF(RIGHT(T413)="D",(+I413-H413),0)</f>
        <v>0</v>
      </c>
      <c r="Q413" s="32" t="s">
        <v>49</v>
      </c>
      <c r="R413" s="32" t="s">
        <v>49</v>
      </c>
      <c r="S413" s="32" t="s">
        <v>49</v>
      </c>
      <c r="T413" s="96"/>
      <c r="U413" s="30"/>
      <c r="V413" s="33"/>
      <c r="AB413" s="97"/>
    </row>
    <row r="414" spans="1:40" s="34" customFormat="1" x14ac:dyDescent="0.25">
      <c r="A414" s="230"/>
      <c r="B414" s="212"/>
      <c r="C414" s="216"/>
      <c r="D414" s="231"/>
      <c r="E414" s="220"/>
      <c r="F414" s="213"/>
      <c r="G414" s="32" t="s">
        <v>49</v>
      </c>
      <c r="H414" s="3"/>
      <c r="I414" s="3"/>
      <c r="J414" s="32" t="s">
        <v>49</v>
      </c>
      <c r="K414" s="32" t="s">
        <v>49</v>
      </c>
      <c r="L414" s="32" t="s">
        <v>49</v>
      </c>
      <c r="M414" s="78">
        <f>IF(RIGHT(T414)="T",(+I414-H414),0)</f>
        <v>0</v>
      </c>
      <c r="N414" s="78">
        <f>IF(RIGHT(T414)="U",(+I414-H414),0)</f>
        <v>0</v>
      </c>
      <c r="O414" s="78">
        <f>IF(RIGHT(T414)="C",(+I414-H414),0)</f>
        <v>0</v>
      </c>
      <c r="P414" s="78">
        <f>IF(RIGHT(T414)="D",(+I414-H414),0)</f>
        <v>0</v>
      </c>
      <c r="Q414" s="32" t="s">
        <v>49</v>
      </c>
      <c r="R414" s="32" t="s">
        <v>49</v>
      </c>
      <c r="S414" s="32" t="s">
        <v>49</v>
      </c>
      <c r="T414" s="96"/>
      <c r="U414" s="30"/>
      <c r="V414" s="33"/>
      <c r="AB414" s="97"/>
    </row>
    <row r="415" spans="1:40" s="37" customFormat="1" x14ac:dyDescent="0.25">
      <c r="A415" s="35"/>
      <c r="B415" s="40"/>
      <c r="C415" s="46"/>
      <c r="D415" s="91" t="s">
        <v>50</v>
      </c>
      <c r="E415" s="92"/>
      <c r="F415" s="29"/>
      <c r="G415" s="32" t="s">
        <v>49</v>
      </c>
      <c r="H415" s="2"/>
      <c r="I415" s="2"/>
      <c r="J415" s="32" t="s">
        <v>49</v>
      </c>
      <c r="K415" s="32" t="s">
        <v>49</v>
      </c>
      <c r="L415" s="32" t="s">
        <v>49</v>
      </c>
      <c r="M415" s="78">
        <f>SUM(M413:M414)</f>
        <v>0</v>
      </c>
      <c r="N415" s="78">
        <f>SUM(N413:N413)</f>
        <v>0</v>
      </c>
      <c r="O415" s="78">
        <f>SUM(O413:O413)</f>
        <v>0</v>
      </c>
      <c r="P415" s="78">
        <f>SUM(P413:P413)</f>
        <v>0</v>
      </c>
      <c r="Q415" s="32" t="s">
        <v>49</v>
      </c>
      <c r="R415" s="32" t="s">
        <v>49</v>
      </c>
      <c r="S415" s="32" t="s">
        <v>49</v>
      </c>
      <c r="T415" s="38"/>
      <c r="U415" s="12"/>
      <c r="V415" s="36"/>
      <c r="W415" s="82">
        <f>$AC$10-((O415*24))</f>
        <v>720</v>
      </c>
      <c r="X415" s="83">
        <v>687</v>
      </c>
      <c r="Y415" s="84">
        <v>6.782</v>
      </c>
      <c r="Z415" s="85">
        <f>X415*Y415</f>
        <v>4659.2340000000004</v>
      </c>
      <c r="AA415" s="82">
        <f>(Z415*(W415-M415*24))/W415</f>
        <v>4659.2340000000004</v>
      </c>
      <c r="AB415" s="86">
        <f>(AA415/Z415)*100</f>
        <v>100</v>
      </c>
      <c r="AC415" s="123"/>
    </row>
    <row r="416" spans="1:40" s="89" customFormat="1" x14ac:dyDescent="0.25">
      <c r="A416" s="228">
        <v>53</v>
      </c>
      <c r="B416" s="211">
        <v>74</v>
      </c>
      <c r="C416" s="215" t="s">
        <v>175</v>
      </c>
      <c r="D416" s="235" t="s">
        <v>176</v>
      </c>
      <c r="E416" s="220">
        <v>6.782</v>
      </c>
      <c r="F416" s="213" t="s">
        <v>48</v>
      </c>
      <c r="G416" s="32" t="s">
        <v>49</v>
      </c>
      <c r="H416" s="3"/>
      <c r="I416" s="3"/>
      <c r="J416" s="77"/>
      <c r="K416" s="77"/>
      <c r="L416" s="77"/>
      <c r="M416" s="78">
        <f>IF(RIGHT(T416)="T",(+I416-H416),0)</f>
        <v>0</v>
      </c>
      <c r="N416" s="78">
        <f>IF(RIGHT(T416)="U",(+I416-H416),0)</f>
        <v>0</v>
      </c>
      <c r="O416" s="78">
        <f>IF(RIGHT(T416)="C",(+I416-H416),0)</f>
        <v>0</v>
      </c>
      <c r="P416" s="78">
        <f>IF(RIGHT(T416)="D",(+I416-H416),0)</f>
        <v>0</v>
      </c>
      <c r="Q416" s="79"/>
      <c r="R416" s="79"/>
      <c r="S416" s="79"/>
      <c r="T416" s="96"/>
      <c r="U416" s="30"/>
      <c r="V416" s="81"/>
      <c r="W416" s="103"/>
      <c r="X416" s="103"/>
      <c r="Y416" s="103"/>
      <c r="Z416" s="103"/>
      <c r="AA416" s="103"/>
      <c r="AB416" s="104"/>
      <c r="AC416" s="123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</row>
    <row r="417" spans="1:40" s="89" customFormat="1" x14ac:dyDescent="0.25">
      <c r="A417" s="228"/>
      <c r="B417" s="211"/>
      <c r="C417" s="216"/>
      <c r="D417" s="235"/>
      <c r="E417" s="220"/>
      <c r="F417" s="213"/>
      <c r="G417" s="32" t="s">
        <v>49</v>
      </c>
      <c r="H417" s="3"/>
      <c r="I417" s="3"/>
      <c r="J417" s="77"/>
      <c r="K417" s="77"/>
      <c r="L417" s="77"/>
      <c r="M417" s="78">
        <f>IF(RIGHT(T417)="T",(+I417-H417),0)</f>
        <v>0</v>
      </c>
      <c r="N417" s="78">
        <f>IF(RIGHT(T417)="U",(+I417-H417),0)</f>
        <v>0</v>
      </c>
      <c r="O417" s="78">
        <f>IF(RIGHT(T417)="C",(+I417-H417),0)</f>
        <v>0</v>
      </c>
      <c r="P417" s="78">
        <f>IF(RIGHT(T417)="D",(+I417-H417),0)</f>
        <v>0</v>
      </c>
      <c r="Q417" s="79"/>
      <c r="R417" s="79"/>
      <c r="S417" s="79"/>
      <c r="T417" s="96"/>
      <c r="U417" s="30"/>
      <c r="V417" s="81"/>
      <c r="W417" s="103"/>
      <c r="X417" s="103"/>
      <c r="Y417" s="103"/>
      <c r="Z417" s="103"/>
      <c r="AA417" s="103"/>
      <c r="AB417" s="104"/>
      <c r="AC417" s="123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</row>
    <row r="418" spans="1:40" s="37" customFormat="1" x14ac:dyDescent="0.25">
      <c r="A418" s="35"/>
      <c r="B418" s="40"/>
      <c r="C418" s="46"/>
      <c r="D418" s="91" t="s">
        <v>50</v>
      </c>
      <c r="E418" s="92"/>
      <c r="F418" s="29"/>
      <c r="G418" s="32" t="s">
        <v>49</v>
      </c>
      <c r="H418" s="2"/>
      <c r="I418" s="2"/>
      <c r="J418" s="32" t="s">
        <v>49</v>
      </c>
      <c r="K418" s="32" t="s">
        <v>49</v>
      </c>
      <c r="L418" s="32" t="s">
        <v>49</v>
      </c>
      <c r="M418" s="78">
        <f>SUM(M416:M417)</f>
        <v>0</v>
      </c>
      <c r="N418" s="78">
        <f>SUM(N416:N417)</f>
        <v>0</v>
      </c>
      <c r="O418" s="78">
        <f>SUM(O416:O417)</f>
        <v>0</v>
      </c>
      <c r="P418" s="78">
        <f>SUM(P416:P417)</f>
        <v>0</v>
      </c>
      <c r="Q418" s="32" t="s">
        <v>49</v>
      </c>
      <c r="R418" s="32" t="s">
        <v>49</v>
      </c>
      <c r="S418" s="32" t="s">
        <v>49</v>
      </c>
      <c r="T418" s="38"/>
      <c r="U418" s="12"/>
      <c r="V418" s="36"/>
      <c r="W418" s="82">
        <f>$AC$10-((O418*24))</f>
        <v>720</v>
      </c>
      <c r="X418" s="83">
        <v>687</v>
      </c>
      <c r="Y418" s="84">
        <v>6.782</v>
      </c>
      <c r="Z418" s="85">
        <f>X418*Y418</f>
        <v>4659.2340000000004</v>
      </c>
      <c r="AA418" s="82">
        <f>(Z418*(W418-M418*24))/W418</f>
        <v>4659.2340000000004</v>
      </c>
      <c r="AB418" s="86">
        <f>(AA418/Z418)*100</f>
        <v>100</v>
      </c>
      <c r="AC418" s="123"/>
    </row>
    <row r="419" spans="1:40" s="34" customFormat="1" x14ac:dyDescent="0.25">
      <c r="A419" s="230">
        <v>56</v>
      </c>
      <c r="B419" s="212">
        <v>75</v>
      </c>
      <c r="C419" s="225" t="s">
        <v>178</v>
      </c>
      <c r="D419" s="231" t="s">
        <v>179</v>
      </c>
      <c r="E419" s="220">
        <v>201.2</v>
      </c>
      <c r="F419" s="213" t="s">
        <v>48</v>
      </c>
      <c r="G419" s="32" t="s">
        <v>49</v>
      </c>
      <c r="H419" s="1">
        <v>43405.377083333333</v>
      </c>
      <c r="I419" s="1">
        <v>43405.843055555553</v>
      </c>
      <c r="J419" s="32" t="s">
        <v>49</v>
      </c>
      <c r="K419" s="32" t="s">
        <v>49</v>
      </c>
      <c r="L419" s="32" t="s">
        <v>49</v>
      </c>
      <c r="M419" s="78">
        <f>IF(RIGHT(T419)="T",(+I419-H419),0)</f>
        <v>0</v>
      </c>
      <c r="N419" s="78">
        <f>IF(RIGHT(T419)="U",(+I419-H419),0)</f>
        <v>0</v>
      </c>
      <c r="O419" s="78">
        <f>IF(RIGHT(T419)="C",(+I419-H419),0)</f>
        <v>0</v>
      </c>
      <c r="P419" s="78">
        <f>IF(RIGHT(T419)="D",(+I419-H419),0)</f>
        <v>0.46597222222044365</v>
      </c>
      <c r="Q419" s="32" t="s">
        <v>49</v>
      </c>
      <c r="R419" s="32" t="s">
        <v>49</v>
      </c>
      <c r="S419" s="32" t="s">
        <v>49</v>
      </c>
      <c r="T419" s="90" t="s">
        <v>604</v>
      </c>
      <c r="U419" s="7" t="s">
        <v>605</v>
      </c>
      <c r="V419" s="33"/>
      <c r="AB419" s="97"/>
    </row>
    <row r="420" spans="1:40" s="34" customFormat="1" x14ac:dyDescent="0.25">
      <c r="A420" s="230"/>
      <c r="B420" s="212"/>
      <c r="C420" s="216"/>
      <c r="D420" s="231"/>
      <c r="E420" s="220"/>
      <c r="F420" s="213"/>
      <c r="G420" s="32"/>
      <c r="H420" s="1">
        <v>43419.361805555556</v>
      </c>
      <c r="I420" s="1">
        <v>43419.796527777777</v>
      </c>
      <c r="J420" s="32"/>
      <c r="K420" s="32"/>
      <c r="L420" s="32"/>
      <c r="M420" s="78">
        <f>IF(RIGHT(T420)="T",(+I420-H420),0)</f>
        <v>0</v>
      </c>
      <c r="N420" s="78">
        <f>IF(RIGHT(T420)="U",(+I420-H420),0)</f>
        <v>0</v>
      </c>
      <c r="O420" s="78">
        <f>IF(RIGHT(T420)="C",(+I420-H420),0)</f>
        <v>0</v>
      </c>
      <c r="P420" s="78">
        <f>IF(RIGHT(T420)="D",(+I420-H420),0)</f>
        <v>0.43472222222044365</v>
      </c>
      <c r="Q420" s="32"/>
      <c r="R420" s="32"/>
      <c r="S420" s="32"/>
      <c r="T420" s="90" t="s">
        <v>604</v>
      </c>
      <c r="U420" s="7" t="s">
        <v>605</v>
      </c>
      <c r="V420" s="33"/>
      <c r="AB420" s="97"/>
    </row>
    <row r="421" spans="1:40" s="37" customFormat="1" x14ac:dyDescent="0.25">
      <c r="A421" s="35"/>
      <c r="B421" s="40"/>
      <c r="C421" s="46"/>
      <c r="D421" s="91" t="s">
        <v>50</v>
      </c>
      <c r="E421" s="92"/>
      <c r="F421" s="29"/>
      <c r="G421" s="32" t="s">
        <v>49</v>
      </c>
      <c r="H421" s="2"/>
      <c r="I421" s="2"/>
      <c r="J421" s="32" t="s">
        <v>49</v>
      </c>
      <c r="K421" s="32" t="s">
        <v>49</v>
      </c>
      <c r="L421" s="32" t="s">
        <v>49</v>
      </c>
      <c r="M421" s="78">
        <f>SUM(M419:M420)</f>
        <v>0</v>
      </c>
      <c r="N421" s="78">
        <f>SUM(N419:N420)</f>
        <v>0</v>
      </c>
      <c r="O421" s="78">
        <f>SUM(O419:O420)</f>
        <v>0</v>
      </c>
      <c r="P421" s="78">
        <f>SUM(P419:P420)</f>
        <v>0.90069444444088731</v>
      </c>
      <c r="Q421" s="32" t="s">
        <v>49</v>
      </c>
      <c r="R421" s="32" t="s">
        <v>49</v>
      </c>
      <c r="S421" s="32" t="s">
        <v>49</v>
      </c>
      <c r="T421" s="38"/>
      <c r="U421" s="12"/>
      <c r="V421" s="36"/>
      <c r="W421" s="82">
        <f>$AC$10-((O421*24))</f>
        <v>720</v>
      </c>
      <c r="X421" s="83">
        <v>225</v>
      </c>
      <c r="Y421" s="84">
        <v>201.2</v>
      </c>
      <c r="Z421" s="85">
        <f>X421*Y421</f>
        <v>45270</v>
      </c>
      <c r="AA421" s="82">
        <f>(Z421*(W421-M421*24))/W421</f>
        <v>45270</v>
      </c>
      <c r="AB421" s="86">
        <f>(AA421/Z421)*100</f>
        <v>100</v>
      </c>
      <c r="AC421" s="34"/>
    </row>
    <row r="422" spans="1:40" s="89" customFormat="1" x14ac:dyDescent="0.25">
      <c r="A422" s="228">
        <v>57</v>
      </c>
      <c r="B422" s="211">
        <v>76</v>
      </c>
      <c r="C422" s="215" t="s">
        <v>180</v>
      </c>
      <c r="D422" s="235" t="s">
        <v>181</v>
      </c>
      <c r="E422" s="220">
        <v>71.03</v>
      </c>
      <c r="F422" s="213" t="s">
        <v>48</v>
      </c>
      <c r="G422" s="32" t="s">
        <v>49</v>
      </c>
      <c r="H422" s="1">
        <v>43417.429861111108</v>
      </c>
      <c r="I422" s="1">
        <v>43417.827777777777</v>
      </c>
      <c r="J422" s="77"/>
      <c r="K422" s="77"/>
      <c r="L422" s="77"/>
      <c r="M422" s="78">
        <f>IF(RIGHT(T422)="T",(+I422-H422),0)</f>
        <v>0</v>
      </c>
      <c r="N422" s="78">
        <f>IF(RIGHT(T422)="U",(+I422-H422),0)</f>
        <v>0</v>
      </c>
      <c r="O422" s="78">
        <f>IF(RIGHT(T422)="C",(+I422-H422),0)</f>
        <v>0</v>
      </c>
      <c r="P422" s="78">
        <f>IF(RIGHT(T422)="D",(+I422-H422),0)</f>
        <v>0.39791666666860692</v>
      </c>
      <c r="Q422" s="79"/>
      <c r="R422" s="79"/>
      <c r="S422" s="79"/>
      <c r="T422" s="90" t="s">
        <v>604</v>
      </c>
      <c r="U422" s="7" t="s">
        <v>727</v>
      </c>
      <c r="V422" s="81"/>
      <c r="W422" s="82"/>
      <c r="X422" s="83"/>
      <c r="Y422" s="84"/>
      <c r="Z422" s="85"/>
      <c r="AA422" s="82"/>
      <c r="AB422" s="86"/>
      <c r="AC422" s="123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</row>
    <row r="423" spans="1:40" s="89" customFormat="1" x14ac:dyDescent="0.25">
      <c r="A423" s="228"/>
      <c r="B423" s="211"/>
      <c r="C423" s="216"/>
      <c r="D423" s="235"/>
      <c r="E423" s="220"/>
      <c r="F423" s="213"/>
      <c r="G423" s="32"/>
      <c r="H423" s="3"/>
      <c r="I423" s="3"/>
      <c r="J423" s="77"/>
      <c r="K423" s="77"/>
      <c r="L423" s="77"/>
      <c r="M423" s="78">
        <f>IF(RIGHT(T423)="T",(+I423-H423),0)</f>
        <v>0</v>
      </c>
      <c r="N423" s="78">
        <f>IF(RIGHT(T423)="U",(+I423-H423),0)</f>
        <v>0</v>
      </c>
      <c r="O423" s="78">
        <f>IF(RIGHT(T423)="C",(+I423-H423),0)</f>
        <v>0</v>
      </c>
      <c r="P423" s="78">
        <f>IF(RIGHT(T423)="D",(+I423-H423),0)</f>
        <v>0</v>
      </c>
      <c r="Q423" s="79"/>
      <c r="R423" s="79"/>
      <c r="S423" s="79"/>
      <c r="T423" s="96"/>
      <c r="U423" s="30"/>
      <c r="V423" s="81"/>
      <c r="W423" s="82"/>
      <c r="X423" s="83"/>
      <c r="Y423" s="84"/>
      <c r="Z423" s="85"/>
      <c r="AA423" s="82"/>
      <c r="AB423" s="86"/>
      <c r="AC423" s="123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</row>
    <row r="424" spans="1:40" s="37" customFormat="1" x14ac:dyDescent="0.25">
      <c r="A424" s="35"/>
      <c r="B424" s="40"/>
      <c r="C424" s="46"/>
      <c r="D424" s="91" t="s">
        <v>50</v>
      </c>
      <c r="E424" s="92"/>
      <c r="F424" s="29"/>
      <c r="G424" s="32" t="s">
        <v>49</v>
      </c>
      <c r="H424" s="2"/>
      <c r="I424" s="2"/>
      <c r="J424" s="32" t="s">
        <v>49</v>
      </c>
      <c r="K424" s="32" t="s">
        <v>49</v>
      </c>
      <c r="L424" s="32" t="s">
        <v>49</v>
      </c>
      <c r="M424" s="78">
        <f>SUM(M422:M423)</f>
        <v>0</v>
      </c>
      <c r="N424" s="78">
        <f>SUM(N422:N423)</f>
        <v>0</v>
      </c>
      <c r="O424" s="78">
        <f>SUM(O422:O423)</f>
        <v>0</v>
      </c>
      <c r="P424" s="78">
        <f>SUM(P422:P423)</f>
        <v>0.39791666666860692</v>
      </c>
      <c r="Q424" s="32" t="s">
        <v>49</v>
      </c>
      <c r="R424" s="32" t="s">
        <v>49</v>
      </c>
      <c r="S424" s="32" t="s">
        <v>49</v>
      </c>
      <c r="T424" s="38"/>
      <c r="U424" s="12"/>
      <c r="V424" s="36"/>
      <c r="W424" s="82">
        <f>$AC$10-((O424*24))</f>
        <v>720</v>
      </c>
      <c r="X424" s="93">
        <v>515</v>
      </c>
      <c r="Y424" s="94">
        <v>71.03</v>
      </c>
      <c r="Z424" s="98">
        <f>X424*Y424</f>
        <v>36580.449999999997</v>
      </c>
      <c r="AA424" s="82">
        <f>(Z424*(W424-M424*24))/W424</f>
        <v>36580.449999999997</v>
      </c>
      <c r="AB424" s="100">
        <f>(AA424/Z424)*100</f>
        <v>100</v>
      </c>
      <c r="AC424" s="34"/>
    </row>
    <row r="425" spans="1:40" s="34" customFormat="1" x14ac:dyDescent="0.25">
      <c r="A425" s="230">
        <v>58</v>
      </c>
      <c r="B425" s="212">
        <v>77</v>
      </c>
      <c r="C425" s="225" t="s">
        <v>182</v>
      </c>
      <c r="D425" s="231" t="s">
        <v>183</v>
      </c>
      <c r="E425" s="234">
        <v>187.965</v>
      </c>
      <c r="F425" s="213" t="s">
        <v>48</v>
      </c>
      <c r="G425" s="32" t="s">
        <v>49</v>
      </c>
      <c r="H425" s="1">
        <v>43416.39166666667</v>
      </c>
      <c r="I425" s="1">
        <v>43416.873611111114</v>
      </c>
      <c r="J425" s="32" t="s">
        <v>49</v>
      </c>
      <c r="K425" s="32" t="s">
        <v>49</v>
      </c>
      <c r="L425" s="32" t="s">
        <v>49</v>
      </c>
      <c r="M425" s="78">
        <f>IF(RIGHT(T425)="T",(+I425-H425),0)</f>
        <v>0</v>
      </c>
      <c r="N425" s="78">
        <f>IF(RIGHT(T425)="U",(+I425-H425),0)</f>
        <v>0</v>
      </c>
      <c r="O425" s="78">
        <f>IF(RIGHT(T425)="C",(+I425-H425),0)</f>
        <v>0</v>
      </c>
      <c r="P425" s="78">
        <f>IF(RIGHT(T425)="D",(+I425-H425),0)</f>
        <v>0.48194444444379769</v>
      </c>
      <c r="Q425" s="32" t="s">
        <v>49</v>
      </c>
      <c r="R425" s="32" t="s">
        <v>49</v>
      </c>
      <c r="S425" s="32" t="s">
        <v>49</v>
      </c>
      <c r="T425" s="90" t="s">
        <v>604</v>
      </c>
      <c r="U425" s="7" t="s">
        <v>677</v>
      </c>
      <c r="V425" s="33"/>
      <c r="AB425" s="97"/>
    </row>
    <row r="426" spans="1:40" s="34" customFormat="1" x14ac:dyDescent="0.25">
      <c r="A426" s="230"/>
      <c r="B426" s="212"/>
      <c r="C426" s="216"/>
      <c r="D426" s="231"/>
      <c r="E426" s="234"/>
      <c r="F426" s="213"/>
      <c r="G426" s="32"/>
      <c r="H426" s="3"/>
      <c r="I426" s="3"/>
      <c r="J426" s="32"/>
      <c r="K426" s="32"/>
      <c r="L426" s="32"/>
      <c r="M426" s="78">
        <f>IF(RIGHT(T426)="T",(+I426-H426),0)</f>
        <v>0</v>
      </c>
      <c r="N426" s="78">
        <f>IF(RIGHT(T426)="U",(+I426-H426),0)</f>
        <v>0</v>
      </c>
      <c r="O426" s="78">
        <f>IF(RIGHT(T426)="C",(+I426-H426),0)</f>
        <v>0</v>
      </c>
      <c r="P426" s="78">
        <f>IF(RIGHT(T426)="D",(+I426-H426),0)</f>
        <v>0</v>
      </c>
      <c r="Q426" s="32"/>
      <c r="R426" s="32"/>
      <c r="S426" s="32"/>
      <c r="T426" s="96"/>
      <c r="U426" s="30"/>
      <c r="V426" s="33"/>
      <c r="AB426" s="97"/>
    </row>
    <row r="427" spans="1:40" s="37" customFormat="1" x14ac:dyDescent="0.25">
      <c r="A427" s="35"/>
      <c r="B427" s="40"/>
      <c r="C427" s="46"/>
      <c r="D427" s="91" t="s">
        <v>50</v>
      </c>
      <c r="E427" s="92"/>
      <c r="F427" s="29"/>
      <c r="G427" s="32" t="s">
        <v>49</v>
      </c>
      <c r="H427" s="2"/>
      <c r="I427" s="2"/>
      <c r="J427" s="32" t="s">
        <v>49</v>
      </c>
      <c r="K427" s="32" t="s">
        <v>49</v>
      </c>
      <c r="L427" s="32" t="s">
        <v>49</v>
      </c>
      <c r="M427" s="78">
        <f>SUM(M425:M426)</f>
        <v>0</v>
      </c>
      <c r="N427" s="78">
        <f>SUM(N425:N426)</f>
        <v>0</v>
      </c>
      <c r="O427" s="78">
        <f>SUM(O425:O426)</f>
        <v>0</v>
      </c>
      <c r="P427" s="78">
        <f>SUM(P425:P426)</f>
        <v>0.48194444444379769</v>
      </c>
      <c r="Q427" s="32" t="s">
        <v>49</v>
      </c>
      <c r="R427" s="32" t="s">
        <v>49</v>
      </c>
      <c r="S427" s="32" t="s">
        <v>49</v>
      </c>
      <c r="T427" s="38"/>
      <c r="U427" s="12"/>
      <c r="V427" s="36"/>
      <c r="W427" s="82">
        <f>$AC$10-((O427*24))</f>
        <v>720</v>
      </c>
      <c r="X427" s="83">
        <v>515</v>
      </c>
      <c r="Y427" s="84">
        <v>187.965</v>
      </c>
      <c r="Z427" s="85">
        <f>X427*Y427</f>
        <v>96801.975000000006</v>
      </c>
      <c r="AA427" s="82">
        <f>(Z427*(W427-M427*24))/W427</f>
        <v>96801.975000000006</v>
      </c>
      <c r="AB427" s="86">
        <f>(AA427/Z427)*100</f>
        <v>100</v>
      </c>
      <c r="AC427" s="34"/>
    </row>
    <row r="428" spans="1:40" s="34" customFormat="1" x14ac:dyDescent="0.25">
      <c r="A428" s="230">
        <v>59</v>
      </c>
      <c r="B428" s="212">
        <v>78</v>
      </c>
      <c r="C428" s="225" t="s">
        <v>184</v>
      </c>
      <c r="D428" s="231" t="s">
        <v>185</v>
      </c>
      <c r="E428" s="220">
        <v>198.54</v>
      </c>
      <c r="F428" s="213" t="s">
        <v>48</v>
      </c>
      <c r="G428" s="32" t="s">
        <v>49</v>
      </c>
      <c r="H428" s="1">
        <v>43418.469444444447</v>
      </c>
      <c r="I428" s="1">
        <v>43418.78402777778</v>
      </c>
      <c r="J428" s="32" t="s">
        <v>49</v>
      </c>
      <c r="K428" s="32" t="s">
        <v>49</v>
      </c>
      <c r="L428" s="77"/>
      <c r="M428" s="78">
        <f>IF(RIGHT(T428)="T",(+I428-H428),0)</f>
        <v>0</v>
      </c>
      <c r="N428" s="78">
        <f>IF(RIGHT(T428)="U",(+I428-H428),0)</f>
        <v>0</v>
      </c>
      <c r="O428" s="78">
        <f>IF(RIGHT(T428)="C",(+I428-H428),0)</f>
        <v>0</v>
      </c>
      <c r="P428" s="78">
        <f>IF(RIGHT(T428)="D",(+I428-H428),0)</f>
        <v>0.31458333333284827</v>
      </c>
      <c r="Q428" s="32" t="s">
        <v>49</v>
      </c>
      <c r="R428" s="32" t="s">
        <v>49</v>
      </c>
      <c r="S428" s="32" t="s">
        <v>49</v>
      </c>
      <c r="T428" s="90" t="s">
        <v>604</v>
      </c>
      <c r="U428" s="7" t="s">
        <v>727</v>
      </c>
      <c r="V428" s="33"/>
      <c r="AB428" s="97"/>
    </row>
    <row r="429" spans="1:40" s="34" customFormat="1" x14ac:dyDescent="0.25">
      <c r="A429" s="230"/>
      <c r="B429" s="212"/>
      <c r="C429" s="216"/>
      <c r="D429" s="231"/>
      <c r="E429" s="220"/>
      <c r="F429" s="213"/>
      <c r="G429" s="32"/>
      <c r="H429" s="3"/>
      <c r="I429" s="3"/>
      <c r="J429" s="32"/>
      <c r="K429" s="32"/>
      <c r="L429" s="77"/>
      <c r="M429" s="78">
        <f>IF(RIGHT(T429)="T",(+I429-H429),0)</f>
        <v>0</v>
      </c>
      <c r="N429" s="78">
        <f>IF(RIGHT(T429)="U",(+I429-H429),0)</f>
        <v>0</v>
      </c>
      <c r="O429" s="78">
        <f>IF(RIGHT(T429)="C",(+I429-H429),0)</f>
        <v>0</v>
      </c>
      <c r="P429" s="78">
        <f>IF(RIGHT(T429)="D",(+I429-H429),0)</f>
        <v>0</v>
      </c>
      <c r="Q429" s="32"/>
      <c r="R429" s="32"/>
      <c r="S429" s="32"/>
      <c r="T429" s="96"/>
      <c r="U429" s="30"/>
      <c r="V429" s="33"/>
      <c r="AB429" s="97"/>
    </row>
    <row r="430" spans="1:40" s="37" customFormat="1" x14ac:dyDescent="0.25">
      <c r="A430" s="35"/>
      <c r="B430" s="40"/>
      <c r="C430" s="46"/>
      <c r="D430" s="91" t="s">
        <v>50</v>
      </c>
      <c r="E430" s="92"/>
      <c r="F430" s="29"/>
      <c r="G430" s="32" t="s">
        <v>49</v>
      </c>
      <c r="H430" s="2"/>
      <c r="I430" s="2"/>
      <c r="J430" s="32" t="s">
        <v>49</v>
      </c>
      <c r="K430" s="32" t="s">
        <v>49</v>
      </c>
      <c r="L430" s="77"/>
      <c r="M430" s="78">
        <f>SUM(M428:M429)</f>
        <v>0</v>
      </c>
      <c r="N430" s="78">
        <f>SUM(N428:N429)</f>
        <v>0</v>
      </c>
      <c r="O430" s="78">
        <f>SUM(O428:O429)</f>
        <v>0</v>
      </c>
      <c r="P430" s="78">
        <f>SUM(P428:P429)</f>
        <v>0.31458333333284827</v>
      </c>
      <c r="Q430" s="32" t="s">
        <v>49</v>
      </c>
      <c r="R430" s="32" t="s">
        <v>49</v>
      </c>
      <c r="S430" s="32" t="s">
        <v>49</v>
      </c>
      <c r="T430" s="38"/>
      <c r="U430" s="12"/>
      <c r="V430" s="36"/>
      <c r="W430" s="82">
        <f>$AC$10-((O430*24))</f>
        <v>720</v>
      </c>
      <c r="X430" s="83">
        <v>395</v>
      </c>
      <c r="Y430" s="84">
        <v>198.54</v>
      </c>
      <c r="Z430" s="85">
        <f>X430*Y430</f>
        <v>78423.3</v>
      </c>
      <c r="AA430" s="82">
        <f>(Z430*(W430-M430*24))/W430</f>
        <v>78423.3</v>
      </c>
      <c r="AB430" s="86">
        <f>(AA430/Z430)*100</f>
        <v>100</v>
      </c>
      <c r="AC430" s="34"/>
    </row>
    <row r="431" spans="1:40" s="89" customFormat="1" x14ac:dyDescent="0.25">
      <c r="A431" s="228">
        <v>60</v>
      </c>
      <c r="B431" s="211">
        <v>79</v>
      </c>
      <c r="C431" s="215" t="s">
        <v>186</v>
      </c>
      <c r="D431" s="235" t="s">
        <v>187</v>
      </c>
      <c r="E431" s="234">
        <v>233.70699999999999</v>
      </c>
      <c r="F431" s="213" t="s">
        <v>48</v>
      </c>
      <c r="G431" s="77" t="s">
        <v>49</v>
      </c>
      <c r="H431" s="1">
        <v>43427.388194444444</v>
      </c>
      <c r="I431" s="1">
        <v>43427.90347222222</v>
      </c>
      <c r="J431" s="77"/>
      <c r="K431" s="43"/>
      <c r="L431" s="120"/>
      <c r="M431" s="78">
        <f>IF(RIGHT(T431)="T",(+I431-H431),0)</f>
        <v>0</v>
      </c>
      <c r="N431" s="78">
        <f>IF(RIGHT(T431)="U",(+I431-H431),0)</f>
        <v>0</v>
      </c>
      <c r="O431" s="78">
        <f>IF(RIGHT(T431)="C",(+I431-H431),0)</f>
        <v>0</v>
      </c>
      <c r="P431" s="78">
        <f>IF(RIGHT(T431)="D",(+I431-H431),0)</f>
        <v>0.51527777777664596</v>
      </c>
      <c r="Q431" s="79"/>
      <c r="R431" s="79"/>
      <c r="S431" s="79"/>
      <c r="T431" s="90" t="s">
        <v>604</v>
      </c>
      <c r="U431" s="9" t="s">
        <v>605</v>
      </c>
      <c r="V431" s="81"/>
      <c r="W431" s="103"/>
      <c r="X431" s="121"/>
      <c r="Y431" s="121"/>
      <c r="Z431" s="121"/>
      <c r="AA431" s="121"/>
      <c r="AB431" s="122"/>
      <c r="AC431" s="123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</row>
    <row r="432" spans="1:40" s="89" customFormat="1" ht="18" x14ac:dyDescent="0.25">
      <c r="A432" s="228"/>
      <c r="B432" s="211"/>
      <c r="C432" s="216"/>
      <c r="D432" s="235"/>
      <c r="E432" s="234"/>
      <c r="F432" s="213"/>
      <c r="G432" s="77"/>
      <c r="H432" s="1">
        <v>43432.506944444445</v>
      </c>
      <c r="I432" s="1">
        <v>43432.527083333334</v>
      </c>
      <c r="J432" s="77"/>
      <c r="K432" s="43"/>
      <c r="L432" s="120"/>
      <c r="M432" s="78">
        <f>IF(RIGHT(T432)="T",(+I432-H432),0)</f>
        <v>2.0138888889050577E-2</v>
      </c>
      <c r="N432" s="78">
        <f>IF(RIGHT(T432)="U",(+I432-H432),0)</f>
        <v>0</v>
      </c>
      <c r="O432" s="78">
        <f>IF(RIGHT(T432)="C",(+I432-H432),0)</f>
        <v>0</v>
      </c>
      <c r="P432" s="78">
        <f>IF(RIGHT(T432)="D",(+I432-H432),0)</f>
        <v>0</v>
      </c>
      <c r="Q432" s="79"/>
      <c r="R432" s="79"/>
      <c r="S432" s="79"/>
      <c r="T432" s="90" t="s">
        <v>597</v>
      </c>
      <c r="U432" s="7" t="s">
        <v>728</v>
      </c>
      <c r="V432" s="81"/>
      <c r="W432" s="103"/>
      <c r="X432" s="121"/>
      <c r="Y432" s="121"/>
      <c r="Z432" s="121"/>
      <c r="AA432" s="121"/>
      <c r="AB432" s="122"/>
      <c r="AC432" s="123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</row>
    <row r="433" spans="1:40" s="37" customFormat="1" x14ac:dyDescent="0.25">
      <c r="A433" s="31"/>
      <c r="B433" s="39"/>
      <c r="C433" s="46"/>
      <c r="D433" s="91" t="s">
        <v>50</v>
      </c>
      <c r="E433" s="92"/>
      <c r="F433" s="29"/>
      <c r="G433" s="32" t="s">
        <v>49</v>
      </c>
      <c r="H433" s="2"/>
      <c r="I433" s="2"/>
      <c r="J433" s="32" t="s">
        <v>49</v>
      </c>
      <c r="K433" s="32" t="s">
        <v>49</v>
      </c>
      <c r="L433" s="77"/>
      <c r="M433" s="78">
        <f>SUM(M431:M432)</f>
        <v>2.0138888889050577E-2</v>
      </c>
      <c r="N433" s="78">
        <f>SUM(N431:N432)</f>
        <v>0</v>
      </c>
      <c r="O433" s="78">
        <f>SUM(O431:O432)</f>
        <v>0</v>
      </c>
      <c r="P433" s="78">
        <f>SUM(P431:P432)</f>
        <v>0.51527777777664596</v>
      </c>
      <c r="Q433" s="32" t="s">
        <v>49</v>
      </c>
      <c r="R433" s="32" t="s">
        <v>49</v>
      </c>
      <c r="S433" s="32" t="s">
        <v>49</v>
      </c>
      <c r="T433" s="38"/>
      <c r="U433" s="12"/>
      <c r="V433" s="36"/>
      <c r="W433" s="82">
        <f>$AC$10-((O433*24))</f>
        <v>720</v>
      </c>
      <c r="X433" s="83">
        <v>236</v>
      </c>
      <c r="Y433" s="84">
        <v>233.70699999999999</v>
      </c>
      <c r="Z433" s="85">
        <f>X433*Y433</f>
        <v>55154.851999999999</v>
      </c>
      <c r="AA433" s="82">
        <f>(Z433*(W433-M433*24))/W433</f>
        <v>55117.826752129331</v>
      </c>
      <c r="AB433" s="86">
        <f>(AA433/Z433)*100</f>
        <v>99.932870370369827</v>
      </c>
      <c r="AC433" s="34"/>
    </row>
    <row r="434" spans="1:40" s="34" customFormat="1" x14ac:dyDescent="0.25">
      <c r="A434" s="230">
        <v>61</v>
      </c>
      <c r="B434" s="212">
        <v>80</v>
      </c>
      <c r="C434" s="225" t="s">
        <v>188</v>
      </c>
      <c r="D434" s="231" t="s">
        <v>189</v>
      </c>
      <c r="E434" s="220">
        <v>179.71100000000001</v>
      </c>
      <c r="F434" s="213" t="s">
        <v>48</v>
      </c>
      <c r="G434" s="32" t="s">
        <v>49</v>
      </c>
      <c r="H434" s="3"/>
      <c r="I434" s="3"/>
      <c r="J434" s="32" t="s">
        <v>49</v>
      </c>
      <c r="K434" s="32" t="s">
        <v>49</v>
      </c>
      <c r="L434" s="32" t="s">
        <v>49</v>
      </c>
      <c r="M434" s="78">
        <f>IF(RIGHT(T434)="T",(+I434-H434),0)</f>
        <v>0</v>
      </c>
      <c r="N434" s="78">
        <f>IF(RIGHT(T434)="U",(+I434-H434),0)</f>
        <v>0</v>
      </c>
      <c r="O434" s="78">
        <f>IF(RIGHT(T434)="C",(+I434-H434),0)</f>
        <v>0</v>
      </c>
      <c r="P434" s="78">
        <f>IF(RIGHT(T434)="D",(+I434-H434),0)</f>
        <v>0</v>
      </c>
      <c r="Q434" s="32" t="s">
        <v>49</v>
      </c>
      <c r="R434" s="32" t="s">
        <v>49</v>
      </c>
      <c r="S434" s="32" t="s">
        <v>49</v>
      </c>
      <c r="T434" s="96"/>
      <c r="U434" s="30"/>
      <c r="V434" s="33"/>
      <c r="AB434" s="97"/>
    </row>
    <row r="435" spans="1:40" s="34" customFormat="1" x14ac:dyDescent="0.25">
      <c r="A435" s="230"/>
      <c r="B435" s="212"/>
      <c r="C435" s="216"/>
      <c r="D435" s="231"/>
      <c r="E435" s="220"/>
      <c r="F435" s="213"/>
      <c r="G435" s="32"/>
      <c r="H435" s="3"/>
      <c r="I435" s="3"/>
      <c r="J435" s="32"/>
      <c r="K435" s="32"/>
      <c r="L435" s="32"/>
      <c r="M435" s="78">
        <f>IF(RIGHT(T435)="T",(+I435-H435),0)</f>
        <v>0</v>
      </c>
      <c r="N435" s="78">
        <f>IF(RIGHT(T435)="U",(+I435-H435),0)</f>
        <v>0</v>
      </c>
      <c r="O435" s="78">
        <f>IF(RIGHT(T435)="C",(+I435-H435),0)</f>
        <v>0</v>
      </c>
      <c r="P435" s="78">
        <f>IF(RIGHT(T435)="D",(+I435-H435),0)</f>
        <v>0</v>
      </c>
      <c r="Q435" s="32"/>
      <c r="R435" s="32"/>
      <c r="S435" s="32"/>
      <c r="T435" s="96"/>
      <c r="U435" s="30"/>
      <c r="V435" s="33"/>
      <c r="AB435" s="97"/>
    </row>
    <row r="436" spans="1:40" s="37" customFormat="1" x14ac:dyDescent="0.25">
      <c r="A436" s="35"/>
      <c r="B436" s="40"/>
      <c r="C436" s="46"/>
      <c r="D436" s="91" t="s">
        <v>50</v>
      </c>
      <c r="E436" s="92"/>
      <c r="F436" s="29"/>
      <c r="G436" s="32" t="s">
        <v>49</v>
      </c>
      <c r="H436" s="2"/>
      <c r="I436" s="2"/>
      <c r="J436" s="32" t="s">
        <v>49</v>
      </c>
      <c r="K436" s="32" t="s">
        <v>49</v>
      </c>
      <c r="L436" s="32" t="s">
        <v>49</v>
      </c>
      <c r="M436" s="78">
        <f>SUM(M434:M435)</f>
        <v>0</v>
      </c>
      <c r="N436" s="78">
        <f>SUM(N434:N435)</f>
        <v>0</v>
      </c>
      <c r="O436" s="78">
        <f>SUM(O434:O435)</f>
        <v>0</v>
      </c>
      <c r="P436" s="78">
        <f>SUM(P434:P435)</f>
        <v>0</v>
      </c>
      <c r="Q436" s="78"/>
      <c r="R436" s="78"/>
      <c r="S436" s="78"/>
      <c r="T436" s="38"/>
      <c r="U436" s="12"/>
      <c r="V436" s="36"/>
      <c r="W436" s="82">
        <f>$AC$10-((O436*24))</f>
        <v>720</v>
      </c>
      <c r="X436" s="83">
        <v>515</v>
      </c>
      <c r="Y436" s="84">
        <v>179.71100000000001</v>
      </c>
      <c r="Z436" s="85">
        <f>X436*Y436</f>
        <v>92551.165000000008</v>
      </c>
      <c r="AA436" s="82">
        <f>(Z436*(W436-M436*24))/W436</f>
        <v>92551.165000000008</v>
      </c>
      <c r="AB436" s="86">
        <f>(AA436/Z436)*100</f>
        <v>100</v>
      </c>
      <c r="AC436" s="34"/>
    </row>
    <row r="437" spans="1:40" s="34" customFormat="1" x14ac:dyDescent="0.25">
      <c r="A437" s="230">
        <v>62</v>
      </c>
      <c r="B437" s="212">
        <v>81</v>
      </c>
      <c r="C437" s="225" t="s">
        <v>190</v>
      </c>
      <c r="D437" s="231" t="s">
        <v>191</v>
      </c>
      <c r="E437" s="220">
        <v>255.56</v>
      </c>
      <c r="F437" s="213" t="s">
        <v>48</v>
      </c>
      <c r="G437" s="32" t="s">
        <v>49</v>
      </c>
      <c r="H437" s="3"/>
      <c r="I437" s="3"/>
      <c r="J437" s="32" t="s">
        <v>49</v>
      </c>
      <c r="K437" s="32" t="s">
        <v>49</v>
      </c>
      <c r="L437" s="32" t="s">
        <v>49</v>
      </c>
      <c r="M437" s="78">
        <f>IF(RIGHT(T437)="T",(+I437-H437),0)</f>
        <v>0</v>
      </c>
      <c r="N437" s="78">
        <f>IF(RIGHT(T437)="U",(+I437-H437),0)</f>
        <v>0</v>
      </c>
      <c r="O437" s="78">
        <f>IF(RIGHT(T437)="C",(+I437-H437),0)</f>
        <v>0</v>
      </c>
      <c r="P437" s="78">
        <f>IF(RIGHT(T437)="D",(+I437-H437),0)</f>
        <v>0</v>
      </c>
      <c r="Q437" s="32" t="s">
        <v>49</v>
      </c>
      <c r="R437" s="32" t="s">
        <v>49</v>
      </c>
      <c r="S437" s="32" t="s">
        <v>49</v>
      </c>
      <c r="T437" s="96"/>
      <c r="U437" s="30"/>
      <c r="V437" s="33"/>
      <c r="AB437" s="97"/>
    </row>
    <row r="438" spans="1:40" s="34" customFormat="1" x14ac:dyDescent="0.25">
      <c r="A438" s="230"/>
      <c r="B438" s="212"/>
      <c r="C438" s="216"/>
      <c r="D438" s="231"/>
      <c r="E438" s="220"/>
      <c r="F438" s="213"/>
      <c r="G438" s="32"/>
      <c r="H438" s="3"/>
      <c r="I438" s="3"/>
      <c r="J438" s="32"/>
      <c r="K438" s="32"/>
      <c r="L438" s="32"/>
      <c r="M438" s="78">
        <f>IF(RIGHT(T438)="T",(+I438-H438),0)</f>
        <v>0</v>
      </c>
      <c r="N438" s="78">
        <f>IF(RIGHT(T438)="U",(+I438-H438),0)</f>
        <v>0</v>
      </c>
      <c r="O438" s="78">
        <f>IF(RIGHT(T438)="C",(+I438-H438),0)</f>
        <v>0</v>
      </c>
      <c r="P438" s="78">
        <f>IF(RIGHT(T438)="D",(+I438-H438),0)</f>
        <v>0</v>
      </c>
      <c r="Q438" s="32"/>
      <c r="R438" s="32"/>
      <c r="S438" s="32"/>
      <c r="T438" s="96"/>
      <c r="U438" s="30"/>
      <c r="V438" s="33"/>
      <c r="AB438" s="97"/>
    </row>
    <row r="439" spans="1:40" s="34" customFormat="1" x14ac:dyDescent="0.25">
      <c r="A439" s="230"/>
      <c r="B439" s="212"/>
      <c r="C439" s="216"/>
      <c r="D439" s="231"/>
      <c r="E439" s="220"/>
      <c r="F439" s="213"/>
      <c r="G439" s="32"/>
      <c r="H439" s="3"/>
      <c r="I439" s="3"/>
      <c r="J439" s="32"/>
      <c r="K439" s="32"/>
      <c r="L439" s="32"/>
      <c r="M439" s="78">
        <f>IF(RIGHT(T439)="T",(+I439-H439),0)</f>
        <v>0</v>
      </c>
      <c r="N439" s="78">
        <f>IF(RIGHT(T439)="U",(+I439-H439),0)</f>
        <v>0</v>
      </c>
      <c r="O439" s="78">
        <f>IF(RIGHT(T439)="C",(+I439-H439),0)</f>
        <v>0</v>
      </c>
      <c r="P439" s="78">
        <f>IF(RIGHT(T439)="D",(+I439-H439),0)</f>
        <v>0</v>
      </c>
      <c r="Q439" s="32"/>
      <c r="R439" s="32"/>
      <c r="S439" s="32"/>
      <c r="T439" s="96"/>
      <c r="U439" s="30"/>
      <c r="V439" s="33"/>
      <c r="AB439" s="97"/>
    </row>
    <row r="440" spans="1:40" s="37" customFormat="1" x14ac:dyDescent="0.25">
      <c r="A440" s="35"/>
      <c r="B440" s="40"/>
      <c r="C440" s="46"/>
      <c r="D440" s="91" t="s">
        <v>50</v>
      </c>
      <c r="E440" s="92"/>
      <c r="F440" s="29"/>
      <c r="G440" s="32" t="s">
        <v>49</v>
      </c>
      <c r="H440" s="2"/>
      <c r="I440" s="2"/>
      <c r="J440" s="32" t="s">
        <v>49</v>
      </c>
      <c r="K440" s="32" t="s">
        <v>49</v>
      </c>
      <c r="L440" s="32" t="s">
        <v>49</v>
      </c>
      <c r="M440" s="78">
        <f>SUM(M437:M439)</f>
        <v>0</v>
      </c>
      <c r="N440" s="78">
        <f>SUM(N437:N439)</f>
        <v>0</v>
      </c>
      <c r="O440" s="78">
        <f>SUM(O437:O439)</f>
        <v>0</v>
      </c>
      <c r="P440" s="78">
        <f>SUM(P437:P439)</f>
        <v>0</v>
      </c>
      <c r="Q440" s="32" t="s">
        <v>49</v>
      </c>
      <c r="R440" s="32" t="s">
        <v>49</v>
      </c>
      <c r="S440" s="32" t="s">
        <v>49</v>
      </c>
      <c r="T440" s="38"/>
      <c r="U440" s="12"/>
      <c r="V440" s="36"/>
      <c r="W440" s="82">
        <f>$AC$10-((O440*24))</f>
        <v>720</v>
      </c>
      <c r="X440" s="83">
        <v>309</v>
      </c>
      <c r="Y440" s="84">
        <v>255.56</v>
      </c>
      <c r="Z440" s="85">
        <f>X440*Y440</f>
        <v>78968.039999999994</v>
      </c>
      <c r="AA440" s="82">
        <f>(Z440*(W440-M440*24))/W440</f>
        <v>78968.039999999994</v>
      </c>
      <c r="AB440" s="86">
        <f>(AA440/Z440)*100</f>
        <v>100</v>
      </c>
      <c r="AC440" s="34"/>
    </row>
    <row r="441" spans="1:40" s="89" customFormat="1" x14ac:dyDescent="0.25">
      <c r="A441" s="228">
        <v>63</v>
      </c>
      <c r="B441" s="211">
        <v>82</v>
      </c>
      <c r="C441" s="215" t="s">
        <v>192</v>
      </c>
      <c r="D441" s="235" t="s">
        <v>193</v>
      </c>
      <c r="E441" s="220">
        <v>50.5</v>
      </c>
      <c r="F441" s="213" t="s">
        <v>48</v>
      </c>
      <c r="G441" s="32" t="s">
        <v>49</v>
      </c>
      <c r="H441" s="3"/>
      <c r="I441" s="3"/>
      <c r="J441" s="77"/>
      <c r="K441" s="77"/>
      <c r="L441" s="77"/>
      <c r="M441" s="78">
        <f>IF(RIGHT(T441)="T",(+I441-H441),0)</f>
        <v>0</v>
      </c>
      <c r="N441" s="78">
        <f>IF(RIGHT(T441)="U",(+I441-H441),0)</f>
        <v>0</v>
      </c>
      <c r="O441" s="78">
        <f>IF(RIGHT(T441)="C",(+I441-H441),0)</f>
        <v>0</v>
      </c>
      <c r="P441" s="78">
        <f>IF(RIGHT(T441)="D",(+I441-H441),0)</f>
        <v>0</v>
      </c>
      <c r="Q441" s="79"/>
      <c r="R441" s="79"/>
      <c r="S441" s="79"/>
      <c r="T441" s="96"/>
      <c r="U441" s="30"/>
      <c r="V441" s="81"/>
      <c r="W441" s="82"/>
      <c r="X441" s="83"/>
      <c r="Y441" s="84"/>
      <c r="Z441" s="85"/>
      <c r="AA441" s="82"/>
      <c r="AB441" s="86"/>
      <c r="AC441" s="123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</row>
    <row r="442" spans="1:40" s="89" customFormat="1" x14ac:dyDescent="0.25">
      <c r="A442" s="228"/>
      <c r="B442" s="211"/>
      <c r="C442" s="216"/>
      <c r="D442" s="235"/>
      <c r="E442" s="220"/>
      <c r="F442" s="213"/>
      <c r="G442" s="32"/>
      <c r="H442" s="3"/>
      <c r="I442" s="3"/>
      <c r="J442" s="77"/>
      <c r="K442" s="77"/>
      <c r="L442" s="77"/>
      <c r="M442" s="78">
        <f>IF(RIGHT(T442)="T",(+I442-H442),0)</f>
        <v>0</v>
      </c>
      <c r="N442" s="78">
        <f>IF(RIGHT(T442)="U",(+I442-H442),0)</f>
        <v>0</v>
      </c>
      <c r="O442" s="78">
        <f>IF(RIGHT(T442)="C",(+I442-H442),0)</f>
        <v>0</v>
      </c>
      <c r="P442" s="78">
        <f>IF(RIGHT(T442)="D",(+I442-H442),0)</f>
        <v>0</v>
      </c>
      <c r="Q442" s="79"/>
      <c r="R442" s="79"/>
      <c r="S442" s="79"/>
      <c r="T442" s="96"/>
      <c r="U442" s="30"/>
      <c r="V442" s="81"/>
      <c r="W442" s="82"/>
      <c r="X442" s="83"/>
      <c r="Y442" s="84"/>
      <c r="Z442" s="85"/>
      <c r="AA442" s="82"/>
      <c r="AB442" s="86"/>
      <c r="AC442" s="123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</row>
    <row r="443" spans="1:40" s="37" customFormat="1" x14ac:dyDescent="0.25">
      <c r="A443" s="35"/>
      <c r="B443" s="40"/>
      <c r="C443" s="46"/>
      <c r="D443" s="91" t="s">
        <v>50</v>
      </c>
      <c r="E443" s="92"/>
      <c r="F443" s="29"/>
      <c r="G443" s="32" t="s">
        <v>49</v>
      </c>
      <c r="H443" s="2"/>
      <c r="I443" s="2"/>
      <c r="J443" s="32" t="s">
        <v>49</v>
      </c>
      <c r="K443" s="32" t="s">
        <v>49</v>
      </c>
      <c r="L443" s="32" t="s">
        <v>49</v>
      </c>
      <c r="M443" s="78">
        <f>SUM(M441:M442)</f>
        <v>0</v>
      </c>
      <c r="N443" s="78">
        <f>SUM(N441:N442)</f>
        <v>0</v>
      </c>
      <c r="O443" s="78">
        <f>SUM(O441:O442)</f>
        <v>0</v>
      </c>
      <c r="P443" s="78">
        <f>SUM(P441:P442)</f>
        <v>0</v>
      </c>
      <c r="Q443" s="32" t="s">
        <v>49</v>
      </c>
      <c r="R443" s="32" t="s">
        <v>49</v>
      </c>
      <c r="S443" s="32" t="s">
        <v>49</v>
      </c>
      <c r="T443" s="38"/>
      <c r="U443" s="12"/>
      <c r="V443" s="36"/>
      <c r="W443" s="82">
        <f>$AC$10-((O443*24))</f>
        <v>720</v>
      </c>
      <c r="X443" s="83">
        <v>515</v>
      </c>
      <c r="Y443" s="84">
        <v>50.5</v>
      </c>
      <c r="Z443" s="85">
        <f>X443*Y443</f>
        <v>26007.5</v>
      </c>
      <c r="AA443" s="82">
        <f>(Z443*(W443-M443*24))/W443</f>
        <v>26007.5</v>
      </c>
      <c r="AB443" s="86">
        <f>(AA443/Z443)*100</f>
        <v>100</v>
      </c>
      <c r="AC443" s="34"/>
    </row>
    <row r="444" spans="1:40" s="89" customFormat="1" ht="18" x14ac:dyDescent="0.25">
      <c r="A444" s="228">
        <v>63</v>
      </c>
      <c r="B444" s="211">
        <v>83</v>
      </c>
      <c r="C444" s="215" t="s">
        <v>194</v>
      </c>
      <c r="D444" s="235" t="s">
        <v>195</v>
      </c>
      <c r="E444" s="220">
        <v>55.103000000000002</v>
      </c>
      <c r="F444" s="213" t="s">
        <v>48</v>
      </c>
      <c r="G444" s="32" t="s">
        <v>49</v>
      </c>
      <c r="H444" s="1">
        <v>43413.324999999997</v>
      </c>
      <c r="I444" s="1">
        <v>43413.431250000001</v>
      </c>
      <c r="J444" s="77"/>
      <c r="K444" s="77"/>
      <c r="L444" s="77"/>
      <c r="M444" s="78">
        <f>IF(RIGHT(T444)="T",(+I444-H444),0)</f>
        <v>0</v>
      </c>
      <c r="N444" s="78">
        <f>IF(RIGHT(T444)="U",(+I444-H444),0)</f>
        <v>0</v>
      </c>
      <c r="O444" s="78">
        <f>IF(RIGHT(T444)="C",(+I444-H444),0)</f>
        <v>0</v>
      </c>
      <c r="P444" s="78">
        <f>IF(RIGHT(T444)="D",(+I444-H444),0)</f>
        <v>0.10625000000436557</v>
      </c>
      <c r="Q444" s="79"/>
      <c r="R444" s="79"/>
      <c r="S444" s="79"/>
      <c r="T444" s="90" t="s">
        <v>606</v>
      </c>
      <c r="U444" s="7" t="s">
        <v>729</v>
      </c>
      <c r="V444" s="81"/>
      <c r="W444" s="82"/>
      <c r="X444" s="83"/>
      <c r="Y444" s="84"/>
      <c r="Z444" s="85"/>
      <c r="AA444" s="82"/>
      <c r="AB444" s="86"/>
      <c r="AC444" s="123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</row>
    <row r="445" spans="1:40" s="89" customFormat="1" ht="18" x14ac:dyDescent="0.25">
      <c r="A445" s="228"/>
      <c r="B445" s="211"/>
      <c r="C445" s="215"/>
      <c r="D445" s="235"/>
      <c r="E445" s="220"/>
      <c r="F445" s="213"/>
      <c r="G445" s="32"/>
      <c r="H445" s="1">
        <v>43416.311111111114</v>
      </c>
      <c r="I445" s="1">
        <v>43417.429166666669</v>
      </c>
      <c r="J445" s="77"/>
      <c r="K445" s="77"/>
      <c r="L445" s="77"/>
      <c r="M445" s="78">
        <f>IF(RIGHT(T445)="T",(+I445-H445),0)</f>
        <v>0</v>
      </c>
      <c r="N445" s="78">
        <f>IF(RIGHT(T445)="U",(+I445-H445),0)</f>
        <v>0</v>
      </c>
      <c r="O445" s="78">
        <f>IF(RIGHT(T445)="C",(+I445-H445),0)</f>
        <v>0</v>
      </c>
      <c r="P445" s="78">
        <f>IF(RIGHT(T445)="D",(+I445-H445),0)</f>
        <v>1.1180555555547471</v>
      </c>
      <c r="Q445" s="79"/>
      <c r="R445" s="79"/>
      <c r="S445" s="79"/>
      <c r="T445" s="90" t="s">
        <v>606</v>
      </c>
      <c r="U445" s="7" t="s">
        <v>729</v>
      </c>
      <c r="V445" s="81"/>
      <c r="W445" s="82"/>
      <c r="X445" s="83"/>
      <c r="Y445" s="84"/>
      <c r="Z445" s="85"/>
      <c r="AA445" s="82"/>
      <c r="AB445" s="86"/>
      <c r="AC445" s="123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</row>
    <row r="446" spans="1:40" s="89" customFormat="1" ht="18" x14ac:dyDescent="0.25">
      <c r="A446" s="228"/>
      <c r="B446" s="211"/>
      <c r="C446" s="216"/>
      <c r="D446" s="235"/>
      <c r="E446" s="220"/>
      <c r="F446" s="213"/>
      <c r="G446" s="32"/>
      <c r="H446" s="1">
        <v>43417.712500000001</v>
      </c>
      <c r="I446" s="1">
        <v>43418.383333333331</v>
      </c>
      <c r="J446" s="77"/>
      <c r="K446" s="77"/>
      <c r="L446" s="77"/>
      <c r="M446" s="78">
        <f>IF(RIGHT(T446)="T",(+I446-H446),0)</f>
        <v>0</v>
      </c>
      <c r="N446" s="78">
        <f>IF(RIGHT(T446)="U",(+I446-H446),0)</f>
        <v>0</v>
      </c>
      <c r="O446" s="78">
        <f>IF(RIGHT(T446)="C",(+I446-H446),0)</f>
        <v>0</v>
      </c>
      <c r="P446" s="78">
        <f>IF(RIGHT(T446)="D",(+I446-H446),0)</f>
        <v>0.67083333332993789</v>
      </c>
      <c r="Q446" s="79"/>
      <c r="R446" s="79"/>
      <c r="S446" s="79"/>
      <c r="T446" s="90" t="s">
        <v>606</v>
      </c>
      <c r="U446" s="7" t="s">
        <v>729</v>
      </c>
      <c r="V446" s="81"/>
      <c r="W446" s="82"/>
      <c r="X446" s="83"/>
      <c r="Y446" s="84"/>
      <c r="Z446" s="85"/>
      <c r="AA446" s="82"/>
      <c r="AB446" s="86"/>
      <c r="AC446" s="123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</row>
    <row r="447" spans="1:40" s="37" customFormat="1" x14ac:dyDescent="0.25">
      <c r="A447" s="35"/>
      <c r="B447" s="40"/>
      <c r="C447" s="46"/>
      <c r="D447" s="91" t="s">
        <v>50</v>
      </c>
      <c r="E447" s="92"/>
      <c r="F447" s="29"/>
      <c r="G447" s="32" t="s">
        <v>49</v>
      </c>
      <c r="H447" s="2"/>
      <c r="I447" s="2"/>
      <c r="J447" s="32" t="s">
        <v>49</v>
      </c>
      <c r="K447" s="32" t="s">
        <v>49</v>
      </c>
      <c r="L447" s="32" t="s">
        <v>49</v>
      </c>
      <c r="M447" s="78">
        <f>SUM(M444:M446)</f>
        <v>0</v>
      </c>
      <c r="N447" s="78">
        <f>SUM(N444:N446)</f>
        <v>0</v>
      </c>
      <c r="O447" s="78">
        <f>SUM(O444:O446)</f>
        <v>0</v>
      </c>
      <c r="P447" s="78">
        <f>SUM(P444:P446)</f>
        <v>1.8951388888890506</v>
      </c>
      <c r="Q447" s="32" t="s">
        <v>49</v>
      </c>
      <c r="R447" s="32" t="s">
        <v>49</v>
      </c>
      <c r="S447" s="32" t="s">
        <v>49</v>
      </c>
      <c r="T447" s="38"/>
      <c r="U447" s="12"/>
      <c r="V447" s="36"/>
      <c r="W447" s="82">
        <f>$AC$10-((O447*24))</f>
        <v>720</v>
      </c>
      <c r="X447" s="93">
        <v>515</v>
      </c>
      <c r="Y447" s="94">
        <v>55.103000000000002</v>
      </c>
      <c r="Z447" s="98">
        <f>X447*Y447</f>
        <v>28378.045000000002</v>
      </c>
      <c r="AA447" s="82">
        <f>(Z447*(W447-M447*24))/W447</f>
        <v>28378.045000000002</v>
      </c>
      <c r="AB447" s="100">
        <f>(AA447/Z447)*100</f>
        <v>100</v>
      </c>
      <c r="AC447" s="34"/>
    </row>
    <row r="448" spans="1:40" s="34" customFormat="1" ht="18" x14ac:dyDescent="0.25">
      <c r="A448" s="230">
        <v>64</v>
      </c>
      <c r="B448" s="212">
        <v>84</v>
      </c>
      <c r="C448" s="225" t="s">
        <v>196</v>
      </c>
      <c r="D448" s="231" t="s">
        <v>197</v>
      </c>
      <c r="E448" s="220">
        <v>2.7</v>
      </c>
      <c r="F448" s="213" t="s">
        <v>48</v>
      </c>
      <c r="G448" s="32" t="s">
        <v>49</v>
      </c>
      <c r="H448" s="1">
        <v>43421.429861111108</v>
      </c>
      <c r="I448" s="1">
        <v>43421.435416666667</v>
      </c>
      <c r="J448" s="32" t="s">
        <v>49</v>
      </c>
      <c r="K448" s="32" t="s">
        <v>49</v>
      </c>
      <c r="L448" s="32" t="s">
        <v>49</v>
      </c>
      <c r="M448" s="78">
        <f>IF(RIGHT(T448)="T",(+I448-H448),0)</f>
        <v>5.5555555591126904E-3</v>
      </c>
      <c r="N448" s="78">
        <f>IF(RIGHT(T448)="U",(+I448-H448),0)</f>
        <v>0</v>
      </c>
      <c r="O448" s="78">
        <f>IF(RIGHT(T448)="C",(+I448-H448),0)</f>
        <v>0</v>
      </c>
      <c r="P448" s="78">
        <f>IF(RIGHT(T448)="D",(+I448-H448),0)</f>
        <v>0</v>
      </c>
      <c r="Q448" s="32" t="s">
        <v>49</v>
      </c>
      <c r="R448" s="32" t="s">
        <v>49</v>
      </c>
      <c r="S448" s="32" t="s">
        <v>49</v>
      </c>
      <c r="T448" s="90" t="s">
        <v>730</v>
      </c>
      <c r="U448" s="7" t="s">
        <v>731</v>
      </c>
      <c r="V448" s="33"/>
      <c r="AB448" s="97"/>
    </row>
    <row r="449" spans="1:40" s="34" customFormat="1" x14ac:dyDescent="0.25">
      <c r="A449" s="230"/>
      <c r="B449" s="212"/>
      <c r="C449" s="216"/>
      <c r="D449" s="231"/>
      <c r="E449" s="220"/>
      <c r="F449" s="213"/>
      <c r="G449" s="32" t="s">
        <v>49</v>
      </c>
      <c r="H449" s="1">
        <v>43424.425000000003</v>
      </c>
      <c r="I449" s="1">
        <v>43433.724999999999</v>
      </c>
      <c r="J449" s="32" t="s">
        <v>49</v>
      </c>
      <c r="K449" s="32" t="s">
        <v>49</v>
      </c>
      <c r="L449" s="32" t="s">
        <v>49</v>
      </c>
      <c r="M449" s="78">
        <f>IF(RIGHT(T449)="T",(+I449-H449),0)</f>
        <v>0</v>
      </c>
      <c r="N449" s="78">
        <f>IF(RIGHT(T449)="U",(+I449-H449),0)</f>
        <v>0</v>
      </c>
      <c r="O449" s="78">
        <f>IF(RIGHT(T449)="C",(+I449-H449),0)</f>
        <v>0</v>
      </c>
      <c r="P449" s="78">
        <f>IF(RIGHT(T449)="D",(+I449-H449),0)</f>
        <v>9.2999999999956344</v>
      </c>
      <c r="Q449" s="32" t="s">
        <v>49</v>
      </c>
      <c r="R449" s="32" t="s">
        <v>49</v>
      </c>
      <c r="S449" s="32" t="s">
        <v>49</v>
      </c>
      <c r="T449" s="90" t="s">
        <v>603</v>
      </c>
      <c r="U449" s="7" t="s">
        <v>732</v>
      </c>
      <c r="V449" s="33"/>
      <c r="AB449" s="97"/>
    </row>
    <row r="450" spans="1:40" s="37" customFormat="1" x14ac:dyDescent="0.25">
      <c r="A450" s="35"/>
      <c r="B450" s="40"/>
      <c r="C450" s="46"/>
      <c r="D450" s="91" t="s">
        <v>50</v>
      </c>
      <c r="E450" s="92"/>
      <c r="F450" s="29"/>
      <c r="G450" s="32" t="s">
        <v>49</v>
      </c>
      <c r="H450" s="2"/>
      <c r="I450" s="2"/>
      <c r="J450" s="32" t="s">
        <v>49</v>
      </c>
      <c r="K450" s="32" t="s">
        <v>49</v>
      </c>
      <c r="L450" s="32" t="s">
        <v>49</v>
      </c>
      <c r="M450" s="78">
        <f>SUM(M448:M449)</f>
        <v>5.5555555591126904E-3</v>
      </c>
      <c r="N450" s="78">
        <f>SUM(N448:N449)</f>
        <v>0</v>
      </c>
      <c r="O450" s="78">
        <f>SUM(O448:O449)</f>
        <v>0</v>
      </c>
      <c r="P450" s="78">
        <f>SUM(P448:P449)</f>
        <v>9.2999999999956344</v>
      </c>
      <c r="Q450" s="32" t="s">
        <v>49</v>
      </c>
      <c r="R450" s="32" t="s">
        <v>49</v>
      </c>
      <c r="S450" s="32" t="s">
        <v>49</v>
      </c>
      <c r="T450" s="38"/>
      <c r="U450" s="12"/>
      <c r="V450" s="36"/>
      <c r="W450" s="82">
        <f>$AC$10-((O450*24))</f>
        <v>720</v>
      </c>
      <c r="X450" s="83">
        <v>515</v>
      </c>
      <c r="Y450" s="84">
        <v>2.7</v>
      </c>
      <c r="Z450" s="85">
        <f>X450*Y450</f>
        <v>1390.5</v>
      </c>
      <c r="AA450" s="82">
        <f>(Z450*(W450-M450*24))/W450</f>
        <v>1390.2424999998352</v>
      </c>
      <c r="AB450" s="86">
        <f>(AA450/Z450)*100</f>
        <v>99.981481481469643</v>
      </c>
      <c r="AC450" s="34"/>
    </row>
    <row r="451" spans="1:40" s="34" customFormat="1" x14ac:dyDescent="0.25">
      <c r="A451" s="230">
        <v>65</v>
      </c>
      <c r="B451" s="212">
        <v>85</v>
      </c>
      <c r="C451" s="225" t="s">
        <v>198</v>
      </c>
      <c r="D451" s="231" t="s">
        <v>199</v>
      </c>
      <c r="E451" s="220">
        <v>2.7</v>
      </c>
      <c r="F451" s="213" t="s">
        <v>48</v>
      </c>
      <c r="G451" s="32" t="s">
        <v>49</v>
      </c>
      <c r="H451" s="1">
        <v>43421.477777777778</v>
      </c>
      <c r="I451" s="1">
        <v>43422.72152777778</v>
      </c>
      <c r="J451" s="32" t="s">
        <v>49</v>
      </c>
      <c r="K451" s="32" t="s">
        <v>49</v>
      </c>
      <c r="L451" s="32" t="s">
        <v>49</v>
      </c>
      <c r="M451" s="78">
        <f>IF(RIGHT(T451)="T",(+I451-H451),0)</f>
        <v>0</v>
      </c>
      <c r="N451" s="78">
        <f>IF(RIGHT(T451)="U",(+I451-H451),0)</f>
        <v>0</v>
      </c>
      <c r="O451" s="78">
        <f>IF(RIGHT(T451)="C",(+I451-H451),0)</f>
        <v>0</v>
      </c>
      <c r="P451" s="78">
        <f>IF(RIGHT(T451)="D",(+I451-H451),0)</f>
        <v>1.2437500000014552</v>
      </c>
      <c r="Q451" s="32" t="s">
        <v>49</v>
      </c>
      <c r="R451" s="32" t="s">
        <v>49</v>
      </c>
      <c r="S451" s="32" t="s">
        <v>49</v>
      </c>
      <c r="T451" s="90" t="s">
        <v>603</v>
      </c>
      <c r="U451" s="7" t="s">
        <v>732</v>
      </c>
      <c r="V451" s="33"/>
      <c r="AB451" s="97"/>
    </row>
    <row r="452" spans="1:40" s="34" customFormat="1" ht="18" x14ac:dyDescent="0.25">
      <c r="A452" s="230"/>
      <c r="B452" s="212"/>
      <c r="C452" s="216"/>
      <c r="D452" s="231"/>
      <c r="E452" s="220"/>
      <c r="F452" s="213"/>
      <c r="G452" s="32"/>
      <c r="H452" s="1">
        <v>43434.895833333336</v>
      </c>
      <c r="I452" s="1">
        <v>43435</v>
      </c>
      <c r="J452" s="32"/>
      <c r="K452" s="32"/>
      <c r="L452" s="32"/>
      <c r="M452" s="78">
        <f>IF(RIGHT(T452)="T",(+I452-H452),0)</f>
        <v>0</v>
      </c>
      <c r="N452" s="78">
        <f>IF(RIGHT(T452)="U",(+I452-H452),0)</f>
        <v>0</v>
      </c>
      <c r="O452" s="78">
        <f>IF(RIGHT(T452)="C",(+I452-H452),0)</f>
        <v>0</v>
      </c>
      <c r="P452" s="78">
        <f>IF(RIGHT(T452)="D",(+I452-H452),0)</f>
        <v>0.10416666666424135</v>
      </c>
      <c r="Q452" s="32"/>
      <c r="R452" s="32"/>
      <c r="S452" s="32"/>
      <c r="T452" s="90" t="s">
        <v>602</v>
      </c>
      <c r="U452" s="7" t="s">
        <v>733</v>
      </c>
      <c r="V452" s="33"/>
      <c r="AB452" s="97"/>
    </row>
    <row r="453" spans="1:40" s="34" customFormat="1" x14ac:dyDescent="0.25">
      <c r="A453" s="230"/>
      <c r="B453" s="212"/>
      <c r="C453" s="216"/>
      <c r="D453" s="231"/>
      <c r="E453" s="220"/>
      <c r="F453" s="213"/>
      <c r="G453" s="32"/>
      <c r="H453" s="3"/>
      <c r="I453" s="3"/>
      <c r="J453" s="32"/>
      <c r="K453" s="32"/>
      <c r="L453" s="32"/>
      <c r="M453" s="78">
        <f>IF(RIGHT(T453)="T",(+I453-H453),0)</f>
        <v>0</v>
      </c>
      <c r="N453" s="78">
        <f>IF(RIGHT(T453)="U",(+I453-H453),0)</f>
        <v>0</v>
      </c>
      <c r="O453" s="78">
        <f>IF(RIGHT(T453)="C",(+I453-H453),0)</f>
        <v>0</v>
      </c>
      <c r="P453" s="78">
        <f>IF(RIGHT(T453)="D",(+I453-H453),0)</f>
        <v>0</v>
      </c>
      <c r="Q453" s="32"/>
      <c r="R453" s="32"/>
      <c r="S453" s="32"/>
      <c r="T453" s="96"/>
      <c r="U453" s="30"/>
      <c r="V453" s="33"/>
      <c r="AB453" s="97"/>
    </row>
    <row r="454" spans="1:40" s="37" customFormat="1" x14ac:dyDescent="0.25">
      <c r="A454" s="35"/>
      <c r="B454" s="40"/>
      <c r="C454" s="46"/>
      <c r="D454" s="91" t="s">
        <v>50</v>
      </c>
      <c r="E454" s="92"/>
      <c r="F454" s="29"/>
      <c r="G454" s="32" t="s">
        <v>49</v>
      </c>
      <c r="H454" s="2"/>
      <c r="I454" s="2"/>
      <c r="J454" s="32" t="s">
        <v>49</v>
      </c>
      <c r="K454" s="32" t="s">
        <v>49</v>
      </c>
      <c r="L454" s="77"/>
      <c r="M454" s="78">
        <f>SUM(M451:M453)</f>
        <v>0</v>
      </c>
      <c r="N454" s="78">
        <f>SUM(N451:N453)</f>
        <v>0</v>
      </c>
      <c r="O454" s="78">
        <f>SUM(O451:O453)</f>
        <v>0</v>
      </c>
      <c r="P454" s="78">
        <f>SUM(P451:P453)</f>
        <v>1.3479166666656965</v>
      </c>
      <c r="Q454" s="32" t="s">
        <v>49</v>
      </c>
      <c r="R454" s="32" t="s">
        <v>49</v>
      </c>
      <c r="S454" s="32" t="s">
        <v>49</v>
      </c>
      <c r="T454" s="38"/>
      <c r="U454" s="12"/>
      <c r="V454" s="36"/>
      <c r="W454" s="82">
        <f>$AC$10-((O454*24))</f>
        <v>720</v>
      </c>
      <c r="X454" s="83">
        <v>515</v>
      </c>
      <c r="Y454" s="84">
        <v>2.7</v>
      </c>
      <c r="Z454" s="85">
        <f>X454*Y454</f>
        <v>1390.5</v>
      </c>
      <c r="AA454" s="82">
        <f>(Z454*(W454-M454*24))/W454</f>
        <v>1390.5</v>
      </c>
      <c r="AB454" s="86">
        <f>(AA454/Z454)*100</f>
        <v>100</v>
      </c>
      <c r="AC454" s="34"/>
    </row>
    <row r="455" spans="1:40" s="89" customFormat="1" x14ac:dyDescent="0.25">
      <c r="A455" s="228">
        <v>66</v>
      </c>
      <c r="B455" s="211">
        <v>86</v>
      </c>
      <c r="C455" s="215" t="s">
        <v>200</v>
      </c>
      <c r="D455" s="235" t="s">
        <v>201</v>
      </c>
      <c r="E455" s="220">
        <v>14.462999999999999</v>
      </c>
      <c r="F455" s="29" t="s">
        <v>48</v>
      </c>
      <c r="G455" s="32" t="s">
        <v>49</v>
      </c>
      <c r="H455" s="3"/>
      <c r="I455" s="3"/>
      <c r="J455" s="77"/>
      <c r="K455" s="77"/>
      <c r="L455" s="77"/>
      <c r="M455" s="78">
        <f>IF(RIGHT(T455)="T",(+I455-H455),0)</f>
        <v>0</v>
      </c>
      <c r="N455" s="78">
        <f>IF(RIGHT(T455)="U",(+I455-H455),0)</f>
        <v>0</v>
      </c>
      <c r="O455" s="78">
        <f>IF(RIGHT(T455)="C",(+I455-H455),0)</f>
        <v>0</v>
      </c>
      <c r="P455" s="78">
        <f>IF(RIGHT(T455)="D",(+I455-H455),0)</f>
        <v>0</v>
      </c>
      <c r="Q455" s="79"/>
      <c r="R455" s="79"/>
      <c r="S455" s="79"/>
      <c r="T455" s="96"/>
      <c r="U455" s="30"/>
      <c r="V455" s="81"/>
      <c r="W455" s="103"/>
      <c r="X455" s="103"/>
      <c r="Y455" s="103"/>
      <c r="Z455" s="103"/>
      <c r="AA455" s="103"/>
      <c r="AB455" s="104"/>
      <c r="AC455" s="123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</row>
    <row r="456" spans="1:40" s="89" customFormat="1" x14ac:dyDescent="0.25">
      <c r="A456" s="228"/>
      <c r="B456" s="211"/>
      <c r="C456" s="215"/>
      <c r="D456" s="235"/>
      <c r="E456" s="220"/>
      <c r="F456" s="29"/>
      <c r="G456" s="32"/>
      <c r="H456" s="3"/>
      <c r="I456" s="3"/>
      <c r="J456" s="77"/>
      <c r="K456" s="77"/>
      <c r="L456" s="77"/>
      <c r="M456" s="78">
        <f>IF(RIGHT(T456)="T",(+I456-H456),0)</f>
        <v>0</v>
      </c>
      <c r="N456" s="78">
        <f>IF(RIGHT(T456)="U",(+I456-H456),0)</f>
        <v>0</v>
      </c>
      <c r="O456" s="78">
        <f>IF(RIGHT(T456)="C",(+I456-H456),0)</f>
        <v>0</v>
      </c>
      <c r="P456" s="78">
        <f>IF(RIGHT(T456)="D",(+I456-H456),0)</f>
        <v>0</v>
      </c>
      <c r="Q456" s="79"/>
      <c r="R456" s="79"/>
      <c r="S456" s="79"/>
      <c r="T456" s="96"/>
      <c r="U456" s="30"/>
      <c r="V456" s="81"/>
      <c r="W456" s="103"/>
      <c r="X456" s="103"/>
      <c r="Y456" s="103"/>
      <c r="Z456" s="103"/>
      <c r="AA456" s="103"/>
      <c r="AB456" s="104"/>
      <c r="AC456" s="123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</row>
    <row r="457" spans="1:40" s="89" customFormat="1" x14ac:dyDescent="0.25">
      <c r="A457" s="228"/>
      <c r="B457" s="211"/>
      <c r="C457" s="216"/>
      <c r="D457" s="235"/>
      <c r="E457" s="220"/>
      <c r="F457" s="29"/>
      <c r="G457" s="32"/>
      <c r="H457" s="3"/>
      <c r="I457" s="3"/>
      <c r="J457" s="77"/>
      <c r="K457" s="77"/>
      <c r="L457" s="77"/>
      <c r="M457" s="78">
        <f>IF(RIGHT(T457)="T",(+I457-H457),0)</f>
        <v>0</v>
      </c>
      <c r="N457" s="78">
        <f>IF(RIGHT(T457)="U",(+I457-H457),0)</f>
        <v>0</v>
      </c>
      <c r="O457" s="78">
        <f>IF(RIGHT(T457)="C",(+I457-H457),0)</f>
        <v>0</v>
      </c>
      <c r="P457" s="78">
        <f>IF(RIGHT(T457)="D",(+I457-H457),0)</f>
        <v>0</v>
      </c>
      <c r="Q457" s="79"/>
      <c r="R457" s="79"/>
      <c r="S457" s="79"/>
      <c r="T457" s="96"/>
      <c r="U457" s="30"/>
      <c r="V457" s="81"/>
      <c r="W457" s="103"/>
      <c r="X457" s="103"/>
      <c r="Y457" s="103"/>
      <c r="Z457" s="103"/>
      <c r="AA457" s="103"/>
      <c r="AB457" s="104"/>
      <c r="AC457" s="123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</row>
    <row r="458" spans="1:40" s="37" customFormat="1" x14ac:dyDescent="0.25">
      <c r="A458" s="35"/>
      <c r="B458" s="40"/>
      <c r="C458" s="46"/>
      <c r="D458" s="91" t="s">
        <v>50</v>
      </c>
      <c r="E458" s="92"/>
      <c r="F458" s="29"/>
      <c r="G458" s="32" t="s">
        <v>49</v>
      </c>
      <c r="H458" s="2"/>
      <c r="I458" s="2"/>
      <c r="J458" s="32" t="s">
        <v>49</v>
      </c>
      <c r="K458" s="32" t="s">
        <v>49</v>
      </c>
      <c r="L458" s="77"/>
      <c r="M458" s="78">
        <f>SUM(M455:M457)</f>
        <v>0</v>
      </c>
      <c r="N458" s="78">
        <f>SUM(N455:N457)</f>
        <v>0</v>
      </c>
      <c r="O458" s="78">
        <f>SUM(O455:O457)</f>
        <v>0</v>
      </c>
      <c r="P458" s="78">
        <f>SUM(P455:P457)</f>
        <v>0</v>
      </c>
      <c r="Q458" s="32" t="s">
        <v>49</v>
      </c>
      <c r="R458" s="32" t="s">
        <v>49</v>
      </c>
      <c r="S458" s="32" t="s">
        <v>49</v>
      </c>
      <c r="T458" s="38"/>
      <c r="U458" s="12"/>
      <c r="V458" s="36"/>
      <c r="W458" s="82">
        <f>$AC$10-((O458*24))</f>
        <v>720</v>
      </c>
      <c r="X458" s="83">
        <v>633</v>
      </c>
      <c r="Y458" s="84">
        <v>14.462999999999999</v>
      </c>
      <c r="Z458" s="85">
        <f>X458*Y458</f>
        <v>9155.0789999999997</v>
      </c>
      <c r="AA458" s="82">
        <f>(Z458*(W458-M458*24))/W458</f>
        <v>9155.0789999999997</v>
      </c>
      <c r="AB458" s="86">
        <f>(AA458/Z458)*100</f>
        <v>100</v>
      </c>
      <c r="AC458" s="34"/>
    </row>
    <row r="459" spans="1:40" s="89" customFormat="1" x14ac:dyDescent="0.25">
      <c r="A459" s="228">
        <v>67</v>
      </c>
      <c r="B459" s="211">
        <v>87</v>
      </c>
      <c r="C459" s="215" t="s">
        <v>202</v>
      </c>
      <c r="D459" s="235" t="s">
        <v>203</v>
      </c>
      <c r="E459" s="220">
        <v>16.489999999999998</v>
      </c>
      <c r="F459" s="213" t="s">
        <v>48</v>
      </c>
      <c r="G459" s="32" t="s">
        <v>49</v>
      </c>
      <c r="H459" s="1">
        <v>43433.515277777777</v>
      </c>
      <c r="I459" s="1">
        <v>43433.722916666666</v>
      </c>
      <c r="J459" s="77"/>
      <c r="K459" s="77"/>
      <c r="L459" s="77"/>
      <c r="M459" s="78">
        <f>IF(RIGHT(T459)="T",(+I459-H459),0)</f>
        <v>0.20763888888905058</v>
      </c>
      <c r="N459" s="78">
        <f>IF(RIGHT(T459)="U",(+I459-H459),0)</f>
        <v>0</v>
      </c>
      <c r="O459" s="78">
        <f>IF(RIGHT(T459)="C",(+I459-H459),0)</f>
        <v>0</v>
      </c>
      <c r="P459" s="78">
        <f>IF(RIGHT(T459)="D",(+I459-H459),0)</f>
        <v>0</v>
      </c>
      <c r="Q459" s="79"/>
      <c r="R459" s="79"/>
      <c r="S459" s="79"/>
      <c r="T459" s="90" t="s">
        <v>601</v>
      </c>
      <c r="U459" s="7" t="s">
        <v>734</v>
      </c>
      <c r="V459" s="81"/>
      <c r="W459" s="103"/>
      <c r="X459" s="103"/>
      <c r="Y459" s="103"/>
      <c r="Z459" s="103"/>
      <c r="AA459" s="103"/>
      <c r="AB459" s="104"/>
      <c r="AC459" s="123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</row>
    <row r="460" spans="1:40" s="89" customFormat="1" x14ac:dyDescent="0.25">
      <c r="A460" s="228"/>
      <c r="B460" s="211"/>
      <c r="C460" s="216"/>
      <c r="D460" s="235"/>
      <c r="E460" s="220"/>
      <c r="F460" s="213"/>
      <c r="G460" s="32"/>
      <c r="H460" s="3"/>
      <c r="I460" s="3"/>
      <c r="J460" s="77"/>
      <c r="K460" s="77"/>
      <c r="L460" s="77"/>
      <c r="M460" s="78">
        <f>IF(RIGHT(T460)="T",(+I460-H460),0)</f>
        <v>0</v>
      </c>
      <c r="N460" s="78">
        <f>IF(RIGHT(T460)="U",(+I460-H460),0)</f>
        <v>0</v>
      </c>
      <c r="O460" s="78">
        <f>IF(RIGHT(T460)="C",(+I460-H460),0)</f>
        <v>0</v>
      </c>
      <c r="P460" s="78">
        <f>IF(RIGHT(T460)="D",(+I460-H460),0)</f>
        <v>0</v>
      </c>
      <c r="Q460" s="79"/>
      <c r="R460" s="79"/>
      <c r="S460" s="79"/>
      <c r="T460" s="96"/>
      <c r="U460" s="30"/>
      <c r="V460" s="81"/>
      <c r="W460" s="103"/>
      <c r="X460" s="103"/>
      <c r="Y460" s="103"/>
      <c r="Z460" s="103"/>
      <c r="AA460" s="103"/>
      <c r="AB460" s="104"/>
      <c r="AC460" s="123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</row>
    <row r="461" spans="1:40" s="37" customFormat="1" x14ac:dyDescent="0.25">
      <c r="A461" s="35"/>
      <c r="B461" s="40"/>
      <c r="C461" s="46"/>
      <c r="D461" s="91" t="s">
        <v>50</v>
      </c>
      <c r="E461" s="92"/>
      <c r="F461" s="29"/>
      <c r="G461" s="32" t="s">
        <v>49</v>
      </c>
      <c r="H461" s="2"/>
      <c r="I461" s="2"/>
      <c r="J461" s="32" t="s">
        <v>49</v>
      </c>
      <c r="K461" s="32" t="s">
        <v>49</v>
      </c>
      <c r="L461" s="77"/>
      <c r="M461" s="78">
        <f t="shared" ref="M461:S461" si="42">SUM(M459:M460)</f>
        <v>0.20763888888905058</v>
      </c>
      <c r="N461" s="78">
        <f t="shared" si="42"/>
        <v>0</v>
      </c>
      <c r="O461" s="78">
        <f t="shared" si="42"/>
        <v>0</v>
      </c>
      <c r="P461" s="78">
        <f t="shared" si="42"/>
        <v>0</v>
      </c>
      <c r="Q461" s="78">
        <f t="shared" si="42"/>
        <v>0</v>
      </c>
      <c r="R461" s="78">
        <f t="shared" si="42"/>
        <v>0</v>
      </c>
      <c r="S461" s="78">
        <f t="shared" si="42"/>
        <v>0</v>
      </c>
      <c r="T461" s="38"/>
      <c r="U461" s="12"/>
      <c r="V461" s="36"/>
      <c r="W461" s="82">
        <f>$AC$10-((O461*24))</f>
        <v>720</v>
      </c>
      <c r="X461" s="83">
        <v>633</v>
      </c>
      <c r="Y461" s="84">
        <v>16.489999999999998</v>
      </c>
      <c r="Z461" s="85">
        <f>X461*Y461</f>
        <v>10438.169999999998</v>
      </c>
      <c r="AA461" s="82">
        <f>(Z461*(W461-M461*24))/W461</f>
        <v>10365.924332638831</v>
      </c>
      <c r="AB461" s="86">
        <f>(AA461/Z461)*100</f>
        <v>99.307870370369827</v>
      </c>
      <c r="AC461" s="34"/>
    </row>
    <row r="462" spans="1:40" s="89" customFormat="1" ht="22.5" x14ac:dyDescent="0.25">
      <c r="A462" s="125">
        <v>68</v>
      </c>
      <c r="B462" s="211">
        <v>88</v>
      </c>
      <c r="C462" s="126" t="s">
        <v>254</v>
      </c>
      <c r="D462" s="127" t="s">
        <v>255</v>
      </c>
      <c r="E462" s="128">
        <v>106.85</v>
      </c>
      <c r="F462" s="29" t="s">
        <v>48</v>
      </c>
      <c r="G462" s="32" t="s">
        <v>49</v>
      </c>
      <c r="H462" s="3"/>
      <c r="I462" s="3"/>
      <c r="J462" s="77"/>
      <c r="K462" s="77"/>
      <c r="L462" s="77"/>
      <c r="M462" s="78">
        <f>IF(RIGHT(T462)="T",(+I462-H462),0)</f>
        <v>0</v>
      </c>
      <c r="N462" s="78">
        <f>IF(RIGHT(T462)="U",(+I462-H462),0)</f>
        <v>0</v>
      </c>
      <c r="O462" s="78">
        <f>IF(RIGHT(T462)="C",(+I462-H462),0)</f>
        <v>0</v>
      </c>
      <c r="P462" s="78">
        <f>IF(RIGHT(T462)="D",(+I462-H462),0)</f>
        <v>0</v>
      </c>
      <c r="Q462" s="79"/>
      <c r="R462" s="79"/>
      <c r="S462" s="79"/>
      <c r="T462" s="96"/>
      <c r="U462" s="30"/>
      <c r="V462" s="81"/>
      <c r="W462" s="103"/>
      <c r="X462" s="103"/>
      <c r="Y462" s="103"/>
      <c r="Z462" s="103"/>
      <c r="AA462" s="103"/>
      <c r="AB462" s="104"/>
      <c r="AC462" s="123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</row>
    <row r="463" spans="1:40" s="37" customFormat="1" x14ac:dyDescent="0.25">
      <c r="A463" s="35"/>
      <c r="B463" s="211"/>
      <c r="C463" s="46"/>
      <c r="D463" s="91" t="s">
        <v>50</v>
      </c>
      <c r="E463" s="92"/>
      <c r="F463" s="29"/>
      <c r="G463" s="32" t="s">
        <v>49</v>
      </c>
      <c r="H463" s="2"/>
      <c r="I463" s="2"/>
      <c r="J463" s="32" t="s">
        <v>49</v>
      </c>
      <c r="K463" s="32" t="s">
        <v>49</v>
      </c>
      <c r="L463" s="32" t="s">
        <v>49</v>
      </c>
      <c r="M463" s="78">
        <f>SUM(M462:M462)</f>
        <v>0</v>
      </c>
      <c r="N463" s="78">
        <f>SUM(N462:N462)</f>
        <v>0</v>
      </c>
      <c r="O463" s="78">
        <f>SUM(O462:O462)</f>
        <v>0</v>
      </c>
      <c r="P463" s="78">
        <f>SUM(P462:P462)</f>
        <v>0</v>
      </c>
      <c r="Q463" s="32" t="s">
        <v>49</v>
      </c>
      <c r="R463" s="32" t="s">
        <v>49</v>
      </c>
      <c r="S463" s="32" t="s">
        <v>49</v>
      </c>
      <c r="T463" s="38"/>
      <c r="U463" s="12"/>
      <c r="V463" s="36"/>
      <c r="W463" s="82">
        <f>$AC$10-((O463*24))</f>
        <v>720</v>
      </c>
      <c r="X463" s="93">
        <v>515</v>
      </c>
      <c r="Y463" s="94">
        <v>106.85</v>
      </c>
      <c r="Z463" s="98">
        <f>X463*Y463</f>
        <v>55027.75</v>
      </c>
      <c r="AA463" s="82">
        <f>(Z463*(W463-M463*24))/W463</f>
        <v>55027.75</v>
      </c>
      <c r="AB463" s="100">
        <f>(AA463/Z463)*100</f>
        <v>100</v>
      </c>
      <c r="AC463" s="34"/>
    </row>
    <row r="464" spans="1:40" s="89" customFormat="1" ht="22.5" x14ac:dyDescent="0.25">
      <c r="A464" s="125">
        <v>68</v>
      </c>
      <c r="B464" s="211">
        <v>89</v>
      </c>
      <c r="C464" s="126" t="s">
        <v>256</v>
      </c>
      <c r="D464" s="127" t="s">
        <v>257</v>
      </c>
      <c r="E464" s="128">
        <v>26.65</v>
      </c>
      <c r="F464" s="29" t="s">
        <v>48</v>
      </c>
      <c r="G464" s="32" t="s">
        <v>49</v>
      </c>
      <c r="H464" s="3"/>
      <c r="I464" s="3"/>
      <c r="J464" s="77"/>
      <c r="K464" s="77"/>
      <c r="L464" s="77"/>
      <c r="M464" s="78">
        <f>IF(RIGHT(T464)="T",(+I464-H464),0)</f>
        <v>0</v>
      </c>
      <c r="N464" s="78">
        <f>IF(RIGHT(T464)="U",(+I464-H464),0)</f>
        <v>0</v>
      </c>
      <c r="O464" s="78">
        <f>IF(RIGHT(T464)="C",(+I464-H464),0)</f>
        <v>0</v>
      </c>
      <c r="P464" s="78">
        <f>IF(RIGHT(T464)="D",(+I464-H464),0)</f>
        <v>0</v>
      </c>
      <c r="Q464" s="79"/>
      <c r="R464" s="79"/>
      <c r="S464" s="79"/>
      <c r="T464" s="96"/>
      <c r="U464" s="30"/>
      <c r="V464" s="81"/>
      <c r="W464" s="103"/>
      <c r="X464" s="103"/>
      <c r="Y464" s="103"/>
      <c r="Z464" s="103"/>
      <c r="AA464" s="103"/>
      <c r="AB464" s="104"/>
      <c r="AC464" s="123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</row>
    <row r="465" spans="1:40" s="37" customFormat="1" x14ac:dyDescent="0.25">
      <c r="A465" s="35"/>
      <c r="B465" s="211"/>
      <c r="C465" s="46"/>
      <c r="D465" s="91" t="s">
        <v>50</v>
      </c>
      <c r="E465" s="92"/>
      <c r="F465" s="29"/>
      <c r="G465" s="32" t="s">
        <v>49</v>
      </c>
      <c r="H465" s="2"/>
      <c r="I465" s="2"/>
      <c r="J465" s="32" t="s">
        <v>49</v>
      </c>
      <c r="K465" s="32" t="s">
        <v>49</v>
      </c>
      <c r="L465" s="32" t="s">
        <v>49</v>
      </c>
      <c r="M465" s="78">
        <f>SUM(M464:M464)</f>
        <v>0</v>
      </c>
      <c r="N465" s="78">
        <f>SUM(N464:N464)</f>
        <v>0</v>
      </c>
      <c r="O465" s="78">
        <f>SUM(O464:O464)</f>
        <v>0</v>
      </c>
      <c r="P465" s="78">
        <f>SUM(P464:P464)</f>
        <v>0</v>
      </c>
      <c r="Q465" s="32" t="s">
        <v>49</v>
      </c>
      <c r="R465" s="32" t="s">
        <v>49</v>
      </c>
      <c r="S465" s="32" t="s">
        <v>49</v>
      </c>
      <c r="T465" s="38"/>
      <c r="U465" s="12"/>
      <c r="V465" s="36"/>
      <c r="W465" s="82">
        <f>$AC$10-((O465*24))</f>
        <v>720</v>
      </c>
      <c r="X465" s="93">
        <v>515</v>
      </c>
      <c r="Y465" s="94">
        <v>26.65</v>
      </c>
      <c r="Z465" s="98">
        <f>X465*Y465</f>
        <v>13724.75</v>
      </c>
      <c r="AA465" s="82">
        <f>(Z465*(W465-M465*24))/W465</f>
        <v>13724.75</v>
      </c>
      <c r="AB465" s="100">
        <f>(AA465/Z465)*100</f>
        <v>100</v>
      </c>
      <c r="AC465" s="34"/>
    </row>
    <row r="466" spans="1:40" s="37" customFormat="1" x14ac:dyDescent="0.25">
      <c r="A466" s="129">
        <v>69</v>
      </c>
      <c r="B466" s="264">
        <v>90</v>
      </c>
      <c r="C466" s="69" t="s">
        <v>204</v>
      </c>
      <c r="D466" s="77" t="s">
        <v>205</v>
      </c>
      <c r="E466" s="43">
        <v>70.975999999999999</v>
      </c>
      <c r="F466" s="29" t="s">
        <v>48</v>
      </c>
      <c r="G466" s="32" t="s">
        <v>49</v>
      </c>
      <c r="H466" s="3"/>
      <c r="I466" s="3"/>
      <c r="J466" s="32" t="s">
        <v>49</v>
      </c>
      <c r="K466" s="32" t="s">
        <v>49</v>
      </c>
      <c r="L466" s="32" t="s">
        <v>49</v>
      </c>
      <c r="M466" s="78">
        <f>IF(RIGHT(T466)="T",(+I466-H466),0)</f>
        <v>0</v>
      </c>
      <c r="N466" s="78">
        <f>IF(RIGHT(T466)="U",(+I466-H466),0)</f>
        <v>0</v>
      </c>
      <c r="O466" s="78">
        <f>IF(RIGHT(T466)="C",(+I466-H466),0)</f>
        <v>0</v>
      </c>
      <c r="P466" s="78">
        <f>IF(RIGHT(T466)="D",(+I466-H466),0)</f>
        <v>0</v>
      </c>
      <c r="Q466" s="32" t="s">
        <v>49</v>
      </c>
      <c r="R466" s="32" t="s">
        <v>49</v>
      </c>
      <c r="S466" s="32" t="s">
        <v>49</v>
      </c>
      <c r="T466" s="96"/>
      <c r="U466" s="30"/>
      <c r="V466" s="33"/>
      <c r="W466" s="34"/>
      <c r="X466" s="34"/>
      <c r="Y466" s="34"/>
      <c r="Z466" s="34"/>
      <c r="AA466" s="34"/>
      <c r="AB466" s="97"/>
      <c r="AC466" s="34"/>
    </row>
    <row r="467" spans="1:40" s="37" customFormat="1" x14ac:dyDescent="0.25">
      <c r="A467" s="35"/>
      <c r="B467" s="264"/>
      <c r="C467" s="46"/>
      <c r="D467" s="91" t="s">
        <v>50</v>
      </c>
      <c r="E467" s="92"/>
      <c r="F467" s="29"/>
      <c r="G467" s="32" t="s">
        <v>49</v>
      </c>
      <c r="H467" s="2"/>
      <c r="I467" s="2"/>
      <c r="J467" s="32" t="s">
        <v>49</v>
      </c>
      <c r="K467" s="32" t="s">
        <v>49</v>
      </c>
      <c r="L467" s="32" t="s">
        <v>49</v>
      </c>
      <c r="M467" s="78">
        <f>SUM(M466:M466)</f>
        <v>0</v>
      </c>
      <c r="N467" s="78">
        <f>SUM(N466:N466)</f>
        <v>0</v>
      </c>
      <c r="O467" s="78">
        <f>SUM(O466:O466)</f>
        <v>0</v>
      </c>
      <c r="P467" s="78">
        <f>SUM(P466:P466)</f>
        <v>0</v>
      </c>
      <c r="Q467" s="32" t="s">
        <v>49</v>
      </c>
      <c r="R467" s="32" t="s">
        <v>49</v>
      </c>
      <c r="S467" s="32" t="s">
        <v>49</v>
      </c>
      <c r="T467" s="38"/>
      <c r="U467" s="12"/>
      <c r="V467" s="36"/>
      <c r="W467" s="82">
        <f>$AC$10-((O467*24))</f>
        <v>720</v>
      </c>
      <c r="X467" s="83">
        <v>515</v>
      </c>
      <c r="Y467" s="84">
        <v>70.975999999999999</v>
      </c>
      <c r="Z467" s="85">
        <f>X467*Y467</f>
        <v>36552.639999999999</v>
      </c>
      <c r="AA467" s="82">
        <f>(Z467*(W467-M467*24))/W467</f>
        <v>36552.639999999999</v>
      </c>
      <c r="AB467" s="86">
        <f>(AA467/Z467)*100</f>
        <v>100</v>
      </c>
      <c r="AC467" s="34"/>
    </row>
    <row r="468" spans="1:40" s="37" customFormat="1" x14ac:dyDescent="0.25">
      <c r="A468" s="129">
        <v>70</v>
      </c>
      <c r="B468" s="40">
        <v>91</v>
      </c>
      <c r="C468" s="69" t="s">
        <v>206</v>
      </c>
      <c r="D468" s="127" t="s">
        <v>207</v>
      </c>
      <c r="E468" s="128">
        <v>70.975999999999999</v>
      </c>
      <c r="F468" s="29" t="s">
        <v>48</v>
      </c>
      <c r="G468" s="32" t="s">
        <v>49</v>
      </c>
      <c r="H468" s="3"/>
      <c r="I468" s="3"/>
      <c r="J468" s="32" t="s">
        <v>49</v>
      </c>
      <c r="K468" s="32" t="s">
        <v>49</v>
      </c>
      <c r="L468" s="32" t="s">
        <v>49</v>
      </c>
      <c r="M468" s="78">
        <f>IF(RIGHT(T468)="T",(+I468-H468),0)</f>
        <v>0</v>
      </c>
      <c r="N468" s="78">
        <f>IF(RIGHT(T468)="U",(+I468-H468),0)</f>
        <v>0</v>
      </c>
      <c r="O468" s="78">
        <f>IF(RIGHT(T468)="C",(+I468-H468),0)</f>
        <v>0</v>
      </c>
      <c r="P468" s="78">
        <f>IF(RIGHT(T468)="D",(+I468-H468),0)</f>
        <v>0</v>
      </c>
      <c r="Q468" s="32" t="s">
        <v>49</v>
      </c>
      <c r="R468" s="32" t="s">
        <v>49</v>
      </c>
      <c r="S468" s="32" t="s">
        <v>49</v>
      </c>
      <c r="T468" s="96"/>
      <c r="U468" s="30"/>
      <c r="V468" s="33"/>
      <c r="W468" s="34"/>
      <c r="X468" s="34"/>
      <c r="Y468" s="34"/>
      <c r="Z468" s="34"/>
      <c r="AA468" s="34"/>
      <c r="AB468" s="97"/>
      <c r="AC468" s="34"/>
    </row>
    <row r="469" spans="1:40" s="37" customFormat="1" x14ac:dyDescent="0.25">
      <c r="A469" s="35"/>
      <c r="B469" s="40"/>
      <c r="C469" s="46"/>
      <c r="D469" s="91" t="s">
        <v>50</v>
      </c>
      <c r="E469" s="92"/>
      <c r="F469" s="29"/>
      <c r="G469" s="32" t="s">
        <v>49</v>
      </c>
      <c r="H469" s="2"/>
      <c r="I469" s="2"/>
      <c r="J469" s="32" t="s">
        <v>49</v>
      </c>
      <c r="K469" s="32" t="s">
        <v>49</v>
      </c>
      <c r="L469" s="32" t="s">
        <v>49</v>
      </c>
      <c r="M469" s="78">
        <f>SUM(M468:M468)</f>
        <v>0</v>
      </c>
      <c r="N469" s="78">
        <f>SUM(N468:N468)</f>
        <v>0</v>
      </c>
      <c r="O469" s="78">
        <f>SUM(O468:O468)</f>
        <v>0</v>
      </c>
      <c r="P469" s="78">
        <f>SUM(P468:P468)</f>
        <v>0</v>
      </c>
      <c r="Q469" s="32" t="s">
        <v>49</v>
      </c>
      <c r="R469" s="32" t="s">
        <v>49</v>
      </c>
      <c r="S469" s="32" t="s">
        <v>49</v>
      </c>
      <c r="T469" s="38"/>
      <c r="U469" s="12"/>
      <c r="V469" s="36"/>
      <c r="W469" s="82">
        <f>$AC$10-((O469*24))</f>
        <v>720</v>
      </c>
      <c r="X469" s="93">
        <v>515</v>
      </c>
      <c r="Y469" s="94">
        <v>70.975999999999999</v>
      </c>
      <c r="Z469" s="98">
        <f>X469*Y469</f>
        <v>36552.639999999999</v>
      </c>
      <c r="AA469" s="82">
        <f>(Z469*(W469-M469*24))/W469</f>
        <v>36552.639999999999</v>
      </c>
      <c r="AB469" s="100">
        <f>(AA469/Z469)*100</f>
        <v>100</v>
      </c>
      <c r="AC469" s="34"/>
    </row>
    <row r="470" spans="1:40" s="34" customFormat="1" x14ac:dyDescent="0.25">
      <c r="A470" s="230">
        <v>71</v>
      </c>
      <c r="B470" s="212">
        <v>92</v>
      </c>
      <c r="C470" s="225" t="s">
        <v>208</v>
      </c>
      <c r="D470" s="231" t="s">
        <v>209</v>
      </c>
      <c r="E470" s="220">
        <v>66.009</v>
      </c>
      <c r="F470" s="213" t="s">
        <v>48</v>
      </c>
      <c r="G470" s="32" t="s">
        <v>49</v>
      </c>
      <c r="H470" s="3"/>
      <c r="I470" s="3"/>
      <c r="J470" s="32" t="s">
        <v>49</v>
      </c>
      <c r="K470" s="32" t="s">
        <v>49</v>
      </c>
      <c r="L470" s="32" t="s">
        <v>49</v>
      </c>
      <c r="M470" s="78">
        <f>IF(RIGHT(T470)="T",(+I470-H470),0)</f>
        <v>0</v>
      </c>
      <c r="N470" s="78">
        <f>IF(RIGHT(T470)="U",(+I470-H470),0)</f>
        <v>0</v>
      </c>
      <c r="O470" s="78">
        <f>IF(RIGHT(T470)="C",(+I470-H470),0)</f>
        <v>0</v>
      </c>
      <c r="P470" s="78">
        <f>IF(RIGHT(T470)="D",(+I470-H470),0)</f>
        <v>0</v>
      </c>
      <c r="Q470" s="32" t="s">
        <v>49</v>
      </c>
      <c r="R470" s="32" t="s">
        <v>49</v>
      </c>
      <c r="S470" s="32" t="s">
        <v>49</v>
      </c>
      <c r="T470" s="96"/>
      <c r="U470" s="30"/>
      <c r="V470" s="33"/>
      <c r="AB470" s="97"/>
    </row>
    <row r="471" spans="1:40" s="34" customFormat="1" x14ac:dyDescent="0.25">
      <c r="A471" s="230"/>
      <c r="B471" s="212"/>
      <c r="C471" s="225"/>
      <c r="D471" s="231"/>
      <c r="E471" s="220"/>
      <c r="F471" s="213"/>
      <c r="G471" s="32"/>
      <c r="H471" s="3"/>
      <c r="I471" s="3"/>
      <c r="J471" s="32"/>
      <c r="K471" s="32"/>
      <c r="L471" s="32"/>
      <c r="M471" s="78">
        <f>IF(RIGHT(T471)="T",(+I471-H471),0)</f>
        <v>0</v>
      </c>
      <c r="N471" s="78">
        <f>IF(RIGHT(T471)="U",(+I471-H471),0)</f>
        <v>0</v>
      </c>
      <c r="O471" s="78">
        <f>IF(RIGHT(T471)="C",(+I471-H471),0)</f>
        <v>0</v>
      </c>
      <c r="P471" s="78">
        <f>IF(RIGHT(T471)="D",(+I471-H471),0)</f>
        <v>0</v>
      </c>
      <c r="Q471" s="32"/>
      <c r="R471" s="32"/>
      <c r="S471" s="32"/>
      <c r="T471" s="96"/>
      <c r="U471" s="30"/>
      <c r="V471" s="33"/>
      <c r="AB471" s="97"/>
    </row>
    <row r="472" spans="1:40" s="34" customFormat="1" x14ac:dyDescent="0.25">
      <c r="A472" s="230"/>
      <c r="B472" s="212"/>
      <c r="C472" s="216"/>
      <c r="D472" s="231"/>
      <c r="E472" s="220"/>
      <c r="F472" s="213"/>
      <c r="G472" s="32"/>
      <c r="H472" s="3"/>
      <c r="I472" s="3"/>
      <c r="J472" s="32"/>
      <c r="K472" s="32"/>
      <c r="L472" s="32"/>
      <c r="M472" s="78">
        <f>IF(RIGHT(T472)="T",(+I472-H472),0)</f>
        <v>0</v>
      </c>
      <c r="N472" s="78">
        <f>IF(RIGHT(T472)="U",(+I472-H472),0)</f>
        <v>0</v>
      </c>
      <c r="O472" s="78">
        <f>IF(RIGHT(T472)="C",(+I472-H472),0)</f>
        <v>0</v>
      </c>
      <c r="P472" s="78">
        <f>IF(RIGHT(T472)="D",(+I472-H472),0)</f>
        <v>0</v>
      </c>
      <c r="Q472" s="32"/>
      <c r="R472" s="32"/>
      <c r="S472" s="32"/>
      <c r="T472" s="96"/>
      <c r="U472" s="30"/>
      <c r="V472" s="33"/>
      <c r="AB472" s="97"/>
    </row>
    <row r="473" spans="1:40" s="37" customFormat="1" x14ac:dyDescent="0.25">
      <c r="A473" s="35"/>
      <c r="B473" s="40"/>
      <c r="C473" s="46"/>
      <c r="D473" s="91" t="s">
        <v>50</v>
      </c>
      <c r="E473" s="92"/>
      <c r="F473" s="29"/>
      <c r="G473" s="32" t="s">
        <v>49</v>
      </c>
      <c r="H473" s="2"/>
      <c r="I473" s="2"/>
      <c r="J473" s="32" t="s">
        <v>49</v>
      </c>
      <c r="K473" s="32" t="s">
        <v>49</v>
      </c>
      <c r="L473" s="32" t="s">
        <v>49</v>
      </c>
      <c r="M473" s="78">
        <f>SUM(M470:M472)</f>
        <v>0</v>
      </c>
      <c r="N473" s="78">
        <f>SUM(N470:N472)</f>
        <v>0</v>
      </c>
      <c r="O473" s="78">
        <f>SUM(O470:O472)</f>
        <v>0</v>
      </c>
      <c r="P473" s="78">
        <f>SUM(P470:P472)</f>
        <v>0</v>
      </c>
      <c r="Q473" s="32" t="s">
        <v>49</v>
      </c>
      <c r="R473" s="32" t="s">
        <v>49</v>
      </c>
      <c r="S473" s="32" t="s">
        <v>49</v>
      </c>
      <c r="T473" s="38"/>
      <c r="U473" s="12"/>
      <c r="V473" s="36"/>
      <c r="W473" s="82">
        <f>$AC$10-((O473*24))</f>
        <v>720</v>
      </c>
      <c r="X473" s="83">
        <v>616</v>
      </c>
      <c r="Y473" s="84">
        <v>66.009</v>
      </c>
      <c r="Z473" s="85">
        <f>X473*Y473</f>
        <v>40661.544000000002</v>
      </c>
      <c r="AA473" s="82">
        <f>(Z473*(W473-M473*24))/W473</f>
        <v>40661.544000000002</v>
      </c>
      <c r="AB473" s="86">
        <f>(AA473/Z473)*100</f>
        <v>100</v>
      </c>
      <c r="AC473" s="34"/>
    </row>
    <row r="474" spans="1:40" s="89" customFormat="1" x14ac:dyDescent="0.25">
      <c r="A474" s="228">
        <v>72</v>
      </c>
      <c r="B474" s="211">
        <v>93</v>
      </c>
      <c r="C474" s="215" t="s">
        <v>210</v>
      </c>
      <c r="D474" s="235" t="s">
        <v>211</v>
      </c>
      <c r="E474" s="220">
        <v>66.009</v>
      </c>
      <c r="F474" s="29" t="s">
        <v>48</v>
      </c>
      <c r="G474" s="32" t="s">
        <v>49</v>
      </c>
      <c r="H474" s="3"/>
      <c r="I474" s="3"/>
      <c r="J474" s="77"/>
      <c r="K474" s="77"/>
      <c r="L474" s="77"/>
      <c r="M474" s="78">
        <f>IF(RIGHT(T474)="T",(+I474-H474),0)</f>
        <v>0</v>
      </c>
      <c r="N474" s="78">
        <f>IF(RIGHT(T474)="U",(+I474-H474),0)</f>
        <v>0</v>
      </c>
      <c r="O474" s="78">
        <f>IF(RIGHT(T474)="C",(+I474-H474),0)</f>
        <v>0</v>
      </c>
      <c r="P474" s="78">
        <f>IF(RIGHT(T474)="D",(+I474-H474),0)</f>
        <v>0</v>
      </c>
      <c r="Q474" s="79"/>
      <c r="R474" s="79"/>
      <c r="S474" s="79"/>
      <c r="T474" s="96"/>
      <c r="U474" s="30"/>
      <c r="V474" s="81"/>
      <c r="W474" s="103"/>
      <c r="X474" s="103"/>
      <c r="Y474" s="103"/>
      <c r="Z474" s="103"/>
      <c r="AA474" s="103"/>
      <c r="AB474" s="104"/>
      <c r="AC474" s="123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</row>
    <row r="475" spans="1:40" s="89" customFormat="1" x14ac:dyDescent="0.25">
      <c r="A475" s="228"/>
      <c r="B475" s="211"/>
      <c r="C475" s="216"/>
      <c r="D475" s="235"/>
      <c r="E475" s="220"/>
      <c r="F475" s="29"/>
      <c r="G475" s="32"/>
      <c r="H475" s="3"/>
      <c r="I475" s="3"/>
      <c r="J475" s="77"/>
      <c r="K475" s="77"/>
      <c r="L475" s="77"/>
      <c r="M475" s="78">
        <f>IF(RIGHT(T475)="T",(+I475-H475),0)</f>
        <v>0</v>
      </c>
      <c r="N475" s="78">
        <f>IF(RIGHT(T475)="U",(+I475-H475),0)</f>
        <v>0</v>
      </c>
      <c r="O475" s="78">
        <f>IF(RIGHT(T475)="C",(+I475-H475),0)</f>
        <v>0</v>
      </c>
      <c r="P475" s="78">
        <f>IF(RIGHT(T475)="D",(+I475-H475),0)</f>
        <v>0</v>
      </c>
      <c r="Q475" s="79"/>
      <c r="R475" s="79"/>
      <c r="S475" s="79"/>
      <c r="T475" s="96"/>
      <c r="U475" s="30"/>
      <c r="V475" s="81"/>
      <c r="W475" s="103"/>
      <c r="X475" s="103"/>
      <c r="Y475" s="103"/>
      <c r="Z475" s="103"/>
      <c r="AA475" s="103"/>
      <c r="AB475" s="104"/>
      <c r="AC475" s="123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</row>
    <row r="476" spans="1:40" s="37" customFormat="1" x14ac:dyDescent="0.25">
      <c r="A476" s="35"/>
      <c r="B476" s="40"/>
      <c r="C476" s="46"/>
      <c r="D476" s="91" t="s">
        <v>50</v>
      </c>
      <c r="E476" s="92"/>
      <c r="F476" s="29"/>
      <c r="G476" s="32" t="s">
        <v>49</v>
      </c>
      <c r="H476" s="2"/>
      <c r="I476" s="2"/>
      <c r="J476" s="32" t="s">
        <v>49</v>
      </c>
      <c r="K476" s="32" t="s">
        <v>49</v>
      </c>
      <c r="L476" s="32" t="s">
        <v>49</v>
      </c>
      <c r="M476" s="78">
        <f>SUM(M474:M475)</f>
        <v>0</v>
      </c>
      <c r="N476" s="78">
        <f>SUM(N474:N475)</f>
        <v>0</v>
      </c>
      <c r="O476" s="78">
        <f>SUM(O474:O475)</f>
        <v>0</v>
      </c>
      <c r="P476" s="78">
        <f>SUM(P474:P475)</f>
        <v>0</v>
      </c>
      <c r="Q476" s="32" t="s">
        <v>49</v>
      </c>
      <c r="R476" s="32" t="s">
        <v>49</v>
      </c>
      <c r="S476" s="32" t="s">
        <v>49</v>
      </c>
      <c r="T476" s="38"/>
      <c r="U476" s="12"/>
      <c r="V476" s="36"/>
      <c r="W476" s="82">
        <f>$AC$10-((O476*24))</f>
        <v>720</v>
      </c>
      <c r="X476" s="83">
        <v>616</v>
      </c>
      <c r="Y476" s="84">
        <v>66.009</v>
      </c>
      <c r="Z476" s="85">
        <f>X476*Y476</f>
        <v>40661.544000000002</v>
      </c>
      <c r="AA476" s="82">
        <f>(Z476*(W476-M476*24))/W476</f>
        <v>40661.544000000002</v>
      </c>
      <c r="AB476" s="86">
        <f>(AA476/Z476)*100</f>
        <v>100</v>
      </c>
      <c r="AC476" s="34"/>
    </row>
    <row r="477" spans="1:40" s="89" customFormat="1" x14ac:dyDescent="0.25">
      <c r="A477" s="228">
        <v>73</v>
      </c>
      <c r="B477" s="211">
        <v>94</v>
      </c>
      <c r="C477" s="215" t="s">
        <v>212</v>
      </c>
      <c r="D477" s="235" t="s">
        <v>213</v>
      </c>
      <c r="E477" s="220">
        <v>178.69</v>
      </c>
      <c r="F477" s="29" t="s">
        <v>48</v>
      </c>
      <c r="G477" s="32" t="s">
        <v>49</v>
      </c>
      <c r="H477" s="3"/>
      <c r="I477" s="3"/>
      <c r="J477" s="77"/>
      <c r="K477" s="77"/>
      <c r="L477" s="77"/>
      <c r="M477" s="78">
        <f>IF(RIGHT(T477)="T",(+I477-H477),0)</f>
        <v>0</v>
      </c>
      <c r="N477" s="78">
        <f>IF(RIGHT(T477)="U",(+I477-H477),0)</f>
        <v>0</v>
      </c>
      <c r="O477" s="78">
        <f>IF(RIGHT(T477)="C",(+I477-H477),0)</f>
        <v>0</v>
      </c>
      <c r="P477" s="78">
        <f>IF(RIGHT(T477)="D",(+I477-H477),0)</f>
        <v>0</v>
      </c>
      <c r="Q477" s="79"/>
      <c r="R477" s="79"/>
      <c r="S477" s="79"/>
      <c r="T477" s="96"/>
      <c r="U477" s="30"/>
      <c r="V477" s="81"/>
      <c r="W477" s="123"/>
      <c r="X477" s="130"/>
      <c r="Y477" s="130"/>
      <c r="Z477" s="130"/>
      <c r="AA477" s="130"/>
      <c r="AB477" s="122"/>
      <c r="AC477" s="123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</row>
    <row r="478" spans="1:40" s="89" customFormat="1" x14ac:dyDescent="0.25">
      <c r="A478" s="228"/>
      <c r="B478" s="211"/>
      <c r="C478" s="216"/>
      <c r="D478" s="235"/>
      <c r="E478" s="220"/>
      <c r="F478" s="29"/>
      <c r="G478" s="32"/>
      <c r="H478" s="3"/>
      <c r="I478" s="3"/>
      <c r="J478" s="77"/>
      <c r="K478" s="77"/>
      <c r="L478" s="77"/>
      <c r="M478" s="78">
        <f>IF(RIGHT(T478)="T",(+I478-H478),0)</f>
        <v>0</v>
      </c>
      <c r="N478" s="78">
        <f>IF(RIGHT(T478)="U",(+I478-H478),0)</f>
        <v>0</v>
      </c>
      <c r="O478" s="78">
        <f>IF(RIGHT(T478)="C",(+I478-H478),0)</f>
        <v>0</v>
      </c>
      <c r="P478" s="78">
        <f>IF(RIGHT(T478)="D",(+I478-H478),0)</f>
        <v>0</v>
      </c>
      <c r="Q478" s="79"/>
      <c r="R478" s="79"/>
      <c r="S478" s="79"/>
      <c r="T478" s="96"/>
      <c r="U478" s="30"/>
      <c r="V478" s="81"/>
      <c r="W478" s="123"/>
      <c r="X478" s="130"/>
      <c r="Y478" s="130"/>
      <c r="Z478" s="130"/>
      <c r="AA478" s="130"/>
      <c r="AB478" s="122"/>
      <c r="AC478" s="123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</row>
    <row r="479" spans="1:40" s="37" customFormat="1" x14ac:dyDescent="0.25">
      <c r="A479" s="35"/>
      <c r="B479" s="40"/>
      <c r="C479" s="46"/>
      <c r="D479" s="91" t="s">
        <v>50</v>
      </c>
      <c r="E479" s="92"/>
      <c r="F479" s="29"/>
      <c r="G479" s="32" t="s">
        <v>49</v>
      </c>
      <c r="H479" s="2"/>
      <c r="I479" s="2"/>
      <c r="J479" s="32" t="s">
        <v>49</v>
      </c>
      <c r="K479" s="32" t="s">
        <v>49</v>
      </c>
      <c r="L479" s="32" t="s">
        <v>49</v>
      </c>
      <c r="M479" s="78">
        <f>SUM(M477:M478)</f>
        <v>0</v>
      </c>
      <c r="N479" s="78">
        <f>SUM(N477:N478)</f>
        <v>0</v>
      </c>
      <c r="O479" s="78">
        <f>SUM(O477:O478)</f>
        <v>0</v>
      </c>
      <c r="P479" s="78">
        <f>SUM(P477:P478)</f>
        <v>0</v>
      </c>
      <c r="Q479" s="78"/>
      <c r="R479" s="78"/>
      <c r="S479" s="78"/>
      <c r="T479" s="38"/>
      <c r="U479" s="12"/>
      <c r="V479" s="36"/>
      <c r="W479" s="82">
        <f>$AC$10-((O479*24))</f>
        <v>720</v>
      </c>
      <c r="X479" s="83">
        <v>678</v>
      </c>
      <c r="Y479" s="84">
        <v>178.69</v>
      </c>
      <c r="Z479" s="85">
        <f>X479*Y479</f>
        <v>121151.81999999999</v>
      </c>
      <c r="AA479" s="82">
        <f>(Z479*(W479-M479*24))/W479</f>
        <v>121151.81999999999</v>
      </c>
      <c r="AB479" s="86">
        <f>(AA479/Z479)*100</f>
        <v>100</v>
      </c>
      <c r="AC479" s="34"/>
    </row>
    <row r="480" spans="1:40" s="89" customFormat="1" x14ac:dyDescent="0.25">
      <c r="A480" s="228">
        <v>74</v>
      </c>
      <c r="B480" s="211">
        <v>95</v>
      </c>
      <c r="C480" s="215" t="s">
        <v>214</v>
      </c>
      <c r="D480" s="235" t="s">
        <v>215</v>
      </c>
      <c r="E480" s="220">
        <v>175.63</v>
      </c>
      <c r="F480" s="213" t="s">
        <v>48</v>
      </c>
      <c r="G480" s="32" t="s">
        <v>49</v>
      </c>
      <c r="H480" s="3"/>
      <c r="I480" s="3"/>
      <c r="J480" s="77"/>
      <c r="K480" s="77"/>
      <c r="L480" s="77"/>
      <c r="M480" s="78">
        <f>IF(RIGHT(T480)="T",(+I480-H480),0)</f>
        <v>0</v>
      </c>
      <c r="N480" s="78">
        <f>IF(RIGHT(T480)="U",(+I480-H480),0)</f>
        <v>0</v>
      </c>
      <c r="O480" s="78">
        <f>IF(RIGHT(T480)="C",(+I480-H480),0)</f>
        <v>0</v>
      </c>
      <c r="P480" s="78">
        <f>IF(RIGHT(T480)="D",(+I480-H480),0)</f>
        <v>0</v>
      </c>
      <c r="Q480" s="79"/>
      <c r="R480" s="79"/>
      <c r="S480" s="79"/>
      <c r="T480" s="96"/>
      <c r="U480" s="30"/>
      <c r="V480" s="81"/>
      <c r="W480" s="123"/>
      <c r="X480" s="130"/>
      <c r="Y480" s="130"/>
      <c r="Z480" s="130"/>
      <c r="AA480" s="130"/>
      <c r="AB480" s="122"/>
      <c r="AC480" s="123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</row>
    <row r="481" spans="1:40" s="89" customFormat="1" x14ac:dyDescent="0.25">
      <c r="A481" s="228"/>
      <c r="B481" s="211"/>
      <c r="C481" s="216"/>
      <c r="D481" s="235"/>
      <c r="E481" s="220"/>
      <c r="F481" s="213"/>
      <c r="G481" s="32"/>
      <c r="H481" s="3"/>
      <c r="I481" s="3"/>
      <c r="J481" s="77"/>
      <c r="K481" s="77"/>
      <c r="L481" s="77"/>
      <c r="M481" s="78">
        <f>IF(RIGHT(T481)="T",(+I481-H481),0)</f>
        <v>0</v>
      </c>
      <c r="N481" s="78">
        <f>IF(RIGHT(T481)="U",(+I481-H481),0)</f>
        <v>0</v>
      </c>
      <c r="O481" s="78">
        <f>IF(RIGHT(T481)="C",(+I481-H481),0)</f>
        <v>0</v>
      </c>
      <c r="P481" s="78">
        <f>IF(RIGHT(T481)="D",(+I481-H481),0)</f>
        <v>0</v>
      </c>
      <c r="Q481" s="79"/>
      <c r="R481" s="79"/>
      <c r="S481" s="79"/>
      <c r="T481" s="96"/>
      <c r="U481" s="30"/>
      <c r="V481" s="81"/>
      <c r="W481" s="123"/>
      <c r="X481" s="130"/>
      <c r="Y481" s="130"/>
      <c r="Z481" s="130"/>
      <c r="AA481" s="130"/>
      <c r="AB481" s="122"/>
      <c r="AC481" s="123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</row>
    <row r="482" spans="1:40" s="37" customFormat="1" x14ac:dyDescent="0.25">
      <c r="A482" s="35"/>
      <c r="B482" s="40"/>
      <c r="C482" s="46"/>
      <c r="D482" s="91" t="s">
        <v>50</v>
      </c>
      <c r="E482" s="92"/>
      <c r="F482" s="29"/>
      <c r="G482" s="32" t="s">
        <v>49</v>
      </c>
      <c r="H482" s="2"/>
      <c r="I482" s="2"/>
      <c r="J482" s="32" t="s">
        <v>49</v>
      </c>
      <c r="K482" s="32" t="s">
        <v>49</v>
      </c>
      <c r="L482" s="32" t="s">
        <v>49</v>
      </c>
      <c r="M482" s="78">
        <f>SUM(M480:M481)</f>
        <v>0</v>
      </c>
      <c r="N482" s="78">
        <f>SUM(N480:N481)</f>
        <v>0</v>
      </c>
      <c r="O482" s="78">
        <f>SUM(O480:O481)</f>
        <v>0</v>
      </c>
      <c r="P482" s="78">
        <f>SUM(P480:P481)</f>
        <v>0</v>
      </c>
      <c r="Q482" s="78"/>
      <c r="R482" s="78"/>
      <c r="S482" s="78"/>
      <c r="T482" s="38"/>
      <c r="U482" s="12"/>
      <c r="V482" s="36"/>
      <c r="W482" s="82">
        <f>$AC$10-((O482*24))</f>
        <v>720</v>
      </c>
      <c r="X482" s="83">
        <v>673</v>
      </c>
      <c r="Y482" s="84">
        <v>175.63</v>
      </c>
      <c r="Z482" s="85">
        <f>X482*Y482</f>
        <v>118198.98999999999</v>
      </c>
      <c r="AA482" s="82">
        <f>(Z482*(W482-M482*24))/W482</f>
        <v>118198.98999999999</v>
      </c>
      <c r="AB482" s="86">
        <f>(AA482/Z482)*100</f>
        <v>100</v>
      </c>
      <c r="AC482" s="34"/>
    </row>
    <row r="483" spans="1:40" s="89" customFormat="1" x14ac:dyDescent="0.25">
      <c r="A483" s="228">
        <v>75</v>
      </c>
      <c r="B483" s="211">
        <v>96</v>
      </c>
      <c r="C483" s="215" t="s">
        <v>216</v>
      </c>
      <c r="D483" s="235" t="s">
        <v>217</v>
      </c>
      <c r="E483" s="220">
        <v>59.868000000000002</v>
      </c>
      <c r="F483" s="213" t="s">
        <v>48</v>
      </c>
      <c r="G483" s="32" t="s">
        <v>49</v>
      </c>
      <c r="H483" s="1">
        <v>43412.893750000003</v>
      </c>
      <c r="I483" s="1">
        <v>43418.393750000003</v>
      </c>
      <c r="J483" s="77"/>
      <c r="K483" s="77"/>
      <c r="L483" s="77"/>
      <c r="M483" s="78">
        <f>IF(RIGHT(T483)="T",(+I483-H483),0)</f>
        <v>0</v>
      </c>
      <c r="N483" s="78">
        <f>IF(RIGHT(T483)="U",(+I483-H483),0)</f>
        <v>0</v>
      </c>
      <c r="O483" s="78">
        <f>IF(RIGHT(T483)="C",(+I483-H483),0)</f>
        <v>0</v>
      </c>
      <c r="P483" s="78">
        <f>IF(RIGHT(T483)="D",(+I483-H483),0)</f>
        <v>5.5</v>
      </c>
      <c r="Q483" s="79"/>
      <c r="R483" s="79"/>
      <c r="S483" s="79"/>
      <c r="T483" s="90" t="s">
        <v>600</v>
      </c>
      <c r="U483" s="7" t="s">
        <v>735</v>
      </c>
      <c r="V483" s="81"/>
      <c r="W483" s="82"/>
      <c r="X483" s="83"/>
      <c r="Y483" s="84"/>
      <c r="Z483" s="85"/>
      <c r="AA483" s="82"/>
      <c r="AB483" s="86"/>
      <c r="AC483" s="123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</row>
    <row r="484" spans="1:40" s="89" customFormat="1" x14ac:dyDescent="0.25">
      <c r="A484" s="228"/>
      <c r="B484" s="211"/>
      <c r="C484" s="216"/>
      <c r="D484" s="235"/>
      <c r="E484" s="220"/>
      <c r="F484" s="213"/>
      <c r="G484" s="32"/>
      <c r="H484" s="1">
        <v>43420.049305555556</v>
      </c>
      <c r="I484" s="1">
        <v>43420.349305555559</v>
      </c>
      <c r="J484" s="77"/>
      <c r="K484" s="77"/>
      <c r="L484" s="77"/>
      <c r="M484" s="78">
        <f>IF(RIGHT(T484)="T",(+I484-H484),0)</f>
        <v>0</v>
      </c>
      <c r="N484" s="78">
        <f>IF(RIGHT(T484)="U",(+I484-H484),0)</f>
        <v>0</v>
      </c>
      <c r="O484" s="78">
        <f>IF(RIGHT(T484)="C",(+I484-H484),0)</f>
        <v>0</v>
      </c>
      <c r="P484" s="78">
        <f>IF(RIGHT(T484)="D",(+I484-H484),0)</f>
        <v>0.30000000000291038</v>
      </c>
      <c r="Q484" s="79"/>
      <c r="R484" s="79"/>
      <c r="S484" s="79"/>
      <c r="T484" s="90" t="s">
        <v>600</v>
      </c>
      <c r="U484" s="7" t="s">
        <v>736</v>
      </c>
      <c r="V484" s="81"/>
      <c r="W484" s="82"/>
      <c r="X484" s="83"/>
      <c r="Y484" s="84"/>
      <c r="Z484" s="85"/>
      <c r="AA484" s="82"/>
      <c r="AB484" s="86"/>
      <c r="AC484" s="123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</row>
    <row r="485" spans="1:40" s="37" customFormat="1" x14ac:dyDescent="0.25">
      <c r="A485" s="35"/>
      <c r="B485" s="40"/>
      <c r="C485" s="46"/>
      <c r="D485" s="91" t="s">
        <v>50</v>
      </c>
      <c r="E485" s="92"/>
      <c r="F485" s="29"/>
      <c r="G485" s="32" t="s">
        <v>49</v>
      </c>
      <c r="H485" s="2"/>
      <c r="I485" s="2"/>
      <c r="J485" s="32" t="s">
        <v>49</v>
      </c>
      <c r="K485" s="32" t="s">
        <v>49</v>
      </c>
      <c r="L485" s="32" t="s">
        <v>49</v>
      </c>
      <c r="M485" s="78">
        <f>SUM(M483:M484)</f>
        <v>0</v>
      </c>
      <c r="N485" s="78">
        <f>SUM(N483:N484)</f>
        <v>0</v>
      </c>
      <c r="O485" s="78">
        <f>SUM(O483:O484)</f>
        <v>0</v>
      </c>
      <c r="P485" s="78">
        <f>SUM(P483:P484)</f>
        <v>5.8000000000029104</v>
      </c>
      <c r="Q485" s="78">
        <f>SUM(Q482:Q483)</f>
        <v>0</v>
      </c>
      <c r="R485" s="78">
        <f>SUM(R482:R483)</f>
        <v>0</v>
      </c>
      <c r="S485" s="78">
        <f>SUM(S482:S483)</f>
        <v>0</v>
      </c>
      <c r="T485" s="38"/>
      <c r="U485" s="12"/>
      <c r="V485" s="36"/>
      <c r="W485" s="82">
        <f>$AC$10-((O485*24))</f>
        <v>720</v>
      </c>
      <c r="X485" s="83">
        <v>515</v>
      </c>
      <c r="Y485" s="84">
        <v>59.868000000000002</v>
      </c>
      <c r="Z485" s="85">
        <f>X485*Y485</f>
        <v>30832.02</v>
      </c>
      <c r="AA485" s="82">
        <f>(Z485*(W485-M485*24))/W485</f>
        <v>30832.019999999997</v>
      </c>
      <c r="AB485" s="86">
        <f>(AA485/Z485)*100</f>
        <v>99.999999999999986</v>
      </c>
      <c r="AC485" s="34"/>
    </row>
    <row r="486" spans="1:40" s="89" customFormat="1" x14ac:dyDescent="0.25">
      <c r="A486" s="228">
        <v>76</v>
      </c>
      <c r="B486" s="211">
        <v>97</v>
      </c>
      <c r="C486" s="215" t="s">
        <v>218</v>
      </c>
      <c r="D486" s="235" t="s">
        <v>219</v>
      </c>
      <c r="E486" s="220">
        <v>59.868000000000002</v>
      </c>
      <c r="F486" s="29" t="s">
        <v>48</v>
      </c>
      <c r="G486" s="32" t="s">
        <v>49</v>
      </c>
      <c r="H486" s="3"/>
      <c r="I486" s="3"/>
      <c r="J486" s="77"/>
      <c r="K486" s="77"/>
      <c r="L486" s="77"/>
      <c r="M486" s="78">
        <f>IF(RIGHT(T486)="T",(+I486-H486),0)</f>
        <v>0</v>
      </c>
      <c r="N486" s="78">
        <f>IF(RIGHT(T486)="U",(+I486-H486),0)</f>
        <v>0</v>
      </c>
      <c r="O486" s="78">
        <f>IF(RIGHT(T486)="C",(+I486-H486),0)</f>
        <v>0</v>
      </c>
      <c r="P486" s="78">
        <f>IF(RIGHT(T486)="D",(+I486-H486),0)</f>
        <v>0</v>
      </c>
      <c r="Q486" s="79"/>
      <c r="R486" s="79"/>
      <c r="S486" s="79"/>
      <c r="T486" s="96"/>
      <c r="U486" s="30"/>
      <c r="V486" s="81"/>
      <c r="W486" s="123"/>
      <c r="X486" s="130"/>
      <c r="Y486" s="130"/>
      <c r="Z486" s="130"/>
      <c r="AA486" s="130"/>
      <c r="AB486" s="122"/>
      <c r="AC486" s="123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</row>
    <row r="487" spans="1:40" s="89" customFormat="1" x14ac:dyDescent="0.25">
      <c r="A487" s="228"/>
      <c r="B487" s="211"/>
      <c r="C487" s="216"/>
      <c r="D487" s="235"/>
      <c r="E487" s="220"/>
      <c r="F487" s="29"/>
      <c r="G487" s="32"/>
      <c r="H487" s="3"/>
      <c r="I487" s="3"/>
      <c r="J487" s="77"/>
      <c r="K487" s="77"/>
      <c r="L487" s="77"/>
      <c r="M487" s="78">
        <f>IF(RIGHT(T487)="T",(+I487-H487),0)</f>
        <v>0</v>
      </c>
      <c r="N487" s="78">
        <f>IF(RIGHT(T487)="U",(+I487-H487),0)</f>
        <v>0</v>
      </c>
      <c r="O487" s="78">
        <f>IF(RIGHT(T487)="C",(+I487-H487),0)</f>
        <v>0</v>
      </c>
      <c r="P487" s="78">
        <f>IF(RIGHT(T487)="D",(+I487-H487),0)</f>
        <v>0</v>
      </c>
      <c r="Q487" s="79"/>
      <c r="R487" s="79"/>
      <c r="S487" s="79"/>
      <c r="T487" s="96"/>
      <c r="U487" s="30"/>
      <c r="V487" s="81"/>
      <c r="W487" s="123"/>
      <c r="X487" s="130"/>
      <c r="Y487" s="130"/>
      <c r="Z487" s="130"/>
      <c r="AA487" s="130"/>
      <c r="AB487" s="122"/>
      <c r="AC487" s="123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</row>
    <row r="488" spans="1:40" s="89" customFormat="1" x14ac:dyDescent="0.25">
      <c r="A488" s="35"/>
      <c r="B488" s="40"/>
      <c r="C488" s="46"/>
      <c r="D488" s="91" t="s">
        <v>50</v>
      </c>
      <c r="E488" s="92"/>
      <c r="F488" s="29"/>
      <c r="G488" s="32" t="s">
        <v>49</v>
      </c>
      <c r="H488" s="2"/>
      <c r="I488" s="2"/>
      <c r="J488" s="32" t="s">
        <v>49</v>
      </c>
      <c r="K488" s="32" t="s">
        <v>49</v>
      </c>
      <c r="L488" s="32" t="s">
        <v>49</v>
      </c>
      <c r="M488" s="78">
        <f>SUM(M486:M487)</f>
        <v>0</v>
      </c>
      <c r="N488" s="78">
        <f>SUM(N486:N487)</f>
        <v>0</v>
      </c>
      <c r="O488" s="78">
        <f>SUM(O486:O487)</f>
        <v>0</v>
      </c>
      <c r="P488" s="78">
        <f>SUM(P486:P487)</f>
        <v>0</v>
      </c>
      <c r="Q488" s="78">
        <f>SUM(Q483:Q484)</f>
        <v>0</v>
      </c>
      <c r="R488" s="78">
        <f>SUM(R483:R484)</f>
        <v>0</v>
      </c>
      <c r="S488" s="78">
        <f>SUM(S483:S484)</f>
        <v>0</v>
      </c>
      <c r="T488" s="38"/>
      <c r="U488" s="12"/>
      <c r="V488" s="36"/>
      <c r="W488" s="82">
        <f>$AC$10-((O488*24))</f>
        <v>720</v>
      </c>
      <c r="X488" s="83">
        <v>515</v>
      </c>
      <c r="Y488" s="84">
        <v>59.868000000000002</v>
      </c>
      <c r="Z488" s="85">
        <f>X488*Y488</f>
        <v>30832.02</v>
      </c>
      <c r="AA488" s="82">
        <f>(Z488*(W488-M488*24))/W488</f>
        <v>30832.019999999997</v>
      </c>
      <c r="AB488" s="86">
        <f>(AA488/Z488)*100</f>
        <v>99.999999999999986</v>
      </c>
      <c r="AC488" s="123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</row>
    <row r="489" spans="1:40" s="89" customFormat="1" x14ac:dyDescent="0.25">
      <c r="A489" s="236">
        <v>77</v>
      </c>
      <c r="B489" s="211">
        <v>98</v>
      </c>
      <c r="C489" s="215" t="s">
        <v>220</v>
      </c>
      <c r="D489" s="235" t="s">
        <v>221</v>
      </c>
      <c r="E489" s="220">
        <v>54.298000000000002</v>
      </c>
      <c r="F489" s="213" t="s">
        <v>48</v>
      </c>
      <c r="G489" s="32" t="s">
        <v>49</v>
      </c>
      <c r="H489" s="1">
        <v>43420.049305555556</v>
      </c>
      <c r="I489" s="1">
        <v>43420.329861111109</v>
      </c>
      <c r="J489" s="77"/>
      <c r="K489" s="77"/>
      <c r="L489" s="77"/>
      <c r="M489" s="78">
        <f>IF(RIGHT(T489)="T",(+I489-H489),0)</f>
        <v>0</v>
      </c>
      <c r="N489" s="78">
        <f>IF(RIGHT(T489)="U",(+I489-H489),0)</f>
        <v>0</v>
      </c>
      <c r="O489" s="78">
        <f>IF(RIGHT(T489)="C",(+I489-H489),0)</f>
        <v>0</v>
      </c>
      <c r="P489" s="78">
        <f>IF(RIGHT(T489)="D",(+I489-H489),0)</f>
        <v>0.28055555555329192</v>
      </c>
      <c r="Q489" s="79"/>
      <c r="R489" s="79"/>
      <c r="S489" s="79"/>
      <c r="T489" s="90" t="s">
        <v>600</v>
      </c>
      <c r="U489" s="7" t="s">
        <v>736</v>
      </c>
      <c r="V489" s="81"/>
      <c r="W489" s="123"/>
      <c r="X489" s="130"/>
      <c r="Y489" s="130"/>
      <c r="Z489" s="130"/>
      <c r="AA489" s="130"/>
      <c r="AB489" s="122"/>
      <c r="AC489" s="123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</row>
    <row r="490" spans="1:40" s="89" customFormat="1" x14ac:dyDescent="0.25">
      <c r="A490" s="236"/>
      <c r="B490" s="211"/>
      <c r="C490" s="216"/>
      <c r="D490" s="235"/>
      <c r="E490" s="220"/>
      <c r="F490" s="213"/>
      <c r="G490" s="32"/>
      <c r="H490" s="3"/>
      <c r="I490" s="3"/>
      <c r="J490" s="77"/>
      <c r="K490" s="77"/>
      <c r="L490" s="77"/>
      <c r="M490" s="78">
        <f>IF(RIGHT(T490)="T",(+I490-H490),0)</f>
        <v>0</v>
      </c>
      <c r="N490" s="78">
        <f>IF(RIGHT(T490)="U",(+I490-H490),0)</f>
        <v>0</v>
      </c>
      <c r="O490" s="78">
        <f>IF(RIGHT(T490)="C",(+I490-H490),0)</f>
        <v>0</v>
      </c>
      <c r="P490" s="78">
        <f>IF(RIGHT(T490)="D",(+I490-H490),0)</f>
        <v>0</v>
      </c>
      <c r="Q490" s="79"/>
      <c r="R490" s="79"/>
      <c r="S490" s="79"/>
      <c r="T490" s="96"/>
      <c r="U490" s="30"/>
      <c r="V490" s="81"/>
      <c r="W490" s="123"/>
      <c r="X490" s="130"/>
      <c r="Y490" s="130"/>
      <c r="Z490" s="130"/>
      <c r="AA490" s="130"/>
      <c r="AB490" s="122"/>
      <c r="AC490" s="123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</row>
    <row r="491" spans="1:40" s="37" customFormat="1" x14ac:dyDescent="0.25">
      <c r="A491" s="35"/>
      <c r="B491" s="40"/>
      <c r="C491" s="46"/>
      <c r="D491" s="91" t="s">
        <v>50</v>
      </c>
      <c r="E491" s="92"/>
      <c r="F491" s="29"/>
      <c r="G491" s="32" t="s">
        <v>49</v>
      </c>
      <c r="H491" s="2"/>
      <c r="I491" s="2"/>
      <c r="J491" s="32" t="s">
        <v>49</v>
      </c>
      <c r="K491" s="32" t="s">
        <v>49</v>
      </c>
      <c r="L491" s="32" t="s">
        <v>49</v>
      </c>
      <c r="M491" s="78">
        <f>SUM(M489:M490)</f>
        <v>0</v>
      </c>
      <c r="N491" s="78">
        <f>SUM(N489:N490)</f>
        <v>0</v>
      </c>
      <c r="O491" s="78">
        <f>SUM(O489:O490)</f>
        <v>0</v>
      </c>
      <c r="P491" s="78">
        <f>SUM(P489:P490)</f>
        <v>0.28055555555329192</v>
      </c>
      <c r="Q491" s="78">
        <f>SUM(Q483:Q489)</f>
        <v>0</v>
      </c>
      <c r="R491" s="78">
        <f>SUM(R483:R489)</f>
        <v>0</v>
      </c>
      <c r="S491" s="78">
        <f>SUM(S483:S489)</f>
        <v>0</v>
      </c>
      <c r="T491" s="38"/>
      <c r="U491" s="12"/>
      <c r="V491" s="36"/>
      <c r="W491" s="82">
        <f>$AC$10-((O491*24))</f>
        <v>720</v>
      </c>
      <c r="X491" s="83">
        <v>515</v>
      </c>
      <c r="Y491" s="84">
        <v>54.298000000000002</v>
      </c>
      <c r="Z491" s="85">
        <f>X491*Y491</f>
        <v>27963.47</v>
      </c>
      <c r="AA491" s="82">
        <f>(Z491*(W491-M491*24))/W491</f>
        <v>27963.470000000005</v>
      </c>
      <c r="AB491" s="86">
        <f>(AA491/Z491)*100</f>
        <v>100.00000000000003</v>
      </c>
      <c r="AC491" s="34"/>
    </row>
    <row r="492" spans="1:40" s="89" customFormat="1" x14ac:dyDescent="0.25">
      <c r="A492" s="236">
        <v>78</v>
      </c>
      <c r="B492" s="211">
        <v>99</v>
      </c>
      <c r="C492" s="215" t="s">
        <v>222</v>
      </c>
      <c r="D492" s="235" t="s">
        <v>223</v>
      </c>
      <c r="E492" s="220">
        <v>54.298000000000002</v>
      </c>
      <c r="F492" s="213" t="s">
        <v>48</v>
      </c>
      <c r="G492" s="32" t="s">
        <v>49</v>
      </c>
      <c r="H492" s="3"/>
      <c r="I492" s="3"/>
      <c r="J492" s="77"/>
      <c r="K492" s="77"/>
      <c r="L492" s="77"/>
      <c r="M492" s="78">
        <f>IF(RIGHT(T492)="T",(+I492-H492),0)</f>
        <v>0</v>
      </c>
      <c r="N492" s="78">
        <f>IF(RIGHT(T492)="U",(+I492-H492),0)</f>
        <v>0</v>
      </c>
      <c r="O492" s="78">
        <f>IF(RIGHT(T492)="C",(+I492-H492),0)</f>
        <v>0</v>
      </c>
      <c r="P492" s="78">
        <f>IF(RIGHT(T492)="D",(+I492-H492),0)</f>
        <v>0</v>
      </c>
      <c r="Q492" s="79"/>
      <c r="R492" s="79"/>
      <c r="S492" s="79"/>
      <c r="T492" s="96"/>
      <c r="U492" s="30"/>
      <c r="V492" s="81"/>
      <c r="W492" s="123"/>
      <c r="X492" s="130"/>
      <c r="Y492" s="130"/>
      <c r="Z492" s="130"/>
      <c r="AA492" s="130"/>
      <c r="AB492" s="122"/>
      <c r="AC492" s="123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</row>
    <row r="493" spans="1:40" s="89" customFormat="1" x14ac:dyDescent="0.25">
      <c r="A493" s="236"/>
      <c r="B493" s="211"/>
      <c r="C493" s="216"/>
      <c r="D493" s="235"/>
      <c r="E493" s="220"/>
      <c r="F493" s="213"/>
      <c r="G493" s="32"/>
      <c r="H493" s="3"/>
      <c r="I493" s="3"/>
      <c r="J493" s="77"/>
      <c r="K493" s="77"/>
      <c r="L493" s="77"/>
      <c r="M493" s="78">
        <f>IF(RIGHT(T493)="T",(+I493-H493),0)</f>
        <v>0</v>
      </c>
      <c r="N493" s="78">
        <f>IF(RIGHT(T493)="U",(+I493-H493),0)</f>
        <v>0</v>
      </c>
      <c r="O493" s="78">
        <f>IF(RIGHT(T493)="C",(+I493-H493),0)</f>
        <v>0</v>
      </c>
      <c r="P493" s="78">
        <f>IF(RIGHT(T493)="D",(+I493-H493),0)</f>
        <v>0</v>
      </c>
      <c r="Q493" s="79"/>
      <c r="R493" s="79"/>
      <c r="S493" s="79"/>
      <c r="T493" s="96"/>
      <c r="U493" s="30"/>
      <c r="V493" s="81"/>
      <c r="W493" s="123"/>
      <c r="X493" s="130"/>
      <c r="Y493" s="130"/>
      <c r="Z493" s="130"/>
      <c r="AA493" s="130"/>
      <c r="AB493" s="122"/>
      <c r="AC493" s="123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</row>
    <row r="494" spans="1:40" s="89" customFormat="1" x14ac:dyDescent="0.25">
      <c r="A494" s="236"/>
      <c r="B494" s="211"/>
      <c r="C494" s="216"/>
      <c r="D494" s="235"/>
      <c r="E494" s="220"/>
      <c r="F494" s="213"/>
      <c r="G494" s="32" t="s">
        <v>49</v>
      </c>
      <c r="H494" s="3"/>
      <c r="I494" s="3"/>
      <c r="J494" s="77"/>
      <c r="K494" s="77"/>
      <c r="L494" s="77"/>
      <c r="M494" s="78">
        <f>IF(RIGHT(T494)="T",(+I494-H494),0)</f>
        <v>0</v>
      </c>
      <c r="N494" s="78">
        <f>IF(RIGHT(T494)="U",(+I494-H494),0)</f>
        <v>0</v>
      </c>
      <c r="O494" s="78">
        <f>IF(RIGHT(T494)="C",(+I494-H494),0)</f>
        <v>0</v>
      </c>
      <c r="P494" s="78">
        <f>IF(RIGHT(T494)="D",(+I494-H494),0)</f>
        <v>0</v>
      </c>
      <c r="Q494" s="79"/>
      <c r="R494" s="79"/>
      <c r="S494" s="79"/>
      <c r="T494" s="96"/>
      <c r="U494" s="30"/>
      <c r="V494" s="81"/>
      <c r="W494" s="123"/>
      <c r="X494" s="130"/>
      <c r="Y494" s="130"/>
      <c r="Z494" s="130"/>
      <c r="AA494" s="130"/>
      <c r="AB494" s="122"/>
      <c r="AC494" s="123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</row>
    <row r="495" spans="1:40" s="37" customFormat="1" x14ac:dyDescent="0.25">
      <c r="A495" s="35"/>
      <c r="B495" s="40"/>
      <c r="C495" s="46"/>
      <c r="D495" s="91" t="s">
        <v>50</v>
      </c>
      <c r="E495" s="92"/>
      <c r="F495" s="29"/>
      <c r="G495" s="32" t="s">
        <v>49</v>
      </c>
      <c r="H495" s="2"/>
      <c r="I495" s="2"/>
      <c r="J495" s="32" t="s">
        <v>49</v>
      </c>
      <c r="K495" s="32" t="s">
        <v>49</v>
      </c>
      <c r="L495" s="32" t="s">
        <v>49</v>
      </c>
      <c r="M495" s="78">
        <f>SUM(M492:M494)</f>
        <v>0</v>
      </c>
      <c r="N495" s="78">
        <f>SUM(N492:N494)</f>
        <v>0</v>
      </c>
      <c r="O495" s="78">
        <f>SUM(O492:O494)</f>
        <v>0</v>
      </c>
      <c r="P495" s="78">
        <f>SUM(P492:P494)</f>
        <v>0</v>
      </c>
      <c r="Q495" s="78">
        <f>SUM(Q489:Q491)</f>
        <v>0</v>
      </c>
      <c r="R495" s="78">
        <f>SUM(R489:R491)</f>
        <v>0</v>
      </c>
      <c r="S495" s="78">
        <f>SUM(S489:S491)</f>
        <v>0</v>
      </c>
      <c r="T495" s="38"/>
      <c r="U495" s="12"/>
      <c r="V495" s="36"/>
      <c r="W495" s="82">
        <f>$AC$10-((O495*24))</f>
        <v>720</v>
      </c>
      <c r="X495" s="83">
        <v>515</v>
      </c>
      <c r="Y495" s="84">
        <v>54.298000000000002</v>
      </c>
      <c r="Z495" s="85">
        <f>X495*Y495</f>
        <v>27963.47</v>
      </c>
      <c r="AA495" s="82">
        <f>(Z495*(W495-M495*24))/W495</f>
        <v>27963.470000000005</v>
      </c>
      <c r="AB495" s="86">
        <f>(AA495/Z495)*100</f>
        <v>100.00000000000003</v>
      </c>
      <c r="AC495" s="34"/>
    </row>
    <row r="496" spans="1:40" s="89" customFormat="1" ht="18" x14ac:dyDescent="0.25">
      <c r="A496" s="228">
        <v>79</v>
      </c>
      <c r="B496" s="211">
        <v>100</v>
      </c>
      <c r="C496" s="215" t="s">
        <v>224</v>
      </c>
      <c r="D496" s="235" t="s">
        <v>225</v>
      </c>
      <c r="E496" s="220">
        <v>37.380000000000003</v>
      </c>
      <c r="F496" s="213" t="s">
        <v>48</v>
      </c>
      <c r="G496" s="32" t="s">
        <v>49</v>
      </c>
      <c r="H496" s="1">
        <v>43417.571527777778</v>
      </c>
      <c r="I496" s="1">
        <v>43417.829861111109</v>
      </c>
      <c r="J496" s="77"/>
      <c r="K496" s="77"/>
      <c r="L496" s="77"/>
      <c r="M496" s="78">
        <f>IF(RIGHT(T496)="T",(+I496-H496),0)</f>
        <v>0</v>
      </c>
      <c r="N496" s="78">
        <f>IF(RIGHT(T496)="U",(+I496-H496),0)</f>
        <v>0</v>
      </c>
      <c r="O496" s="78">
        <f>IF(RIGHT(T496)="C",(+I496-H496),0)</f>
        <v>0</v>
      </c>
      <c r="P496" s="78">
        <f>IF(RIGHT(T496)="D",(+I496-H496),0)</f>
        <v>0.25833333333139308</v>
      </c>
      <c r="Q496" s="79"/>
      <c r="R496" s="79"/>
      <c r="S496" s="79"/>
      <c r="T496" s="90" t="s">
        <v>602</v>
      </c>
      <c r="U496" s="7" t="s">
        <v>737</v>
      </c>
      <c r="V496" s="81"/>
      <c r="W496" s="123"/>
      <c r="X496" s="130"/>
      <c r="Y496" s="130"/>
      <c r="Z496" s="130"/>
      <c r="AA496" s="130"/>
      <c r="AB496" s="122"/>
      <c r="AC496" s="123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</row>
    <row r="497" spans="1:40" s="89" customFormat="1" x14ac:dyDescent="0.25">
      <c r="A497" s="228"/>
      <c r="B497" s="211"/>
      <c r="C497" s="216"/>
      <c r="D497" s="235"/>
      <c r="E497" s="220"/>
      <c r="F497" s="213"/>
      <c r="G497" s="32" t="s">
        <v>49</v>
      </c>
      <c r="H497" s="3"/>
      <c r="I497" s="3"/>
      <c r="J497" s="77"/>
      <c r="K497" s="77"/>
      <c r="L497" s="77"/>
      <c r="M497" s="78">
        <f>IF(RIGHT(T497)="T",(+I497-H497),0)</f>
        <v>0</v>
      </c>
      <c r="N497" s="78">
        <f>IF(RIGHT(T497)="U",(+I497-H497),0)</f>
        <v>0</v>
      </c>
      <c r="O497" s="78">
        <f>IF(RIGHT(T497)="C",(+I497-H497),0)</f>
        <v>0</v>
      </c>
      <c r="P497" s="78">
        <f>IF(RIGHT(T497)="D",(+I497-H497),0)</f>
        <v>0</v>
      </c>
      <c r="Q497" s="79"/>
      <c r="R497" s="79"/>
      <c r="S497" s="79"/>
      <c r="T497" s="96"/>
      <c r="U497" s="30"/>
      <c r="V497" s="81"/>
      <c r="W497" s="123"/>
      <c r="X497" s="130"/>
      <c r="Y497" s="130"/>
      <c r="Z497" s="130"/>
      <c r="AA497" s="130"/>
      <c r="AB497" s="122"/>
      <c r="AC497" s="123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</row>
    <row r="498" spans="1:40" s="89" customFormat="1" x14ac:dyDescent="0.25">
      <c r="A498" s="125"/>
      <c r="B498" s="27"/>
      <c r="C498" s="69"/>
      <c r="D498" s="91" t="s">
        <v>50</v>
      </c>
      <c r="E498" s="92"/>
      <c r="F498" s="29"/>
      <c r="G498" s="32" t="s">
        <v>49</v>
      </c>
      <c r="H498" s="2"/>
      <c r="I498" s="2"/>
      <c r="J498" s="32" t="s">
        <v>49</v>
      </c>
      <c r="K498" s="32" t="s">
        <v>49</v>
      </c>
      <c r="L498" s="32" t="s">
        <v>49</v>
      </c>
      <c r="M498" s="78">
        <f>SUM(M496:M497)</f>
        <v>0</v>
      </c>
      <c r="N498" s="78">
        <f>SUM(N496:N497)</f>
        <v>0</v>
      </c>
      <c r="O498" s="78">
        <f>SUM(O496:O497)</f>
        <v>0</v>
      </c>
      <c r="P498" s="78">
        <f>SUM(P496:P497)</f>
        <v>0.25833333333139308</v>
      </c>
      <c r="Q498" s="78"/>
      <c r="R498" s="78"/>
      <c r="S498" s="78"/>
      <c r="T498" s="38"/>
      <c r="U498" s="12"/>
      <c r="V498" s="36"/>
      <c r="W498" s="82">
        <f>$AC$10-((O498*24))</f>
        <v>720</v>
      </c>
      <c r="X498" s="83">
        <v>515</v>
      </c>
      <c r="Y498" s="84">
        <v>37.380000000000003</v>
      </c>
      <c r="Z498" s="85">
        <f>X498*Y498</f>
        <v>19250.7</v>
      </c>
      <c r="AA498" s="82">
        <f>(Z498*(W498-M498*24))/W498</f>
        <v>19250.7</v>
      </c>
      <c r="AB498" s="86">
        <f>(AA498/Z498)*100</f>
        <v>100</v>
      </c>
      <c r="AC498" s="123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</row>
    <row r="499" spans="1:40" s="34" customFormat="1" x14ac:dyDescent="0.25">
      <c r="A499" s="31">
        <v>80</v>
      </c>
      <c r="B499" s="212">
        <v>101</v>
      </c>
      <c r="C499" s="131" t="s">
        <v>226</v>
      </c>
      <c r="D499" s="132" t="s">
        <v>227</v>
      </c>
      <c r="E499" s="43">
        <v>76.018000000000001</v>
      </c>
      <c r="F499" s="29" t="s">
        <v>48</v>
      </c>
      <c r="G499" s="32" t="s">
        <v>49</v>
      </c>
      <c r="H499" s="1">
        <v>43433.522222222222</v>
      </c>
      <c r="I499" s="1">
        <v>43433.767361111109</v>
      </c>
      <c r="J499" s="32" t="s">
        <v>49</v>
      </c>
      <c r="K499" s="32" t="s">
        <v>49</v>
      </c>
      <c r="L499" s="32" t="s">
        <v>49</v>
      </c>
      <c r="M499" s="78">
        <f>IF(RIGHT(T499)="T",(+I499-H499),0)</f>
        <v>0</v>
      </c>
      <c r="N499" s="78">
        <f>IF(RIGHT(T499)="U",(+I499-H499),0)</f>
        <v>0</v>
      </c>
      <c r="O499" s="78">
        <f>IF(RIGHT(T499)="C",(+I499-H499),0)</f>
        <v>0</v>
      </c>
      <c r="P499" s="78">
        <f>IF(RIGHT(T499)="D",(+I499-H499),0)</f>
        <v>0.24513888888759539</v>
      </c>
      <c r="Q499" s="32" t="s">
        <v>49</v>
      </c>
      <c r="R499" s="32" t="s">
        <v>49</v>
      </c>
      <c r="S499" s="32" t="s">
        <v>49</v>
      </c>
      <c r="T499" s="90" t="s">
        <v>603</v>
      </c>
      <c r="U499" s="7" t="s">
        <v>738</v>
      </c>
      <c r="V499" s="33"/>
      <c r="AB499" s="97"/>
    </row>
    <row r="500" spans="1:40" s="37" customFormat="1" x14ac:dyDescent="0.25">
      <c r="A500" s="35"/>
      <c r="B500" s="212"/>
      <c r="C500" s="46"/>
      <c r="D500" s="91" t="s">
        <v>50</v>
      </c>
      <c r="E500" s="92"/>
      <c r="F500" s="29"/>
      <c r="G500" s="32" t="s">
        <v>49</v>
      </c>
      <c r="H500" s="2"/>
      <c r="I500" s="2"/>
      <c r="J500" s="32" t="s">
        <v>49</v>
      </c>
      <c r="K500" s="32" t="s">
        <v>49</v>
      </c>
      <c r="L500" s="32" t="s">
        <v>49</v>
      </c>
      <c r="M500" s="78">
        <f>SUM(M499:M499)</f>
        <v>0</v>
      </c>
      <c r="N500" s="78">
        <f>SUM(N499:N499)</f>
        <v>0</v>
      </c>
      <c r="O500" s="78">
        <f>SUM(O499:O499)</f>
        <v>0</v>
      </c>
      <c r="P500" s="78">
        <f>SUM(P499:P499)</f>
        <v>0.24513888888759539</v>
      </c>
      <c r="Q500" s="32" t="s">
        <v>49</v>
      </c>
      <c r="R500" s="32" t="s">
        <v>49</v>
      </c>
      <c r="S500" s="32" t="s">
        <v>49</v>
      </c>
      <c r="T500" s="38"/>
      <c r="U500" s="12"/>
      <c r="V500" s="36"/>
      <c r="W500" s="82">
        <f>$AC$10-((O500*24))</f>
        <v>720</v>
      </c>
      <c r="X500" s="83">
        <v>515</v>
      </c>
      <c r="Y500" s="84">
        <v>76.018000000000001</v>
      </c>
      <c r="Z500" s="85">
        <f>X500*Y500</f>
        <v>39149.269999999997</v>
      </c>
      <c r="AA500" s="82">
        <f>(Z500*(W500-M500*24))/W500</f>
        <v>39149.269999999997</v>
      </c>
      <c r="AB500" s="86">
        <f>(AA500/Z500)*100</f>
        <v>100</v>
      </c>
      <c r="AC500" s="34"/>
    </row>
    <row r="501" spans="1:40" s="34" customFormat="1" x14ac:dyDescent="0.25">
      <c r="A501" s="230">
        <v>81</v>
      </c>
      <c r="B501" s="212">
        <v>102</v>
      </c>
      <c r="C501" s="225" t="s">
        <v>228</v>
      </c>
      <c r="D501" s="231" t="s">
        <v>229</v>
      </c>
      <c r="E501" s="220">
        <v>30.15</v>
      </c>
      <c r="F501" s="213" t="s">
        <v>48</v>
      </c>
      <c r="G501" s="32" t="s">
        <v>49</v>
      </c>
      <c r="H501" s="1">
        <v>43405.786805555559</v>
      </c>
      <c r="I501" s="1">
        <v>43405.963888888888</v>
      </c>
      <c r="J501" s="32" t="s">
        <v>49</v>
      </c>
      <c r="K501" s="32" t="s">
        <v>49</v>
      </c>
      <c r="L501" s="32" t="s">
        <v>49</v>
      </c>
      <c r="M501" s="78">
        <f t="shared" ref="M501:M507" si="43">IF(RIGHT(T501)="T",(+I501-H501),0)</f>
        <v>0</v>
      </c>
      <c r="N501" s="78">
        <f t="shared" ref="N501:N507" si="44">IF(RIGHT(T501)="U",(+I501-H501),0)</f>
        <v>0</v>
      </c>
      <c r="O501" s="78">
        <f t="shared" ref="O501:O507" si="45">IF(RIGHT(T501)="C",(+I501-H501),0)</f>
        <v>0</v>
      </c>
      <c r="P501" s="78">
        <f t="shared" ref="P501:P507" si="46">IF(RIGHT(T501)="D",(+I501-H501),0)</f>
        <v>0.17708333332848269</v>
      </c>
      <c r="Q501" s="32" t="s">
        <v>49</v>
      </c>
      <c r="R501" s="32" t="s">
        <v>49</v>
      </c>
      <c r="S501" s="32" t="s">
        <v>49</v>
      </c>
      <c r="T501" s="90" t="s">
        <v>606</v>
      </c>
      <c r="U501" s="7" t="s">
        <v>607</v>
      </c>
      <c r="V501" s="33"/>
      <c r="AB501" s="97"/>
    </row>
    <row r="502" spans="1:40" s="34" customFormat="1" x14ac:dyDescent="0.25">
      <c r="A502" s="230"/>
      <c r="B502" s="212"/>
      <c r="C502" s="225"/>
      <c r="D502" s="231"/>
      <c r="E502" s="220"/>
      <c r="F502" s="213"/>
      <c r="G502" s="32"/>
      <c r="H502" s="1">
        <v>43406.275000000001</v>
      </c>
      <c r="I502" s="1">
        <v>43406.370833333334</v>
      </c>
      <c r="J502" s="32"/>
      <c r="K502" s="32"/>
      <c r="L502" s="32"/>
      <c r="M502" s="78">
        <f t="shared" si="43"/>
        <v>0</v>
      </c>
      <c r="N502" s="78">
        <f t="shared" si="44"/>
        <v>0</v>
      </c>
      <c r="O502" s="78">
        <f t="shared" si="45"/>
        <v>0</v>
      </c>
      <c r="P502" s="78">
        <f t="shared" si="46"/>
        <v>9.5833333332848269E-2</v>
      </c>
      <c r="Q502" s="32"/>
      <c r="R502" s="32"/>
      <c r="S502" s="32"/>
      <c r="T502" s="90" t="s">
        <v>606</v>
      </c>
      <c r="U502" s="7" t="s">
        <v>607</v>
      </c>
      <c r="V502" s="33"/>
      <c r="AB502" s="97"/>
    </row>
    <row r="503" spans="1:40" s="34" customFormat="1" x14ac:dyDescent="0.25">
      <c r="A503" s="230"/>
      <c r="B503" s="212"/>
      <c r="C503" s="225"/>
      <c r="D503" s="231"/>
      <c r="E503" s="220"/>
      <c r="F503" s="213"/>
      <c r="G503" s="32"/>
      <c r="H503" s="1">
        <v>43406.76458333333</v>
      </c>
      <c r="I503" s="1">
        <v>43406.955555555556</v>
      </c>
      <c r="J503" s="32"/>
      <c r="K503" s="32"/>
      <c r="L503" s="32"/>
      <c r="M503" s="78">
        <f t="shared" si="43"/>
        <v>0</v>
      </c>
      <c r="N503" s="78">
        <f t="shared" si="44"/>
        <v>0</v>
      </c>
      <c r="O503" s="78">
        <f t="shared" si="45"/>
        <v>0</v>
      </c>
      <c r="P503" s="78">
        <f t="shared" si="46"/>
        <v>0.19097222222626442</v>
      </c>
      <c r="Q503" s="32"/>
      <c r="R503" s="32"/>
      <c r="S503" s="32"/>
      <c r="T503" s="90" t="s">
        <v>606</v>
      </c>
      <c r="U503" s="7" t="s">
        <v>607</v>
      </c>
      <c r="V503" s="33"/>
      <c r="AB503" s="97"/>
    </row>
    <row r="504" spans="1:40" s="34" customFormat="1" x14ac:dyDescent="0.25">
      <c r="A504" s="230"/>
      <c r="B504" s="212"/>
      <c r="C504" s="225"/>
      <c r="D504" s="231"/>
      <c r="E504" s="220"/>
      <c r="F504" s="213"/>
      <c r="G504" s="32"/>
      <c r="H504" s="1">
        <v>43407.762499999997</v>
      </c>
      <c r="I504" s="1">
        <v>43407.960416666669</v>
      </c>
      <c r="J504" s="32"/>
      <c r="K504" s="32"/>
      <c r="L504" s="32"/>
      <c r="M504" s="78">
        <f t="shared" si="43"/>
        <v>0</v>
      </c>
      <c r="N504" s="78">
        <f t="shared" si="44"/>
        <v>0</v>
      </c>
      <c r="O504" s="78">
        <f t="shared" si="45"/>
        <v>0</v>
      </c>
      <c r="P504" s="78">
        <f t="shared" si="46"/>
        <v>0.19791666667151731</v>
      </c>
      <c r="Q504" s="32"/>
      <c r="R504" s="32"/>
      <c r="S504" s="32"/>
      <c r="T504" s="90" t="s">
        <v>606</v>
      </c>
      <c r="U504" s="7" t="s">
        <v>607</v>
      </c>
      <c r="V504" s="33"/>
      <c r="AB504" s="97"/>
    </row>
    <row r="505" spans="1:40" s="34" customFormat="1" x14ac:dyDescent="0.25">
      <c r="A505" s="230"/>
      <c r="B505" s="212"/>
      <c r="C505" s="225"/>
      <c r="D505" s="231"/>
      <c r="E505" s="220"/>
      <c r="F505" s="213"/>
      <c r="G505" s="32"/>
      <c r="H505" s="1">
        <v>43409.740277777775</v>
      </c>
      <c r="I505" s="1">
        <v>43410.352083333331</v>
      </c>
      <c r="J505" s="32"/>
      <c r="K505" s="32"/>
      <c r="L505" s="32"/>
      <c r="M505" s="78">
        <f t="shared" si="43"/>
        <v>0</v>
      </c>
      <c r="N505" s="78">
        <f t="shared" si="44"/>
        <v>0</v>
      </c>
      <c r="O505" s="78">
        <f t="shared" si="45"/>
        <v>0</v>
      </c>
      <c r="P505" s="78">
        <f t="shared" si="46"/>
        <v>0.61180555555620231</v>
      </c>
      <c r="Q505" s="32"/>
      <c r="R505" s="32"/>
      <c r="S505" s="32"/>
      <c r="T505" s="90" t="s">
        <v>606</v>
      </c>
      <c r="U505" s="7" t="s">
        <v>607</v>
      </c>
      <c r="V505" s="33"/>
      <c r="AB505" s="97"/>
    </row>
    <row r="506" spans="1:40" s="34" customFormat="1" ht="18" x14ac:dyDescent="0.25">
      <c r="A506" s="230"/>
      <c r="B506" s="212"/>
      <c r="C506" s="225"/>
      <c r="D506" s="231"/>
      <c r="E506" s="220"/>
      <c r="F506" s="213"/>
      <c r="G506" s="32"/>
      <c r="H506" s="1">
        <v>43420.422222222223</v>
      </c>
      <c r="I506" s="1">
        <v>43427.783333333333</v>
      </c>
      <c r="J506" s="32"/>
      <c r="K506" s="32"/>
      <c r="L506" s="32"/>
      <c r="M506" s="78">
        <f t="shared" si="43"/>
        <v>0</v>
      </c>
      <c r="N506" s="78">
        <f t="shared" si="44"/>
        <v>0</v>
      </c>
      <c r="O506" s="78">
        <f t="shared" si="45"/>
        <v>0</v>
      </c>
      <c r="P506" s="78">
        <f t="shared" si="46"/>
        <v>7.3611111111094942</v>
      </c>
      <c r="Q506" s="32"/>
      <c r="R506" s="32"/>
      <c r="S506" s="32"/>
      <c r="T506" s="90" t="s">
        <v>603</v>
      </c>
      <c r="U506" s="7" t="s">
        <v>739</v>
      </c>
      <c r="V506" s="33"/>
      <c r="AB506" s="97"/>
    </row>
    <row r="507" spans="1:40" s="34" customFormat="1" ht="18" x14ac:dyDescent="0.25">
      <c r="A507" s="230"/>
      <c r="B507" s="212"/>
      <c r="C507" s="216"/>
      <c r="D507" s="231"/>
      <c r="E507" s="220"/>
      <c r="F507" s="213"/>
      <c r="G507" s="32"/>
      <c r="H507" s="1">
        <v>43427.783333333333</v>
      </c>
      <c r="I507" s="1">
        <v>43435</v>
      </c>
      <c r="J507" s="32"/>
      <c r="K507" s="32"/>
      <c r="L507" s="32"/>
      <c r="M507" s="78">
        <f t="shared" si="43"/>
        <v>0</v>
      </c>
      <c r="N507" s="78">
        <f t="shared" si="44"/>
        <v>0</v>
      </c>
      <c r="O507" s="78">
        <f t="shared" si="45"/>
        <v>0</v>
      </c>
      <c r="P507" s="78">
        <f t="shared" si="46"/>
        <v>7.2166666666671517</v>
      </c>
      <c r="Q507" s="32"/>
      <c r="R507" s="32"/>
      <c r="S507" s="32"/>
      <c r="T507" s="90" t="s">
        <v>604</v>
      </c>
      <c r="U507" s="7" t="s">
        <v>740</v>
      </c>
      <c r="V507" s="33"/>
      <c r="AB507" s="97"/>
    </row>
    <row r="508" spans="1:40" s="37" customFormat="1" x14ac:dyDescent="0.25">
      <c r="A508" s="35"/>
      <c r="B508" s="40"/>
      <c r="C508" s="46"/>
      <c r="D508" s="91" t="s">
        <v>50</v>
      </c>
      <c r="E508" s="92"/>
      <c r="F508" s="29"/>
      <c r="G508" s="32" t="s">
        <v>49</v>
      </c>
      <c r="H508" s="2"/>
      <c r="I508" s="2"/>
      <c r="J508" s="32" t="s">
        <v>49</v>
      </c>
      <c r="K508" s="32" t="s">
        <v>49</v>
      </c>
      <c r="L508" s="32" t="s">
        <v>49</v>
      </c>
      <c r="M508" s="78">
        <f>SUM(M501:M507)</f>
        <v>0</v>
      </c>
      <c r="N508" s="78">
        <f>SUM(N501:N507)</f>
        <v>0</v>
      </c>
      <c r="O508" s="78">
        <f>SUM(O501:O507)</f>
        <v>0</v>
      </c>
      <c r="P508" s="78">
        <f>SUM(P501:P507)</f>
        <v>15.851388888891961</v>
      </c>
      <c r="Q508" s="32" t="s">
        <v>49</v>
      </c>
      <c r="R508" s="32" t="s">
        <v>49</v>
      </c>
      <c r="S508" s="32" t="s">
        <v>49</v>
      </c>
      <c r="T508" s="38"/>
      <c r="U508" s="12"/>
      <c r="V508" s="36"/>
      <c r="W508" s="82">
        <f>$AC$10-((O508*24))</f>
        <v>720</v>
      </c>
      <c r="X508" s="83">
        <v>691</v>
      </c>
      <c r="Y508" s="84">
        <v>30.15</v>
      </c>
      <c r="Z508" s="85">
        <f>X508*Y508</f>
        <v>20833.649999999998</v>
      </c>
      <c r="AA508" s="82">
        <f>(Z508*(W508-M508*24))/W508</f>
        <v>20833.649999999998</v>
      </c>
      <c r="AB508" s="86">
        <f>(AA508/Z508)*100</f>
        <v>100</v>
      </c>
      <c r="AC508" s="34"/>
    </row>
    <row r="509" spans="1:40" s="34" customFormat="1" x14ac:dyDescent="0.25">
      <c r="A509" s="230">
        <v>82</v>
      </c>
      <c r="B509" s="212">
        <v>104</v>
      </c>
      <c r="C509" s="225" t="s">
        <v>230</v>
      </c>
      <c r="D509" s="231" t="s">
        <v>231</v>
      </c>
      <c r="E509" s="220">
        <v>67.040999999999997</v>
      </c>
      <c r="F509" s="213" t="s">
        <v>48</v>
      </c>
      <c r="G509" s="32" t="s">
        <v>49</v>
      </c>
      <c r="H509" s="3"/>
      <c r="I509" s="3"/>
      <c r="J509" s="32" t="s">
        <v>49</v>
      </c>
      <c r="K509" s="32" t="s">
        <v>49</v>
      </c>
      <c r="L509" s="32" t="s">
        <v>49</v>
      </c>
      <c r="M509" s="78">
        <f>IF(RIGHT(T509)="T",(+I509-H509),0)</f>
        <v>0</v>
      </c>
      <c r="N509" s="78">
        <f>IF(RIGHT(T509)="U",(+I509-H509),0)</f>
        <v>0</v>
      </c>
      <c r="O509" s="78">
        <f>IF(RIGHT(T509)="C",(+I509-H509),0)</f>
        <v>0</v>
      </c>
      <c r="P509" s="78">
        <f>IF(RIGHT(T509)="D",(+I509-H509),0)</f>
        <v>0</v>
      </c>
      <c r="Q509" s="32" t="s">
        <v>49</v>
      </c>
      <c r="R509" s="32" t="s">
        <v>49</v>
      </c>
      <c r="S509" s="32" t="s">
        <v>49</v>
      </c>
      <c r="T509" s="96"/>
      <c r="U509" s="30"/>
      <c r="V509" s="33"/>
      <c r="AB509" s="97"/>
    </row>
    <row r="510" spans="1:40" s="34" customFormat="1" x14ac:dyDescent="0.25">
      <c r="A510" s="230"/>
      <c r="B510" s="212"/>
      <c r="C510" s="216"/>
      <c r="D510" s="231"/>
      <c r="E510" s="220"/>
      <c r="F510" s="213"/>
      <c r="G510" s="32"/>
      <c r="H510" s="3"/>
      <c r="I510" s="3"/>
      <c r="J510" s="32"/>
      <c r="K510" s="32"/>
      <c r="L510" s="32"/>
      <c r="M510" s="78">
        <f>IF(RIGHT(T510)="T",(+I510-H510),0)</f>
        <v>0</v>
      </c>
      <c r="N510" s="78">
        <f>IF(RIGHT(T510)="U",(+I510-H510),0)</f>
        <v>0</v>
      </c>
      <c r="O510" s="78">
        <f>IF(RIGHT(T510)="C",(+I510-H510),0)</f>
        <v>0</v>
      </c>
      <c r="P510" s="78">
        <f>IF(RIGHT(T510)="D",(+I510-H510),0)</f>
        <v>0</v>
      </c>
      <c r="Q510" s="32"/>
      <c r="R510" s="32"/>
      <c r="S510" s="32"/>
      <c r="T510" s="96"/>
      <c r="U510" s="30"/>
      <c r="V510" s="33"/>
      <c r="AB510" s="97"/>
    </row>
    <row r="511" spans="1:40" s="34" customFormat="1" x14ac:dyDescent="0.25">
      <c r="A511" s="230"/>
      <c r="B511" s="212"/>
      <c r="C511" s="216"/>
      <c r="D511" s="231"/>
      <c r="E511" s="220"/>
      <c r="F511" s="213"/>
      <c r="G511" s="32"/>
      <c r="H511" s="3"/>
      <c r="I511" s="3"/>
      <c r="J511" s="32"/>
      <c r="K511" s="32"/>
      <c r="L511" s="32"/>
      <c r="M511" s="78">
        <f>IF(RIGHT(T511)="T",(+I511-H511),0)</f>
        <v>0</v>
      </c>
      <c r="N511" s="78">
        <f>IF(RIGHT(T511)="U",(+I511-H511),0)</f>
        <v>0</v>
      </c>
      <c r="O511" s="78">
        <f>IF(RIGHT(T511)="C",(+I511-H511),0)</f>
        <v>0</v>
      </c>
      <c r="P511" s="78">
        <f>IF(RIGHT(T511)="D",(+I511-H511),0)</f>
        <v>0</v>
      </c>
      <c r="Q511" s="32"/>
      <c r="R511" s="32"/>
      <c r="S511" s="32"/>
      <c r="T511" s="96"/>
      <c r="U511" s="30"/>
      <c r="V511" s="33"/>
      <c r="AB511" s="97"/>
    </row>
    <row r="512" spans="1:40" s="37" customFormat="1" x14ac:dyDescent="0.25">
      <c r="A512" s="35"/>
      <c r="B512" s="40"/>
      <c r="C512" s="46"/>
      <c r="D512" s="91" t="s">
        <v>50</v>
      </c>
      <c r="E512" s="92"/>
      <c r="F512" s="29"/>
      <c r="G512" s="32" t="s">
        <v>49</v>
      </c>
      <c r="H512" s="2"/>
      <c r="I512" s="2"/>
      <c r="J512" s="32" t="s">
        <v>49</v>
      </c>
      <c r="K512" s="32" t="s">
        <v>49</v>
      </c>
      <c r="L512" s="32" t="s">
        <v>49</v>
      </c>
      <c r="M512" s="78">
        <f>SUM(M509:M511)</f>
        <v>0</v>
      </c>
      <c r="N512" s="78">
        <f>SUM(N509:N511)</f>
        <v>0</v>
      </c>
      <c r="O512" s="78">
        <f>SUM(O509:O511)</f>
        <v>0</v>
      </c>
      <c r="P512" s="78">
        <f>SUM(P509:P511)</f>
        <v>0</v>
      </c>
      <c r="Q512" s="32" t="s">
        <v>49</v>
      </c>
      <c r="R512" s="32" t="s">
        <v>49</v>
      </c>
      <c r="S512" s="32" t="s">
        <v>49</v>
      </c>
      <c r="T512" s="38"/>
      <c r="U512" s="12"/>
      <c r="V512" s="36"/>
      <c r="W512" s="82">
        <f>$AC$10-((O512*24))</f>
        <v>720</v>
      </c>
      <c r="X512" s="83">
        <v>515</v>
      </c>
      <c r="Y512" s="84">
        <v>67.040999999999997</v>
      </c>
      <c r="Z512" s="85">
        <f>X512*Y512</f>
        <v>34526.114999999998</v>
      </c>
      <c r="AA512" s="82">
        <f>(Z512*(W512-M512*24))/W512</f>
        <v>34526.114999999998</v>
      </c>
      <c r="AB512" s="86">
        <f>(AA512/Z512)*100</f>
        <v>100</v>
      </c>
      <c r="AC512" s="34"/>
    </row>
    <row r="513" spans="1:29" s="34" customFormat="1" x14ac:dyDescent="0.25">
      <c r="A513" s="230">
        <v>83</v>
      </c>
      <c r="B513" s="39"/>
      <c r="C513" s="225" t="s">
        <v>232</v>
      </c>
      <c r="D513" s="231" t="s">
        <v>233</v>
      </c>
      <c r="E513" s="220">
        <v>67.040999999999997</v>
      </c>
      <c r="F513" s="29" t="s">
        <v>48</v>
      </c>
      <c r="G513" s="32" t="s">
        <v>49</v>
      </c>
      <c r="H513" s="3"/>
      <c r="I513" s="3"/>
      <c r="J513" s="32" t="s">
        <v>49</v>
      </c>
      <c r="K513" s="32" t="s">
        <v>49</v>
      </c>
      <c r="L513" s="32" t="s">
        <v>49</v>
      </c>
      <c r="M513" s="78">
        <f>IF(RIGHT(T513)="T",(+I513-H513),0)</f>
        <v>0</v>
      </c>
      <c r="N513" s="78">
        <f>IF(RIGHT(T513)="U",(+I513-H513),0)</f>
        <v>0</v>
      </c>
      <c r="O513" s="78">
        <f>IF(RIGHT(T513)="C",(+I513-H513),0)</f>
        <v>0</v>
      </c>
      <c r="P513" s="78">
        <f>IF(RIGHT(T513)="D",(+I513-H513),0)</f>
        <v>0</v>
      </c>
      <c r="Q513" s="32" t="s">
        <v>49</v>
      </c>
      <c r="R513" s="32" t="s">
        <v>49</v>
      </c>
      <c r="S513" s="32" t="s">
        <v>49</v>
      </c>
      <c r="T513" s="96"/>
      <c r="U513" s="30"/>
      <c r="V513" s="33"/>
      <c r="AB513" s="97"/>
    </row>
    <row r="514" spans="1:29" s="34" customFormat="1" x14ac:dyDescent="0.25">
      <c r="A514" s="230"/>
      <c r="B514" s="39"/>
      <c r="C514" s="216"/>
      <c r="D514" s="231"/>
      <c r="E514" s="220"/>
      <c r="F514" s="29"/>
      <c r="G514" s="32"/>
      <c r="H514" s="3"/>
      <c r="I514" s="3"/>
      <c r="J514" s="32"/>
      <c r="K514" s="32"/>
      <c r="L514" s="32"/>
      <c r="M514" s="78">
        <f>IF(RIGHT(T514)="T",(+I514-H514),0)</f>
        <v>0</v>
      </c>
      <c r="N514" s="78">
        <f>IF(RIGHT(T514)="U",(+I514-H514),0)</f>
        <v>0</v>
      </c>
      <c r="O514" s="78">
        <f>IF(RIGHT(T514)="C",(+I514-H514),0)</f>
        <v>0</v>
      </c>
      <c r="P514" s="78">
        <f>IF(RIGHT(T514)="D",(+I514-H514),0)</f>
        <v>0</v>
      </c>
      <c r="Q514" s="32"/>
      <c r="R514" s="32"/>
      <c r="S514" s="32"/>
      <c r="T514" s="118"/>
      <c r="U514" s="30"/>
      <c r="V514" s="33"/>
      <c r="AB514" s="97"/>
    </row>
    <row r="515" spans="1:29" s="37" customFormat="1" x14ac:dyDescent="0.25">
      <c r="A515" s="35"/>
      <c r="B515" s="40"/>
      <c r="C515" s="46"/>
      <c r="D515" s="91" t="s">
        <v>50</v>
      </c>
      <c r="E515" s="92"/>
      <c r="F515" s="29"/>
      <c r="G515" s="32" t="s">
        <v>49</v>
      </c>
      <c r="H515" s="2"/>
      <c r="I515" s="2"/>
      <c r="J515" s="32" t="s">
        <v>49</v>
      </c>
      <c r="K515" s="32" t="s">
        <v>49</v>
      </c>
      <c r="L515" s="32" t="s">
        <v>49</v>
      </c>
      <c r="M515" s="78">
        <f>SUM(M513:M514)</f>
        <v>0</v>
      </c>
      <c r="N515" s="78">
        <f>SUM(N513:N514)</f>
        <v>0</v>
      </c>
      <c r="O515" s="78">
        <f>SUM(O513:O514)</f>
        <v>0</v>
      </c>
      <c r="P515" s="78">
        <f>SUM(P513:P514)</f>
        <v>0</v>
      </c>
      <c r="Q515" s="32" t="s">
        <v>49</v>
      </c>
      <c r="R515" s="32" t="s">
        <v>49</v>
      </c>
      <c r="S515" s="32" t="s">
        <v>49</v>
      </c>
      <c r="T515" s="38"/>
      <c r="U515" s="12"/>
      <c r="V515" s="36"/>
      <c r="W515" s="82">
        <f>$AC$10-((O515*24))</f>
        <v>720</v>
      </c>
      <c r="X515" s="83">
        <v>515</v>
      </c>
      <c r="Y515" s="84">
        <v>67.040999999999997</v>
      </c>
      <c r="Z515" s="85">
        <f>X515*Y515</f>
        <v>34526.114999999998</v>
      </c>
      <c r="AA515" s="82">
        <f>(Z515*(W515-M515*24))/W515</f>
        <v>34526.114999999998</v>
      </c>
      <c r="AB515" s="86">
        <f>(AA515/Z515)*100</f>
        <v>100</v>
      </c>
      <c r="AC515" s="34"/>
    </row>
    <row r="516" spans="1:29" s="34" customFormat="1" x14ac:dyDescent="0.25">
      <c r="A516" s="230">
        <v>84</v>
      </c>
      <c r="B516" s="212">
        <v>105</v>
      </c>
      <c r="C516" s="225" t="s">
        <v>258</v>
      </c>
      <c r="D516" s="231" t="s">
        <v>259</v>
      </c>
      <c r="E516" s="220">
        <v>81</v>
      </c>
      <c r="F516" s="213" t="s">
        <v>48</v>
      </c>
      <c r="G516" s="32" t="s">
        <v>49</v>
      </c>
      <c r="H516" s="1">
        <v>43407.555555555555</v>
      </c>
      <c r="I516" s="1">
        <v>43407.742361111108</v>
      </c>
      <c r="J516" s="32" t="s">
        <v>49</v>
      </c>
      <c r="K516" s="32" t="s">
        <v>49</v>
      </c>
      <c r="L516" s="77"/>
      <c r="M516" s="78">
        <f>IF(RIGHT(T516)="T",(+I516-H516),0)</f>
        <v>0.18680555555329192</v>
      </c>
      <c r="N516" s="78">
        <f>IF(RIGHT(T516)="U",(+I516-H516),0)</f>
        <v>0</v>
      </c>
      <c r="O516" s="78">
        <f>IF(RIGHT(T516)="C",(+I516-H516),0)</f>
        <v>0</v>
      </c>
      <c r="P516" s="78">
        <f>IF(RIGHT(T516)="D",(+I516-H516),0)</f>
        <v>0</v>
      </c>
      <c r="Q516" s="32" t="s">
        <v>49</v>
      </c>
      <c r="R516" s="32" t="s">
        <v>49</v>
      </c>
      <c r="S516" s="32" t="s">
        <v>49</v>
      </c>
      <c r="T516" s="90" t="s">
        <v>597</v>
      </c>
      <c r="U516" s="7" t="s">
        <v>741</v>
      </c>
      <c r="V516" s="33"/>
      <c r="AB516" s="97"/>
    </row>
    <row r="517" spans="1:29" s="34" customFormat="1" ht="18" x14ac:dyDescent="0.25">
      <c r="A517" s="230"/>
      <c r="B517" s="212"/>
      <c r="C517" s="216"/>
      <c r="D517" s="231"/>
      <c r="E517" s="220"/>
      <c r="F517" s="213"/>
      <c r="G517" s="32"/>
      <c r="H517" s="1">
        <v>43408.418055555558</v>
      </c>
      <c r="I517" s="1">
        <v>43408.492361111108</v>
      </c>
      <c r="J517" s="32"/>
      <c r="K517" s="32"/>
      <c r="L517" s="77"/>
      <c r="M517" s="78">
        <f>IF(RIGHT(T517)="T",(+I517-H517),0)</f>
        <v>0</v>
      </c>
      <c r="N517" s="78">
        <f>IF(RIGHT(T517)="U",(+I517-H517),0)</f>
        <v>0</v>
      </c>
      <c r="O517" s="78">
        <f>IF(RIGHT(T517)="C",(+I517-H517),0)</f>
        <v>0</v>
      </c>
      <c r="P517" s="78">
        <f>IF(RIGHT(T517)="D",(+I517-H517),0)</f>
        <v>7.4305555550381541E-2</v>
      </c>
      <c r="Q517" s="32"/>
      <c r="R517" s="32"/>
      <c r="S517" s="32"/>
      <c r="T517" s="90" t="s">
        <v>602</v>
      </c>
      <c r="U517" s="7" t="s">
        <v>742</v>
      </c>
      <c r="V517" s="33"/>
      <c r="AB517" s="97"/>
    </row>
    <row r="518" spans="1:29" s="37" customFormat="1" x14ac:dyDescent="0.25">
      <c r="A518" s="35"/>
      <c r="B518" s="40"/>
      <c r="C518" s="46"/>
      <c r="D518" s="91" t="s">
        <v>50</v>
      </c>
      <c r="E518" s="92"/>
      <c r="F518" s="29"/>
      <c r="G518" s="32" t="s">
        <v>49</v>
      </c>
      <c r="H518" s="2"/>
      <c r="I518" s="2"/>
      <c r="J518" s="32" t="s">
        <v>49</v>
      </c>
      <c r="K518" s="32" t="s">
        <v>49</v>
      </c>
      <c r="L518" s="32" t="s">
        <v>49</v>
      </c>
      <c r="M518" s="78">
        <f>SUM(M516:M517)</f>
        <v>0.18680555555329192</v>
      </c>
      <c r="N518" s="78">
        <f>SUM(N516:N517)</f>
        <v>0</v>
      </c>
      <c r="O518" s="78">
        <f>SUM(O516:O517)</f>
        <v>0</v>
      </c>
      <c r="P518" s="78">
        <f>SUM(P516:P517)</f>
        <v>7.4305555550381541E-2</v>
      </c>
      <c r="Q518" s="32" t="s">
        <v>49</v>
      </c>
      <c r="R518" s="32" t="s">
        <v>49</v>
      </c>
      <c r="S518" s="32" t="s">
        <v>49</v>
      </c>
      <c r="T518" s="38"/>
      <c r="U518" s="12"/>
      <c r="V518" s="36"/>
      <c r="W518" s="82">
        <f>$AC$10-((O518*24))</f>
        <v>720</v>
      </c>
      <c r="X518" s="93">
        <v>515</v>
      </c>
      <c r="Y518" s="94">
        <v>81</v>
      </c>
      <c r="Z518" s="98">
        <f>X518*Y518</f>
        <v>41715</v>
      </c>
      <c r="AA518" s="82">
        <f>(Z518*(W518-M518*24))/W518</f>
        <v>41455.246875003148</v>
      </c>
      <c r="AB518" s="100">
        <f>(AA518/Z518)*100</f>
        <v>99.377314814822356</v>
      </c>
      <c r="AC518" s="34"/>
    </row>
    <row r="519" spans="1:29" s="34" customFormat="1" ht="18" x14ac:dyDescent="0.25">
      <c r="A519" s="230">
        <v>85</v>
      </c>
      <c r="B519" s="212">
        <v>106</v>
      </c>
      <c r="C519" s="225" t="s">
        <v>234</v>
      </c>
      <c r="D519" s="231" t="s">
        <v>235</v>
      </c>
      <c r="E519" s="220">
        <v>175.85900000000001</v>
      </c>
      <c r="F519" s="213" t="s">
        <v>48</v>
      </c>
      <c r="G519" s="32" t="s">
        <v>49</v>
      </c>
      <c r="H519" s="1">
        <v>43405</v>
      </c>
      <c r="I519" s="1">
        <v>43405.334722222222</v>
      </c>
      <c r="J519" s="32" t="s">
        <v>49</v>
      </c>
      <c r="K519" s="32" t="s">
        <v>49</v>
      </c>
      <c r="L519" s="32" t="s">
        <v>49</v>
      </c>
      <c r="M519" s="78">
        <f t="shared" ref="M519:M550" si="47">IF(RIGHT(T519)="T",(+I519-H519),0)</f>
        <v>0</v>
      </c>
      <c r="N519" s="78">
        <f t="shared" ref="N519:N550" si="48">IF(RIGHT(T519)="U",(+I519-H519),0)</f>
        <v>0</v>
      </c>
      <c r="O519" s="78">
        <f t="shared" ref="O519:O550" si="49">IF(RIGHT(T519)="C",(+I519-H519),0)</f>
        <v>0</v>
      </c>
      <c r="P519" s="78">
        <f t="shared" ref="P519:P550" si="50">IF(RIGHT(T519)="D",(+I519-H519),0)</f>
        <v>0.33472222222189885</v>
      </c>
      <c r="Q519" s="32" t="s">
        <v>49</v>
      </c>
      <c r="R519" s="32" t="s">
        <v>49</v>
      </c>
      <c r="S519" s="32" t="s">
        <v>49</v>
      </c>
      <c r="T519" s="90" t="s">
        <v>600</v>
      </c>
      <c r="U519" s="7" t="s">
        <v>743</v>
      </c>
      <c r="V519" s="33"/>
      <c r="AB519" s="97"/>
    </row>
    <row r="520" spans="1:29" s="34" customFormat="1" x14ac:dyDescent="0.25">
      <c r="A520" s="230"/>
      <c r="B520" s="212"/>
      <c r="C520" s="225"/>
      <c r="D520" s="231"/>
      <c r="E520" s="220"/>
      <c r="F520" s="213"/>
      <c r="G520" s="32"/>
      <c r="H520" s="1">
        <v>43405.831944444442</v>
      </c>
      <c r="I520" s="1">
        <v>43406.32916666667</v>
      </c>
      <c r="J520" s="32"/>
      <c r="K520" s="32"/>
      <c r="L520" s="32"/>
      <c r="M520" s="78">
        <f t="shared" si="47"/>
        <v>0</v>
      </c>
      <c r="N520" s="78">
        <f t="shared" si="48"/>
        <v>0</v>
      </c>
      <c r="O520" s="78">
        <f t="shared" si="49"/>
        <v>0</v>
      </c>
      <c r="P520" s="78">
        <f t="shared" si="50"/>
        <v>0.49722222222771961</v>
      </c>
      <c r="Q520" s="32"/>
      <c r="R520" s="32"/>
      <c r="S520" s="32"/>
      <c r="T520" s="90" t="s">
        <v>600</v>
      </c>
      <c r="U520" s="7" t="s">
        <v>683</v>
      </c>
      <c r="V520" s="33"/>
      <c r="AB520" s="97"/>
    </row>
    <row r="521" spans="1:29" s="34" customFormat="1" x14ac:dyDescent="0.25">
      <c r="A521" s="230"/>
      <c r="B521" s="212"/>
      <c r="C521" s="225"/>
      <c r="D521" s="231"/>
      <c r="E521" s="220"/>
      <c r="F521" s="213"/>
      <c r="G521" s="32"/>
      <c r="H521" s="1">
        <v>43406.32916666667</v>
      </c>
      <c r="I521" s="1">
        <v>43406.811805555553</v>
      </c>
      <c r="J521" s="32"/>
      <c r="K521" s="32"/>
      <c r="L521" s="32"/>
      <c r="M521" s="78">
        <f t="shared" si="47"/>
        <v>0</v>
      </c>
      <c r="N521" s="78">
        <f t="shared" si="48"/>
        <v>0</v>
      </c>
      <c r="O521" s="78">
        <f t="shared" si="49"/>
        <v>0</v>
      </c>
      <c r="P521" s="78">
        <f t="shared" si="50"/>
        <v>0.48263888888322981</v>
      </c>
      <c r="Q521" s="32"/>
      <c r="R521" s="32"/>
      <c r="S521" s="32"/>
      <c r="T521" s="90" t="s">
        <v>604</v>
      </c>
      <c r="U521" s="7" t="s">
        <v>605</v>
      </c>
      <c r="V521" s="33"/>
      <c r="AB521" s="97"/>
    </row>
    <row r="522" spans="1:29" s="34" customFormat="1" x14ac:dyDescent="0.25">
      <c r="A522" s="230"/>
      <c r="B522" s="212"/>
      <c r="C522" s="225"/>
      <c r="D522" s="231"/>
      <c r="E522" s="220"/>
      <c r="F522" s="213"/>
      <c r="G522" s="32"/>
      <c r="H522" s="1">
        <v>43406.880555555559</v>
      </c>
      <c r="I522" s="1">
        <v>43407.283333333333</v>
      </c>
      <c r="J522" s="32"/>
      <c r="K522" s="32"/>
      <c r="L522" s="32"/>
      <c r="M522" s="78">
        <f t="shared" si="47"/>
        <v>0</v>
      </c>
      <c r="N522" s="78">
        <f t="shared" si="48"/>
        <v>0</v>
      </c>
      <c r="O522" s="78">
        <f t="shared" si="49"/>
        <v>0</v>
      </c>
      <c r="P522" s="78">
        <f t="shared" si="50"/>
        <v>0.40277777777373558</v>
      </c>
      <c r="Q522" s="32"/>
      <c r="R522" s="32"/>
      <c r="S522" s="32"/>
      <c r="T522" s="90" t="s">
        <v>600</v>
      </c>
      <c r="U522" s="7" t="s">
        <v>684</v>
      </c>
      <c r="V522" s="33"/>
      <c r="AB522" s="97"/>
    </row>
    <row r="523" spans="1:29" s="34" customFormat="1" x14ac:dyDescent="0.25">
      <c r="A523" s="230"/>
      <c r="B523" s="212"/>
      <c r="C523" s="225"/>
      <c r="D523" s="231"/>
      <c r="E523" s="220"/>
      <c r="F523" s="213"/>
      <c r="G523" s="32"/>
      <c r="H523" s="1">
        <v>43407.825694444444</v>
      </c>
      <c r="I523" s="1">
        <v>43408.307638888888</v>
      </c>
      <c r="J523" s="32"/>
      <c r="K523" s="32"/>
      <c r="L523" s="32"/>
      <c r="M523" s="78">
        <f t="shared" si="47"/>
        <v>0</v>
      </c>
      <c r="N523" s="78">
        <f t="shared" si="48"/>
        <v>0</v>
      </c>
      <c r="O523" s="78">
        <f t="shared" si="49"/>
        <v>0</v>
      </c>
      <c r="P523" s="78">
        <f t="shared" si="50"/>
        <v>0.48194444444379769</v>
      </c>
      <c r="Q523" s="32"/>
      <c r="R523" s="32"/>
      <c r="S523" s="32"/>
      <c r="T523" s="90" t="s">
        <v>600</v>
      </c>
      <c r="U523" s="7" t="s">
        <v>744</v>
      </c>
      <c r="V523" s="33"/>
      <c r="AB523" s="97"/>
    </row>
    <row r="524" spans="1:29" s="34" customFormat="1" x14ac:dyDescent="0.25">
      <c r="A524" s="230"/>
      <c r="B524" s="212"/>
      <c r="C524" s="225"/>
      <c r="D524" s="231"/>
      <c r="E524" s="220"/>
      <c r="F524" s="213"/>
      <c r="G524" s="32"/>
      <c r="H524" s="1">
        <v>43408.847222222219</v>
      </c>
      <c r="I524" s="1">
        <v>43409.355555555558</v>
      </c>
      <c r="J524" s="32"/>
      <c r="K524" s="32"/>
      <c r="L524" s="32"/>
      <c r="M524" s="78">
        <f t="shared" si="47"/>
        <v>0</v>
      </c>
      <c r="N524" s="78">
        <f t="shared" si="48"/>
        <v>0</v>
      </c>
      <c r="O524" s="78">
        <f t="shared" si="49"/>
        <v>0</v>
      </c>
      <c r="P524" s="78">
        <f t="shared" si="50"/>
        <v>0.50833333333866904</v>
      </c>
      <c r="Q524" s="32"/>
      <c r="R524" s="32"/>
      <c r="S524" s="32"/>
      <c r="T524" s="90" t="s">
        <v>600</v>
      </c>
      <c r="U524" s="7" t="s">
        <v>744</v>
      </c>
      <c r="V524" s="33"/>
      <c r="AB524" s="97"/>
    </row>
    <row r="525" spans="1:29" s="34" customFormat="1" x14ac:dyDescent="0.25">
      <c r="A525" s="230"/>
      <c r="B525" s="212"/>
      <c r="C525" s="225"/>
      <c r="D525" s="231"/>
      <c r="E525" s="220"/>
      <c r="F525" s="213"/>
      <c r="G525" s="32"/>
      <c r="H525" s="1">
        <v>43409.825694444444</v>
      </c>
      <c r="I525" s="1">
        <v>43410.340277777781</v>
      </c>
      <c r="J525" s="32"/>
      <c r="K525" s="32"/>
      <c r="L525" s="32"/>
      <c r="M525" s="78">
        <f t="shared" si="47"/>
        <v>0</v>
      </c>
      <c r="N525" s="78">
        <f t="shared" si="48"/>
        <v>0</v>
      </c>
      <c r="O525" s="78">
        <f t="shared" si="49"/>
        <v>0</v>
      </c>
      <c r="P525" s="78">
        <f t="shared" si="50"/>
        <v>0.51458333333721384</v>
      </c>
      <c r="Q525" s="32"/>
      <c r="R525" s="32"/>
      <c r="S525" s="32"/>
      <c r="T525" s="90" t="s">
        <v>600</v>
      </c>
      <c r="U525" s="7" t="s">
        <v>744</v>
      </c>
      <c r="V525" s="33"/>
      <c r="AB525" s="97"/>
    </row>
    <row r="526" spans="1:29" s="34" customFormat="1" x14ac:dyDescent="0.25">
      <c r="A526" s="230"/>
      <c r="B526" s="212"/>
      <c r="C526" s="225"/>
      <c r="D526" s="231"/>
      <c r="E526" s="220"/>
      <c r="F526" s="213"/>
      <c r="G526" s="32"/>
      <c r="H526" s="1">
        <v>43410.669444444444</v>
      </c>
      <c r="I526" s="1">
        <v>43411.349305555559</v>
      </c>
      <c r="J526" s="32"/>
      <c r="K526" s="32"/>
      <c r="L526" s="32"/>
      <c r="M526" s="78">
        <f t="shared" si="47"/>
        <v>0</v>
      </c>
      <c r="N526" s="78">
        <f t="shared" si="48"/>
        <v>0</v>
      </c>
      <c r="O526" s="78">
        <f t="shared" si="49"/>
        <v>0</v>
      </c>
      <c r="P526" s="78">
        <f t="shared" si="50"/>
        <v>0.679861111115315</v>
      </c>
      <c r="Q526" s="32"/>
      <c r="R526" s="32"/>
      <c r="S526" s="32"/>
      <c r="T526" s="90" t="s">
        <v>600</v>
      </c>
      <c r="U526" s="7" t="s">
        <v>745</v>
      </c>
      <c r="V526" s="33"/>
      <c r="AB526" s="97"/>
    </row>
    <row r="527" spans="1:29" s="34" customFormat="1" x14ac:dyDescent="0.25">
      <c r="A527" s="230"/>
      <c r="B527" s="212"/>
      <c r="C527" s="225"/>
      <c r="D527" s="231"/>
      <c r="E527" s="220"/>
      <c r="F527" s="213"/>
      <c r="G527" s="32"/>
      <c r="H527" s="1">
        <v>43411.561805555553</v>
      </c>
      <c r="I527" s="1">
        <v>43412.230555555558</v>
      </c>
      <c r="J527" s="32"/>
      <c r="K527" s="32"/>
      <c r="L527" s="32"/>
      <c r="M527" s="78">
        <f t="shared" si="47"/>
        <v>0</v>
      </c>
      <c r="N527" s="78">
        <f t="shared" si="48"/>
        <v>0</v>
      </c>
      <c r="O527" s="78">
        <f t="shared" si="49"/>
        <v>0</v>
      </c>
      <c r="P527" s="78">
        <f t="shared" si="50"/>
        <v>0.66875000000436557</v>
      </c>
      <c r="Q527" s="32"/>
      <c r="R527" s="32"/>
      <c r="S527" s="32"/>
      <c r="T527" s="90" t="s">
        <v>600</v>
      </c>
      <c r="U527" s="7" t="s">
        <v>745</v>
      </c>
      <c r="V527" s="33"/>
      <c r="AB527" s="97"/>
    </row>
    <row r="528" spans="1:29" s="34" customFormat="1" x14ac:dyDescent="0.25">
      <c r="A528" s="230"/>
      <c r="B528" s="212"/>
      <c r="C528" s="225"/>
      <c r="D528" s="231"/>
      <c r="E528" s="220"/>
      <c r="F528" s="213"/>
      <c r="G528" s="32"/>
      <c r="H528" s="1">
        <v>43412.552083333336</v>
      </c>
      <c r="I528" s="1">
        <v>43413.298611111109</v>
      </c>
      <c r="J528" s="32"/>
      <c r="K528" s="32"/>
      <c r="L528" s="32"/>
      <c r="M528" s="78">
        <f t="shared" si="47"/>
        <v>0</v>
      </c>
      <c r="N528" s="78">
        <f t="shared" si="48"/>
        <v>0</v>
      </c>
      <c r="O528" s="78">
        <f t="shared" si="49"/>
        <v>0</v>
      </c>
      <c r="P528" s="78">
        <f t="shared" si="50"/>
        <v>0.74652777777373558</v>
      </c>
      <c r="Q528" s="32"/>
      <c r="R528" s="32"/>
      <c r="S528" s="32"/>
      <c r="T528" s="90" t="s">
        <v>600</v>
      </c>
      <c r="U528" s="7" t="s">
        <v>745</v>
      </c>
      <c r="V528" s="33"/>
      <c r="AB528" s="97"/>
    </row>
    <row r="529" spans="1:28" s="34" customFormat="1" x14ac:dyDescent="0.25">
      <c r="A529" s="230"/>
      <c r="B529" s="212"/>
      <c r="C529" s="225"/>
      <c r="D529" s="231"/>
      <c r="E529" s="220"/>
      <c r="F529" s="213"/>
      <c r="G529" s="32"/>
      <c r="H529" s="1">
        <v>43413.54583333333</v>
      </c>
      <c r="I529" s="1">
        <v>43414.28402777778</v>
      </c>
      <c r="J529" s="32"/>
      <c r="K529" s="32"/>
      <c r="L529" s="32"/>
      <c r="M529" s="78">
        <f t="shared" si="47"/>
        <v>0</v>
      </c>
      <c r="N529" s="78">
        <f t="shared" si="48"/>
        <v>0</v>
      </c>
      <c r="O529" s="78">
        <f t="shared" si="49"/>
        <v>0</v>
      </c>
      <c r="P529" s="78">
        <f t="shared" si="50"/>
        <v>0.73819444444961846</v>
      </c>
      <c r="Q529" s="32"/>
      <c r="R529" s="32"/>
      <c r="S529" s="32"/>
      <c r="T529" s="90" t="s">
        <v>600</v>
      </c>
      <c r="U529" s="7" t="s">
        <v>745</v>
      </c>
      <c r="V529" s="33"/>
      <c r="AB529" s="97"/>
    </row>
    <row r="530" spans="1:28" s="34" customFormat="1" x14ac:dyDescent="0.25">
      <c r="A530" s="230"/>
      <c r="B530" s="212"/>
      <c r="C530" s="225"/>
      <c r="D530" s="231"/>
      <c r="E530" s="220"/>
      <c r="F530" s="213"/>
      <c r="G530" s="32"/>
      <c r="H530" s="1">
        <v>43414.843055555553</v>
      </c>
      <c r="I530" s="1">
        <v>43415.270138888889</v>
      </c>
      <c r="J530" s="32"/>
      <c r="K530" s="32"/>
      <c r="L530" s="32"/>
      <c r="M530" s="78">
        <f t="shared" si="47"/>
        <v>0</v>
      </c>
      <c r="N530" s="78">
        <f t="shared" si="48"/>
        <v>0</v>
      </c>
      <c r="O530" s="78">
        <f t="shared" si="49"/>
        <v>0</v>
      </c>
      <c r="P530" s="78">
        <f t="shared" si="50"/>
        <v>0.42708333333575865</v>
      </c>
      <c r="Q530" s="32"/>
      <c r="R530" s="32"/>
      <c r="S530" s="32"/>
      <c r="T530" s="90" t="s">
        <v>600</v>
      </c>
      <c r="U530" s="7" t="s">
        <v>745</v>
      </c>
      <c r="V530" s="33"/>
      <c r="AB530" s="97"/>
    </row>
    <row r="531" spans="1:28" s="34" customFormat="1" x14ac:dyDescent="0.25">
      <c r="A531" s="230"/>
      <c r="B531" s="212"/>
      <c r="C531" s="225"/>
      <c r="D531" s="231"/>
      <c r="E531" s="220"/>
      <c r="F531" s="213"/>
      <c r="G531" s="32"/>
      <c r="H531" s="1">
        <v>43415.813888888886</v>
      </c>
      <c r="I531" s="1">
        <v>43416.257638888892</v>
      </c>
      <c r="J531" s="32"/>
      <c r="K531" s="32"/>
      <c r="L531" s="32"/>
      <c r="M531" s="78">
        <f t="shared" si="47"/>
        <v>0</v>
      </c>
      <c r="N531" s="78">
        <f t="shared" si="48"/>
        <v>0</v>
      </c>
      <c r="O531" s="78">
        <f t="shared" si="49"/>
        <v>0</v>
      </c>
      <c r="P531" s="78">
        <f t="shared" si="50"/>
        <v>0.44375000000582077</v>
      </c>
      <c r="Q531" s="32"/>
      <c r="R531" s="32"/>
      <c r="S531" s="32"/>
      <c r="T531" s="90" t="s">
        <v>600</v>
      </c>
      <c r="U531" s="7" t="s">
        <v>745</v>
      </c>
      <c r="V531" s="33"/>
      <c r="AB531" s="97"/>
    </row>
    <row r="532" spans="1:28" s="34" customFormat="1" x14ac:dyDescent="0.25">
      <c r="A532" s="230"/>
      <c r="B532" s="212"/>
      <c r="C532" s="225"/>
      <c r="D532" s="231"/>
      <c r="E532" s="220"/>
      <c r="F532" s="213"/>
      <c r="G532" s="32"/>
      <c r="H532" s="1">
        <v>43416.845833333333</v>
      </c>
      <c r="I532" s="1">
        <v>43417.393055555556</v>
      </c>
      <c r="J532" s="32"/>
      <c r="K532" s="32"/>
      <c r="L532" s="32"/>
      <c r="M532" s="78">
        <f t="shared" si="47"/>
        <v>0</v>
      </c>
      <c r="N532" s="78">
        <f t="shared" si="48"/>
        <v>0</v>
      </c>
      <c r="O532" s="78">
        <f t="shared" si="49"/>
        <v>0</v>
      </c>
      <c r="P532" s="78">
        <f t="shared" si="50"/>
        <v>0.54722222222335404</v>
      </c>
      <c r="Q532" s="32"/>
      <c r="R532" s="32"/>
      <c r="S532" s="32"/>
      <c r="T532" s="80" t="s">
        <v>600</v>
      </c>
      <c r="U532" s="7" t="s">
        <v>685</v>
      </c>
      <c r="V532" s="33"/>
      <c r="AB532" s="97"/>
    </row>
    <row r="533" spans="1:28" s="34" customFormat="1" x14ac:dyDescent="0.25">
      <c r="A533" s="230"/>
      <c r="B533" s="212"/>
      <c r="C533" s="225"/>
      <c r="D533" s="231"/>
      <c r="E533" s="220"/>
      <c r="F533" s="213"/>
      <c r="G533" s="32"/>
      <c r="H533" s="1">
        <v>43417.854861111111</v>
      </c>
      <c r="I533" s="1">
        <v>43418.390277777777</v>
      </c>
      <c r="J533" s="32"/>
      <c r="K533" s="32"/>
      <c r="L533" s="32"/>
      <c r="M533" s="78">
        <f t="shared" si="47"/>
        <v>0</v>
      </c>
      <c r="N533" s="78">
        <f t="shared" si="48"/>
        <v>0</v>
      </c>
      <c r="O533" s="78">
        <f t="shared" si="49"/>
        <v>0</v>
      </c>
      <c r="P533" s="78">
        <f t="shared" si="50"/>
        <v>0.53541666666569654</v>
      </c>
      <c r="Q533" s="32"/>
      <c r="R533" s="32"/>
      <c r="S533" s="32"/>
      <c r="T533" s="80" t="s">
        <v>600</v>
      </c>
      <c r="U533" s="7" t="s">
        <v>687</v>
      </c>
      <c r="V533" s="33"/>
      <c r="AB533" s="97"/>
    </row>
    <row r="534" spans="1:28" s="34" customFormat="1" x14ac:dyDescent="0.25">
      <c r="A534" s="230"/>
      <c r="B534" s="212"/>
      <c r="C534" s="225"/>
      <c r="D534" s="231"/>
      <c r="E534" s="220"/>
      <c r="F534" s="213"/>
      <c r="G534" s="32"/>
      <c r="H534" s="1">
        <v>43418.827777777777</v>
      </c>
      <c r="I534" s="1">
        <v>43419.297222222223</v>
      </c>
      <c r="J534" s="32"/>
      <c r="K534" s="32"/>
      <c r="L534" s="32"/>
      <c r="M534" s="78">
        <f t="shared" si="47"/>
        <v>0</v>
      </c>
      <c r="N534" s="78">
        <f t="shared" si="48"/>
        <v>0</v>
      </c>
      <c r="O534" s="78">
        <f t="shared" si="49"/>
        <v>0</v>
      </c>
      <c r="P534" s="78">
        <f t="shared" si="50"/>
        <v>0.46944444444670808</v>
      </c>
      <c r="Q534" s="32"/>
      <c r="R534" s="32"/>
      <c r="S534" s="32"/>
      <c r="T534" s="80" t="s">
        <v>600</v>
      </c>
      <c r="U534" s="7" t="s">
        <v>687</v>
      </c>
      <c r="V534" s="33"/>
      <c r="AB534" s="97"/>
    </row>
    <row r="535" spans="1:28" s="34" customFormat="1" x14ac:dyDescent="0.25">
      <c r="A535" s="230"/>
      <c r="B535" s="212"/>
      <c r="C535" s="225"/>
      <c r="D535" s="231"/>
      <c r="E535" s="220"/>
      <c r="F535" s="213"/>
      <c r="G535" s="32"/>
      <c r="H535" s="1">
        <v>43419.836805555555</v>
      </c>
      <c r="I535" s="1">
        <v>43420.298611111109</v>
      </c>
      <c r="J535" s="32"/>
      <c r="K535" s="32"/>
      <c r="L535" s="32"/>
      <c r="M535" s="78">
        <f t="shared" si="47"/>
        <v>0</v>
      </c>
      <c r="N535" s="78">
        <f t="shared" si="48"/>
        <v>0</v>
      </c>
      <c r="O535" s="78">
        <f t="shared" si="49"/>
        <v>0</v>
      </c>
      <c r="P535" s="78">
        <f t="shared" si="50"/>
        <v>0.46180555555474712</v>
      </c>
      <c r="Q535" s="32"/>
      <c r="R535" s="32"/>
      <c r="S535" s="32"/>
      <c r="T535" s="80" t="s">
        <v>600</v>
      </c>
      <c r="U535" s="7" t="s">
        <v>687</v>
      </c>
      <c r="V535" s="33"/>
      <c r="AB535" s="97"/>
    </row>
    <row r="536" spans="1:28" s="34" customFormat="1" x14ac:dyDescent="0.25">
      <c r="A536" s="230"/>
      <c r="B536" s="212"/>
      <c r="C536" s="225"/>
      <c r="D536" s="231"/>
      <c r="E536" s="220"/>
      <c r="F536" s="213"/>
      <c r="G536" s="32"/>
      <c r="H536" s="1">
        <v>43420.827777777777</v>
      </c>
      <c r="I536" s="1">
        <v>43421.302777777775</v>
      </c>
      <c r="J536" s="32"/>
      <c r="K536" s="32"/>
      <c r="L536" s="32"/>
      <c r="M536" s="78">
        <f t="shared" si="47"/>
        <v>0</v>
      </c>
      <c r="N536" s="78">
        <f t="shared" si="48"/>
        <v>0</v>
      </c>
      <c r="O536" s="78">
        <f t="shared" si="49"/>
        <v>0</v>
      </c>
      <c r="P536" s="78">
        <f t="shared" si="50"/>
        <v>0.47499999999854481</v>
      </c>
      <c r="Q536" s="32"/>
      <c r="R536" s="32"/>
      <c r="S536" s="32"/>
      <c r="T536" s="80" t="s">
        <v>600</v>
      </c>
      <c r="U536" s="7" t="s">
        <v>746</v>
      </c>
      <c r="V536" s="33"/>
      <c r="AB536" s="97"/>
    </row>
    <row r="537" spans="1:28" s="34" customFormat="1" x14ac:dyDescent="0.25">
      <c r="A537" s="230"/>
      <c r="B537" s="212"/>
      <c r="C537" s="225"/>
      <c r="D537" s="231"/>
      <c r="E537" s="220"/>
      <c r="F537" s="213"/>
      <c r="G537" s="32"/>
      <c r="H537" s="1">
        <v>43421.865277777775</v>
      </c>
      <c r="I537" s="1">
        <v>43422.299305555556</v>
      </c>
      <c r="J537" s="32"/>
      <c r="K537" s="32"/>
      <c r="L537" s="32"/>
      <c r="M537" s="78">
        <f t="shared" si="47"/>
        <v>0</v>
      </c>
      <c r="N537" s="78">
        <f t="shared" si="48"/>
        <v>0</v>
      </c>
      <c r="O537" s="78">
        <f t="shared" si="49"/>
        <v>0</v>
      </c>
      <c r="P537" s="78">
        <f t="shared" si="50"/>
        <v>0.43402777778101154</v>
      </c>
      <c r="Q537" s="32"/>
      <c r="R537" s="32"/>
      <c r="S537" s="32"/>
      <c r="T537" s="80" t="s">
        <v>600</v>
      </c>
      <c r="U537" s="7" t="s">
        <v>686</v>
      </c>
      <c r="V537" s="33"/>
      <c r="AB537" s="97"/>
    </row>
    <row r="538" spans="1:28" s="34" customFormat="1" x14ac:dyDescent="0.25">
      <c r="A538" s="230"/>
      <c r="B538" s="212"/>
      <c r="C538" s="225"/>
      <c r="D538" s="231"/>
      <c r="E538" s="220"/>
      <c r="F538" s="213"/>
      <c r="G538" s="32"/>
      <c r="H538" s="1">
        <v>43422.842361111114</v>
      </c>
      <c r="I538" s="1">
        <v>43423.272222222222</v>
      </c>
      <c r="J538" s="32"/>
      <c r="K538" s="32"/>
      <c r="L538" s="32"/>
      <c r="M538" s="78">
        <f t="shared" si="47"/>
        <v>0</v>
      </c>
      <c r="N538" s="78">
        <f t="shared" si="48"/>
        <v>0</v>
      </c>
      <c r="O538" s="78">
        <f t="shared" si="49"/>
        <v>0</v>
      </c>
      <c r="P538" s="78">
        <f t="shared" si="50"/>
        <v>0.42986111110803904</v>
      </c>
      <c r="Q538" s="32"/>
      <c r="R538" s="32"/>
      <c r="S538" s="32"/>
      <c r="T538" s="80" t="s">
        <v>600</v>
      </c>
      <c r="U538" s="7" t="s">
        <v>687</v>
      </c>
      <c r="V538" s="33"/>
      <c r="AB538" s="97"/>
    </row>
    <row r="539" spans="1:28" s="34" customFormat="1" x14ac:dyDescent="0.25">
      <c r="A539" s="230"/>
      <c r="B539" s="212"/>
      <c r="C539" s="225"/>
      <c r="D539" s="231"/>
      <c r="E539" s="220"/>
      <c r="F539" s="213"/>
      <c r="G539" s="32"/>
      <c r="H539" s="1">
        <v>43423.854166666664</v>
      </c>
      <c r="I539" s="1">
        <v>43424.268055555556</v>
      </c>
      <c r="J539" s="32"/>
      <c r="K539" s="32"/>
      <c r="L539" s="32"/>
      <c r="M539" s="78">
        <f t="shared" si="47"/>
        <v>0</v>
      </c>
      <c r="N539" s="78">
        <f t="shared" si="48"/>
        <v>0</v>
      </c>
      <c r="O539" s="78">
        <f t="shared" si="49"/>
        <v>0</v>
      </c>
      <c r="P539" s="78">
        <f t="shared" si="50"/>
        <v>0.41388888889196096</v>
      </c>
      <c r="Q539" s="32"/>
      <c r="R539" s="32"/>
      <c r="S539" s="32"/>
      <c r="T539" s="80" t="s">
        <v>600</v>
      </c>
      <c r="U539" s="7" t="s">
        <v>747</v>
      </c>
      <c r="V539" s="33"/>
      <c r="AB539" s="97"/>
    </row>
    <row r="540" spans="1:28" s="34" customFormat="1" x14ac:dyDescent="0.25">
      <c r="A540" s="230"/>
      <c r="B540" s="212"/>
      <c r="C540" s="225"/>
      <c r="D540" s="231"/>
      <c r="E540" s="220"/>
      <c r="F540" s="213"/>
      <c r="G540" s="32"/>
      <c r="H540" s="1">
        <v>43424.804861111108</v>
      </c>
      <c r="I540" s="1">
        <v>43425.400694444441</v>
      </c>
      <c r="J540" s="32"/>
      <c r="K540" s="32"/>
      <c r="L540" s="32"/>
      <c r="M540" s="78">
        <f t="shared" si="47"/>
        <v>0</v>
      </c>
      <c r="N540" s="78">
        <f t="shared" si="48"/>
        <v>0</v>
      </c>
      <c r="O540" s="78">
        <f t="shared" si="49"/>
        <v>0</v>
      </c>
      <c r="P540" s="78">
        <f t="shared" si="50"/>
        <v>0.59583333333284827</v>
      </c>
      <c r="Q540" s="32"/>
      <c r="R540" s="32"/>
      <c r="S540" s="32"/>
      <c r="T540" s="80" t="s">
        <v>600</v>
      </c>
      <c r="U540" s="7" t="s">
        <v>748</v>
      </c>
      <c r="V540" s="33"/>
      <c r="AB540" s="97"/>
    </row>
    <row r="541" spans="1:28" s="34" customFormat="1" x14ac:dyDescent="0.25">
      <c r="A541" s="230"/>
      <c r="B541" s="212"/>
      <c r="C541" s="225"/>
      <c r="D541" s="231"/>
      <c r="E541" s="220"/>
      <c r="F541" s="213"/>
      <c r="G541" s="32"/>
      <c r="H541" s="1">
        <v>43425.819444444445</v>
      </c>
      <c r="I541" s="1">
        <v>43426.310416666667</v>
      </c>
      <c r="J541" s="32"/>
      <c r="K541" s="32"/>
      <c r="L541" s="32"/>
      <c r="M541" s="78">
        <f t="shared" si="47"/>
        <v>0</v>
      </c>
      <c r="N541" s="78">
        <f t="shared" si="48"/>
        <v>0</v>
      </c>
      <c r="O541" s="78">
        <f t="shared" si="49"/>
        <v>0</v>
      </c>
      <c r="P541" s="78">
        <f t="shared" si="50"/>
        <v>0.49097222222189885</v>
      </c>
      <c r="Q541" s="32"/>
      <c r="R541" s="32"/>
      <c r="S541" s="32"/>
      <c r="T541" s="80" t="s">
        <v>600</v>
      </c>
      <c r="U541" s="7" t="s">
        <v>748</v>
      </c>
      <c r="V541" s="33"/>
      <c r="AB541" s="97"/>
    </row>
    <row r="542" spans="1:28" s="34" customFormat="1" x14ac:dyDescent="0.25">
      <c r="A542" s="230"/>
      <c r="B542" s="212"/>
      <c r="C542" s="225"/>
      <c r="D542" s="231"/>
      <c r="E542" s="220"/>
      <c r="F542" s="213"/>
      <c r="G542" s="32"/>
      <c r="H542" s="1">
        <v>43426.808333333334</v>
      </c>
      <c r="I542" s="1">
        <v>43427.275000000001</v>
      </c>
      <c r="J542" s="32"/>
      <c r="K542" s="32"/>
      <c r="L542" s="32"/>
      <c r="M542" s="78">
        <f t="shared" si="47"/>
        <v>0</v>
      </c>
      <c r="N542" s="78">
        <f t="shared" si="48"/>
        <v>0</v>
      </c>
      <c r="O542" s="78">
        <f t="shared" si="49"/>
        <v>0</v>
      </c>
      <c r="P542" s="78">
        <f t="shared" si="50"/>
        <v>0.46666666666715173</v>
      </c>
      <c r="Q542" s="32"/>
      <c r="R542" s="32"/>
      <c r="S542" s="32"/>
      <c r="T542" s="80" t="s">
        <v>600</v>
      </c>
      <c r="U542" s="7" t="s">
        <v>748</v>
      </c>
      <c r="V542" s="33"/>
      <c r="AB542" s="97"/>
    </row>
    <row r="543" spans="1:28" s="34" customFormat="1" x14ac:dyDescent="0.25">
      <c r="A543" s="230"/>
      <c r="B543" s="212"/>
      <c r="C543" s="225"/>
      <c r="D543" s="231"/>
      <c r="E543" s="220"/>
      <c r="F543" s="213"/>
      <c r="G543" s="32"/>
      <c r="H543" s="1">
        <v>43427.820833333331</v>
      </c>
      <c r="I543" s="1">
        <v>43428.274305555555</v>
      </c>
      <c r="J543" s="32"/>
      <c r="K543" s="32"/>
      <c r="L543" s="32"/>
      <c r="M543" s="78">
        <f t="shared" si="47"/>
        <v>0</v>
      </c>
      <c r="N543" s="78">
        <f t="shared" si="48"/>
        <v>0</v>
      </c>
      <c r="O543" s="78">
        <f t="shared" si="49"/>
        <v>0</v>
      </c>
      <c r="P543" s="78">
        <f t="shared" si="50"/>
        <v>0.45347222222335404</v>
      </c>
      <c r="Q543" s="32"/>
      <c r="R543" s="32"/>
      <c r="S543" s="32"/>
      <c r="T543" s="80" t="s">
        <v>600</v>
      </c>
      <c r="U543" s="7" t="s">
        <v>748</v>
      </c>
      <c r="V543" s="33"/>
      <c r="AB543" s="97"/>
    </row>
    <row r="544" spans="1:28" s="34" customFormat="1" x14ac:dyDescent="0.25">
      <c r="A544" s="230"/>
      <c r="B544" s="212"/>
      <c r="C544" s="225"/>
      <c r="D544" s="231"/>
      <c r="E544" s="220"/>
      <c r="F544" s="213"/>
      <c r="G544" s="32"/>
      <c r="H544" s="1">
        <v>43428.861111111109</v>
      </c>
      <c r="I544" s="1">
        <v>43429.308333333334</v>
      </c>
      <c r="J544" s="32"/>
      <c r="K544" s="32"/>
      <c r="L544" s="32"/>
      <c r="M544" s="78">
        <f t="shared" si="47"/>
        <v>0</v>
      </c>
      <c r="N544" s="78">
        <f t="shared" si="48"/>
        <v>0</v>
      </c>
      <c r="O544" s="78">
        <f t="shared" si="49"/>
        <v>0</v>
      </c>
      <c r="P544" s="78">
        <f t="shared" si="50"/>
        <v>0.44722222222480923</v>
      </c>
      <c r="Q544" s="32"/>
      <c r="R544" s="32"/>
      <c r="S544" s="32"/>
      <c r="T544" s="80" t="s">
        <v>600</v>
      </c>
      <c r="U544" s="7" t="s">
        <v>748</v>
      </c>
      <c r="V544" s="33"/>
      <c r="AB544" s="97"/>
    </row>
    <row r="545" spans="1:40" s="34" customFormat="1" x14ac:dyDescent="0.25">
      <c r="A545" s="230"/>
      <c r="B545" s="212"/>
      <c r="C545" s="225"/>
      <c r="D545" s="231"/>
      <c r="E545" s="220"/>
      <c r="F545" s="213"/>
      <c r="G545" s="32"/>
      <c r="H545" s="1">
        <v>43429.588194444441</v>
      </c>
      <c r="I545" s="1">
        <v>43430.279861111114</v>
      </c>
      <c r="J545" s="32"/>
      <c r="K545" s="32"/>
      <c r="L545" s="32"/>
      <c r="M545" s="78">
        <f t="shared" si="47"/>
        <v>0</v>
      </c>
      <c r="N545" s="78">
        <f t="shared" si="48"/>
        <v>0</v>
      </c>
      <c r="O545" s="78">
        <f t="shared" si="49"/>
        <v>0</v>
      </c>
      <c r="P545" s="78">
        <f t="shared" si="50"/>
        <v>0.6916666666729725</v>
      </c>
      <c r="Q545" s="32"/>
      <c r="R545" s="32"/>
      <c r="S545" s="32"/>
      <c r="T545" s="80" t="s">
        <v>600</v>
      </c>
      <c r="U545" s="7" t="s">
        <v>748</v>
      </c>
      <c r="V545" s="33"/>
      <c r="AB545" s="97"/>
    </row>
    <row r="546" spans="1:40" s="34" customFormat="1" x14ac:dyDescent="0.25">
      <c r="A546" s="230"/>
      <c r="B546" s="212"/>
      <c r="C546" s="225"/>
      <c r="D546" s="231"/>
      <c r="E546" s="220"/>
      <c r="F546" s="213"/>
      <c r="G546" s="32"/>
      <c r="H546" s="1">
        <v>43430.834027777775</v>
      </c>
      <c r="I546" s="1">
        <v>43431.288888888892</v>
      </c>
      <c r="J546" s="32"/>
      <c r="K546" s="32"/>
      <c r="L546" s="32"/>
      <c r="M546" s="78">
        <f t="shared" si="47"/>
        <v>0</v>
      </c>
      <c r="N546" s="78">
        <f t="shared" si="48"/>
        <v>0</v>
      </c>
      <c r="O546" s="78">
        <f t="shared" si="49"/>
        <v>0</v>
      </c>
      <c r="P546" s="78">
        <f t="shared" si="50"/>
        <v>0.45486111111677019</v>
      </c>
      <c r="Q546" s="32"/>
      <c r="R546" s="32"/>
      <c r="S546" s="32"/>
      <c r="T546" s="80" t="s">
        <v>600</v>
      </c>
      <c r="U546" s="7" t="s">
        <v>749</v>
      </c>
      <c r="V546" s="33"/>
      <c r="AB546" s="97"/>
    </row>
    <row r="547" spans="1:40" s="34" customFormat="1" x14ac:dyDescent="0.25">
      <c r="A547" s="230"/>
      <c r="B547" s="212"/>
      <c r="C547" s="225"/>
      <c r="D547" s="231"/>
      <c r="E547" s="220"/>
      <c r="F547" s="213"/>
      <c r="G547" s="32"/>
      <c r="H547" s="1">
        <v>43431.823611111111</v>
      </c>
      <c r="I547" s="1">
        <v>43432.331944444442</v>
      </c>
      <c r="J547" s="32"/>
      <c r="K547" s="32"/>
      <c r="L547" s="32"/>
      <c r="M547" s="78">
        <f t="shared" si="47"/>
        <v>0</v>
      </c>
      <c r="N547" s="78">
        <f t="shared" si="48"/>
        <v>0</v>
      </c>
      <c r="O547" s="78">
        <f t="shared" si="49"/>
        <v>0</v>
      </c>
      <c r="P547" s="78">
        <f t="shared" si="50"/>
        <v>0.50833333333139308</v>
      </c>
      <c r="Q547" s="32"/>
      <c r="R547" s="32"/>
      <c r="S547" s="32"/>
      <c r="T547" s="80" t="s">
        <v>600</v>
      </c>
      <c r="U547" s="7" t="s">
        <v>750</v>
      </c>
      <c r="V547" s="33"/>
      <c r="AB547" s="97"/>
    </row>
    <row r="548" spans="1:40" s="34" customFormat="1" x14ac:dyDescent="0.25">
      <c r="A548" s="230"/>
      <c r="B548" s="212"/>
      <c r="C548" s="225"/>
      <c r="D548" s="231"/>
      <c r="E548" s="220"/>
      <c r="F548" s="213"/>
      <c r="G548" s="32"/>
      <c r="H548" s="1">
        <v>43432.824305555558</v>
      </c>
      <c r="I548" s="1">
        <v>43433.276388888888</v>
      </c>
      <c r="J548" s="32"/>
      <c r="K548" s="32"/>
      <c r="L548" s="32"/>
      <c r="M548" s="78">
        <f t="shared" si="47"/>
        <v>0</v>
      </c>
      <c r="N548" s="78">
        <f t="shared" si="48"/>
        <v>0</v>
      </c>
      <c r="O548" s="78">
        <f t="shared" si="49"/>
        <v>0</v>
      </c>
      <c r="P548" s="78">
        <f t="shared" si="50"/>
        <v>0.45208333332993789</v>
      </c>
      <c r="Q548" s="32"/>
      <c r="R548" s="32"/>
      <c r="S548" s="32"/>
      <c r="T548" s="90" t="s">
        <v>600</v>
      </c>
      <c r="U548" s="7" t="s">
        <v>745</v>
      </c>
      <c r="V548" s="33"/>
      <c r="AB548" s="97"/>
    </row>
    <row r="549" spans="1:40" s="34" customFormat="1" x14ac:dyDescent="0.25">
      <c r="A549" s="230"/>
      <c r="B549" s="212"/>
      <c r="C549" s="225"/>
      <c r="D549" s="231"/>
      <c r="E549" s="220"/>
      <c r="F549" s="213"/>
      <c r="G549" s="32"/>
      <c r="H549" s="1">
        <v>43433.798611111109</v>
      </c>
      <c r="I549" s="1">
        <v>43434.31527777778</v>
      </c>
      <c r="J549" s="32"/>
      <c r="K549" s="32"/>
      <c r="L549" s="32"/>
      <c r="M549" s="78">
        <f t="shared" si="47"/>
        <v>0</v>
      </c>
      <c r="N549" s="78">
        <f t="shared" si="48"/>
        <v>0</v>
      </c>
      <c r="O549" s="78">
        <f t="shared" si="49"/>
        <v>0</v>
      </c>
      <c r="P549" s="78">
        <f t="shared" si="50"/>
        <v>0.51666666667006211</v>
      </c>
      <c r="Q549" s="32"/>
      <c r="R549" s="32"/>
      <c r="S549" s="32"/>
      <c r="T549" s="90" t="s">
        <v>600</v>
      </c>
      <c r="U549" s="7" t="s">
        <v>751</v>
      </c>
      <c r="V549" s="33"/>
      <c r="AB549" s="97"/>
    </row>
    <row r="550" spans="1:40" s="34" customFormat="1" x14ac:dyDescent="0.25">
      <c r="A550" s="230"/>
      <c r="B550" s="212"/>
      <c r="C550" s="225"/>
      <c r="D550" s="231"/>
      <c r="E550" s="220"/>
      <c r="F550" s="213"/>
      <c r="G550" s="32"/>
      <c r="H550" s="1">
        <v>43434.81527777778</v>
      </c>
      <c r="I550" s="1">
        <v>43435</v>
      </c>
      <c r="J550" s="32"/>
      <c r="K550" s="32"/>
      <c r="L550" s="32"/>
      <c r="M550" s="78">
        <f t="shared" si="47"/>
        <v>0</v>
      </c>
      <c r="N550" s="78">
        <f t="shared" si="48"/>
        <v>0</v>
      </c>
      <c r="O550" s="78">
        <f t="shared" si="49"/>
        <v>0</v>
      </c>
      <c r="P550" s="78">
        <f t="shared" si="50"/>
        <v>0.18472222222044365</v>
      </c>
      <c r="Q550" s="32"/>
      <c r="R550" s="32"/>
      <c r="S550" s="32"/>
      <c r="T550" s="90" t="s">
        <v>600</v>
      </c>
      <c r="U550" s="7" t="s">
        <v>751</v>
      </c>
      <c r="V550" s="33"/>
      <c r="AB550" s="97"/>
    </row>
    <row r="551" spans="1:40" s="37" customFormat="1" x14ac:dyDescent="0.25">
      <c r="A551" s="35"/>
      <c r="B551" s="40"/>
      <c r="C551" s="46"/>
      <c r="D551" s="91" t="s">
        <v>50</v>
      </c>
      <c r="E551" s="92"/>
      <c r="F551" s="29"/>
      <c r="G551" s="32" t="s">
        <v>49</v>
      </c>
      <c r="H551" s="2"/>
      <c r="I551" s="2"/>
      <c r="J551" s="32" t="s">
        <v>49</v>
      </c>
      <c r="K551" s="32" t="s">
        <v>49</v>
      </c>
      <c r="L551" s="32" t="s">
        <v>49</v>
      </c>
      <c r="M551" s="78">
        <f>SUM(M519:M550)</f>
        <v>0</v>
      </c>
      <c r="N551" s="78">
        <f>SUM(N519:N550)</f>
        <v>0</v>
      </c>
      <c r="O551" s="78">
        <f>SUM(O519:O550)</f>
        <v>0</v>
      </c>
      <c r="P551" s="78">
        <f>SUM(P519:P550)</f>
        <v>15.955555555592582</v>
      </c>
      <c r="Q551" s="32" t="s">
        <v>49</v>
      </c>
      <c r="R551" s="32" t="s">
        <v>49</v>
      </c>
      <c r="S551" s="32" t="s">
        <v>49</v>
      </c>
      <c r="T551" s="38"/>
      <c r="U551" s="12"/>
      <c r="V551" s="36"/>
      <c r="W551" s="82">
        <f>$AC$10-((O551*24))</f>
        <v>720</v>
      </c>
      <c r="X551" s="83">
        <v>515</v>
      </c>
      <c r="Y551" s="84">
        <v>175.85900000000001</v>
      </c>
      <c r="Z551" s="85">
        <f>X551*Y551</f>
        <v>90567.385000000009</v>
      </c>
      <c r="AA551" s="82">
        <f>(Z551*(W551-M551*24))/W551</f>
        <v>90567.385000000009</v>
      </c>
      <c r="AB551" s="86">
        <f>(AA551/Z551)*100</f>
        <v>100</v>
      </c>
      <c r="AC551" s="34"/>
    </row>
    <row r="552" spans="1:40" s="89" customFormat="1" x14ac:dyDescent="0.25">
      <c r="A552" s="228">
        <v>86</v>
      </c>
      <c r="B552" s="211">
        <v>107</v>
      </c>
      <c r="C552" s="215" t="s">
        <v>236</v>
      </c>
      <c r="D552" s="235" t="s">
        <v>237</v>
      </c>
      <c r="E552" s="220">
        <v>155.15</v>
      </c>
      <c r="F552" s="213" t="s">
        <v>48</v>
      </c>
      <c r="G552" s="77" t="s">
        <v>49</v>
      </c>
      <c r="H552" s="3"/>
      <c r="I552" s="3"/>
      <c r="J552" s="77"/>
      <c r="K552" s="43"/>
      <c r="L552" s="120"/>
      <c r="M552" s="78">
        <f>IF(RIGHT(T552)="T",(+I552-H552),0)</f>
        <v>0</v>
      </c>
      <c r="N552" s="78">
        <f>IF(RIGHT(T552)="U",(+I552-H552),0)</f>
        <v>0</v>
      </c>
      <c r="O552" s="78">
        <f>IF(RIGHT(T552)="C",(+I552-H552),0)</f>
        <v>0</v>
      </c>
      <c r="P552" s="78">
        <f>IF(RIGHT(T552)="D",(+I552-H552),0)</f>
        <v>0</v>
      </c>
      <c r="Q552" s="79"/>
      <c r="R552" s="79"/>
      <c r="S552" s="79"/>
      <c r="T552" s="96"/>
      <c r="U552" s="30"/>
      <c r="V552" s="81"/>
      <c r="W552" s="103"/>
      <c r="X552" s="121"/>
      <c r="Y552" s="121"/>
      <c r="Z552" s="121"/>
      <c r="AA552" s="121"/>
      <c r="AB552" s="122"/>
      <c r="AC552" s="123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</row>
    <row r="553" spans="1:40" s="89" customFormat="1" x14ac:dyDescent="0.25">
      <c r="A553" s="228"/>
      <c r="B553" s="211"/>
      <c r="C553" s="216"/>
      <c r="D553" s="235"/>
      <c r="E553" s="220"/>
      <c r="F553" s="213"/>
      <c r="G553" s="77"/>
      <c r="H553" s="3"/>
      <c r="I553" s="3"/>
      <c r="J553" s="77"/>
      <c r="K553" s="43"/>
      <c r="L553" s="120"/>
      <c r="M553" s="78">
        <f>IF(RIGHT(T553)="T",(+I553-H553),0)</f>
        <v>0</v>
      </c>
      <c r="N553" s="78">
        <f>IF(RIGHT(T553)="U",(+I553-H553),0)</f>
        <v>0</v>
      </c>
      <c r="O553" s="78">
        <f>IF(RIGHT(T553)="C",(+I553-H553),0)</f>
        <v>0</v>
      </c>
      <c r="P553" s="78">
        <f>IF(RIGHT(T553)="D",(+I553-H553),0)</f>
        <v>0</v>
      </c>
      <c r="Q553" s="79"/>
      <c r="R553" s="79"/>
      <c r="S553" s="79"/>
      <c r="T553" s="96"/>
      <c r="U553" s="30"/>
      <c r="V553" s="81"/>
      <c r="W553" s="103"/>
      <c r="X553" s="121"/>
      <c r="Y553" s="121"/>
      <c r="Z553" s="121"/>
      <c r="AA553" s="121"/>
      <c r="AB553" s="122"/>
      <c r="AC553" s="123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  <c r="AN553" s="88"/>
    </row>
    <row r="554" spans="1:40" s="37" customFormat="1" x14ac:dyDescent="0.25">
      <c r="A554" s="31"/>
      <c r="B554" s="39"/>
      <c r="C554" s="46"/>
      <c r="D554" s="91" t="s">
        <v>50</v>
      </c>
      <c r="E554" s="92"/>
      <c r="F554" s="29"/>
      <c r="G554" s="32" t="s">
        <v>49</v>
      </c>
      <c r="H554" s="2"/>
      <c r="I554" s="2"/>
      <c r="J554" s="32" t="s">
        <v>49</v>
      </c>
      <c r="K554" s="32" t="s">
        <v>49</v>
      </c>
      <c r="L554" s="77"/>
      <c r="M554" s="78">
        <f t="shared" ref="M554:S554" si="51">SUM(M552:M553)</f>
        <v>0</v>
      </c>
      <c r="N554" s="78">
        <f t="shared" si="51"/>
        <v>0</v>
      </c>
      <c r="O554" s="78">
        <f t="shared" si="51"/>
        <v>0</v>
      </c>
      <c r="P554" s="78">
        <f t="shared" si="51"/>
        <v>0</v>
      </c>
      <c r="Q554" s="78">
        <f t="shared" si="51"/>
        <v>0</v>
      </c>
      <c r="R554" s="78">
        <f t="shared" si="51"/>
        <v>0</v>
      </c>
      <c r="S554" s="78">
        <f t="shared" si="51"/>
        <v>0</v>
      </c>
      <c r="T554" s="38"/>
      <c r="U554" s="12"/>
      <c r="V554" s="36"/>
      <c r="W554" s="82">
        <f>$AC$10-(((O554+N554)*24))</f>
        <v>720</v>
      </c>
      <c r="X554" s="93">
        <v>515</v>
      </c>
      <c r="Y554" s="94">
        <v>155.15</v>
      </c>
      <c r="Z554" s="98">
        <f>X554*Y554</f>
        <v>79902.25</v>
      </c>
      <c r="AA554" s="82">
        <f>(Z554*(W554-M554*24))/W554</f>
        <v>79902.25</v>
      </c>
      <c r="AB554" s="100">
        <f>(AA554/Z554)*100</f>
        <v>100</v>
      </c>
      <c r="AC554" s="34"/>
    </row>
    <row r="555" spans="1:40" s="89" customFormat="1" x14ac:dyDescent="0.25">
      <c r="A555" s="230">
        <v>90</v>
      </c>
      <c r="B555" s="212">
        <v>108</v>
      </c>
      <c r="C555" s="215" t="s">
        <v>238</v>
      </c>
      <c r="D555" s="235" t="s">
        <v>239</v>
      </c>
      <c r="E555" s="234">
        <v>79.7</v>
      </c>
      <c r="F555" s="213" t="s">
        <v>48</v>
      </c>
      <c r="G555" s="32" t="s">
        <v>49</v>
      </c>
      <c r="H555" s="3"/>
      <c r="I555" s="3"/>
      <c r="J555" s="77"/>
      <c r="K555" s="77"/>
      <c r="L555" s="77"/>
      <c r="M555" s="78">
        <f>IF(RIGHT(T555)="T",(+I555-H555),0)</f>
        <v>0</v>
      </c>
      <c r="N555" s="78">
        <f>IF(RIGHT(T555)="U",(+I555-H555),0)</f>
        <v>0</v>
      </c>
      <c r="O555" s="78">
        <f>IF(RIGHT(T555)="C",(+I555-H555),0)</f>
        <v>0</v>
      </c>
      <c r="P555" s="78">
        <f>IF(RIGHT(T555)="D",(+I555-H555),0)</f>
        <v>0</v>
      </c>
      <c r="Q555" s="79"/>
      <c r="R555" s="79"/>
      <c r="S555" s="79"/>
      <c r="T555" s="96"/>
      <c r="U555" s="30"/>
      <c r="V555" s="81"/>
      <c r="W555" s="103"/>
      <c r="X555" s="121"/>
      <c r="Y555" s="121"/>
      <c r="Z555" s="121"/>
      <c r="AA555" s="121"/>
      <c r="AB555" s="122"/>
      <c r="AC555" s="123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  <c r="AN555" s="88"/>
    </row>
    <row r="556" spans="1:40" s="89" customFormat="1" x14ac:dyDescent="0.25">
      <c r="A556" s="230"/>
      <c r="B556" s="212"/>
      <c r="C556" s="216"/>
      <c r="D556" s="235"/>
      <c r="E556" s="234"/>
      <c r="F556" s="213"/>
      <c r="G556" s="32"/>
      <c r="H556" s="3"/>
      <c r="I556" s="3"/>
      <c r="J556" s="77"/>
      <c r="K556" s="77"/>
      <c r="L556" s="77"/>
      <c r="M556" s="78">
        <f>IF(RIGHT(T556)="T",(+I556-H556),0)</f>
        <v>0</v>
      </c>
      <c r="N556" s="78">
        <f>IF(RIGHT(T556)="U",(+I556-H556),0)</f>
        <v>0</v>
      </c>
      <c r="O556" s="78">
        <f>IF(RIGHT(T556)="C",(+I556-H556),0)</f>
        <v>0</v>
      </c>
      <c r="P556" s="78">
        <f>IF(RIGHT(T556)="D",(+I556-H556),0)</f>
        <v>0</v>
      </c>
      <c r="Q556" s="79"/>
      <c r="R556" s="79"/>
      <c r="S556" s="79"/>
      <c r="T556" s="96"/>
      <c r="U556" s="30"/>
      <c r="V556" s="81"/>
      <c r="W556" s="103"/>
      <c r="X556" s="121"/>
      <c r="Y556" s="121"/>
      <c r="Z556" s="121"/>
      <c r="AA556" s="121"/>
      <c r="AB556" s="122"/>
      <c r="AC556" s="123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  <c r="AN556" s="88"/>
    </row>
    <row r="557" spans="1:40" s="89" customFormat="1" x14ac:dyDescent="0.25">
      <c r="A557" s="35"/>
      <c r="B557" s="40"/>
      <c r="C557" s="46"/>
      <c r="D557" s="91" t="s">
        <v>50</v>
      </c>
      <c r="E557" s="92"/>
      <c r="F557" s="29"/>
      <c r="G557" s="32" t="s">
        <v>49</v>
      </c>
      <c r="H557" s="2"/>
      <c r="I557" s="2"/>
      <c r="J557" s="32" t="s">
        <v>49</v>
      </c>
      <c r="K557" s="32" t="s">
        <v>49</v>
      </c>
      <c r="L557" s="77"/>
      <c r="M557" s="78">
        <f>SUM(M555:M556)</f>
        <v>0</v>
      </c>
      <c r="N557" s="78">
        <f>SUM(N555:N556)</f>
        <v>0</v>
      </c>
      <c r="O557" s="78">
        <f>SUM(O555:O556)</f>
        <v>0</v>
      </c>
      <c r="P557" s="78">
        <f>SUM(P555:P556)</f>
        <v>0</v>
      </c>
      <c r="Q557" s="32" t="s">
        <v>49</v>
      </c>
      <c r="R557" s="32" t="s">
        <v>49</v>
      </c>
      <c r="S557" s="32" t="s">
        <v>49</v>
      </c>
      <c r="T557" s="38"/>
      <c r="U557" s="12"/>
      <c r="V557" s="36"/>
      <c r="W557" s="82">
        <f>$AC$10-((O557*24))</f>
        <v>720</v>
      </c>
      <c r="X557" s="93">
        <v>687</v>
      </c>
      <c r="Y557" s="94">
        <v>79.7</v>
      </c>
      <c r="Z557" s="98">
        <f>X557*Y557</f>
        <v>54753.9</v>
      </c>
      <c r="AA557" s="82">
        <f>(Z557*(W557-M557*24))/W557</f>
        <v>54753.9</v>
      </c>
      <c r="AB557" s="100">
        <f>(AA557/Z557)*100</f>
        <v>100</v>
      </c>
      <c r="AC557" s="123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  <c r="AN557" s="88"/>
    </row>
    <row r="558" spans="1:40" s="89" customFormat="1" x14ac:dyDescent="0.25">
      <c r="A558" s="230">
        <v>87</v>
      </c>
      <c r="B558" s="212">
        <v>109</v>
      </c>
      <c r="C558" s="215" t="s">
        <v>240</v>
      </c>
      <c r="D558" s="235" t="s">
        <v>241</v>
      </c>
      <c r="E558" s="220">
        <v>150.83199999999999</v>
      </c>
      <c r="F558" s="213" t="s">
        <v>48</v>
      </c>
      <c r="G558" s="32" t="s">
        <v>49</v>
      </c>
      <c r="H558" s="3"/>
      <c r="I558" s="3"/>
      <c r="J558" s="32" t="s">
        <v>49</v>
      </c>
      <c r="K558" s="32" t="s">
        <v>49</v>
      </c>
      <c r="L558" s="32" t="s">
        <v>49</v>
      </c>
      <c r="M558" s="78">
        <f>IF(RIGHT(T558)="T",(+I558-H558),0)</f>
        <v>0</v>
      </c>
      <c r="N558" s="78">
        <f>IF(RIGHT(T558)="U",(+I558-H558),0)</f>
        <v>0</v>
      </c>
      <c r="O558" s="78">
        <f>IF(RIGHT(T558)="C",(+I558-H558),0)</f>
        <v>0</v>
      </c>
      <c r="P558" s="78">
        <f>IF(RIGHT(T558)="D",(+I558-H558),0)</f>
        <v>0</v>
      </c>
      <c r="Q558" s="32" t="s">
        <v>49</v>
      </c>
      <c r="R558" s="32" t="s">
        <v>49</v>
      </c>
      <c r="S558" s="32" t="s">
        <v>49</v>
      </c>
      <c r="T558" s="118"/>
      <c r="U558" s="30"/>
      <c r="V558" s="33"/>
      <c r="W558" s="34"/>
      <c r="X558" s="34"/>
      <c r="Y558" s="34"/>
      <c r="Z558" s="34"/>
      <c r="AA558" s="121"/>
      <c r="AB558" s="122"/>
      <c r="AC558" s="123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  <c r="AN558" s="88"/>
    </row>
    <row r="559" spans="1:40" s="89" customFormat="1" x14ac:dyDescent="0.25">
      <c r="A559" s="230"/>
      <c r="B559" s="212"/>
      <c r="C559" s="216"/>
      <c r="D559" s="235"/>
      <c r="E559" s="220"/>
      <c r="F559" s="213"/>
      <c r="G559" s="32" t="s">
        <v>49</v>
      </c>
      <c r="H559" s="3"/>
      <c r="I559" s="3"/>
      <c r="J559" s="32" t="s">
        <v>49</v>
      </c>
      <c r="K559" s="32" t="s">
        <v>49</v>
      </c>
      <c r="L559" s="32" t="s">
        <v>49</v>
      </c>
      <c r="M559" s="78">
        <f>IF(RIGHT(T559)="T",(+I559-H559),0)</f>
        <v>0</v>
      </c>
      <c r="N559" s="78">
        <f>IF(RIGHT(T559)="U",(+I559-H559),0)</f>
        <v>0</v>
      </c>
      <c r="O559" s="78">
        <f>IF(RIGHT(T559)="C",(+I559-H559),0)</f>
        <v>0</v>
      </c>
      <c r="P559" s="78">
        <f>IF(RIGHT(T559)="D",(+I559-H559),0)</f>
        <v>0</v>
      </c>
      <c r="Q559" s="32" t="s">
        <v>49</v>
      </c>
      <c r="R559" s="32" t="s">
        <v>49</v>
      </c>
      <c r="S559" s="32" t="s">
        <v>49</v>
      </c>
      <c r="T559" s="118"/>
      <c r="U559" s="30"/>
      <c r="V559" s="33"/>
      <c r="W559" s="34"/>
      <c r="X559" s="34"/>
      <c r="Y559" s="34"/>
      <c r="Z559" s="34"/>
      <c r="AA559" s="121"/>
      <c r="AB559" s="122"/>
      <c r="AC559" s="123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  <c r="AN559" s="88"/>
    </row>
    <row r="560" spans="1:40" s="89" customFormat="1" x14ac:dyDescent="0.25">
      <c r="A560" s="35"/>
      <c r="B560" s="40"/>
      <c r="C560" s="46"/>
      <c r="D560" s="91" t="s">
        <v>50</v>
      </c>
      <c r="E560" s="92"/>
      <c r="F560" s="29"/>
      <c r="G560" s="32" t="s">
        <v>49</v>
      </c>
      <c r="H560" s="2"/>
      <c r="I560" s="2"/>
      <c r="J560" s="32" t="s">
        <v>49</v>
      </c>
      <c r="K560" s="32" t="s">
        <v>49</v>
      </c>
      <c r="L560" s="77"/>
      <c r="M560" s="78">
        <f>SUM(M558:M559)</f>
        <v>0</v>
      </c>
      <c r="N560" s="78">
        <f>SUM(N558:N559)</f>
        <v>0</v>
      </c>
      <c r="O560" s="78">
        <f>SUM(O558:O559)</f>
        <v>0</v>
      </c>
      <c r="P560" s="78">
        <f>SUM(P558:P559)</f>
        <v>0</v>
      </c>
      <c r="Q560" s="32" t="s">
        <v>49</v>
      </c>
      <c r="R560" s="32" t="s">
        <v>49</v>
      </c>
      <c r="S560" s="32" t="s">
        <v>49</v>
      </c>
      <c r="T560" s="38"/>
      <c r="U560" s="12"/>
      <c r="V560" s="36"/>
      <c r="W560" s="82">
        <f>$AC$10-((O560*24))</f>
        <v>720</v>
      </c>
      <c r="X560" s="83">
        <v>687</v>
      </c>
      <c r="Y560" s="84">
        <v>150.83199999999999</v>
      </c>
      <c r="Z560" s="85">
        <f>X560*Y560</f>
        <v>103621.584</v>
      </c>
      <c r="AA560" s="82">
        <f>(Z560*(W560-M560*24))/W560</f>
        <v>103621.584</v>
      </c>
      <c r="AB560" s="86">
        <f>(AA560/Z560)*100</f>
        <v>100</v>
      </c>
      <c r="AC560" s="123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  <c r="AN560" s="88"/>
    </row>
    <row r="561" spans="1:40" s="89" customFormat="1" x14ac:dyDescent="0.25">
      <c r="A561" s="230">
        <v>88</v>
      </c>
      <c r="B561" s="212">
        <v>110</v>
      </c>
      <c r="C561" s="215" t="s">
        <v>242</v>
      </c>
      <c r="D561" s="235" t="s">
        <v>243</v>
      </c>
      <c r="E561" s="220">
        <v>150.83199999999999</v>
      </c>
      <c r="F561" s="213" t="s">
        <v>48</v>
      </c>
      <c r="G561" s="32" t="s">
        <v>49</v>
      </c>
      <c r="H561" s="3"/>
      <c r="I561" s="3"/>
      <c r="J561" s="32" t="s">
        <v>49</v>
      </c>
      <c r="K561" s="32" t="s">
        <v>49</v>
      </c>
      <c r="L561" s="32" t="s">
        <v>49</v>
      </c>
      <c r="M561" s="78">
        <f>IF(RIGHT(T561)="T",(+I561-H561),0)</f>
        <v>0</v>
      </c>
      <c r="N561" s="78">
        <f>IF(RIGHT(T561)="U",(+I561-H561),0)</f>
        <v>0</v>
      </c>
      <c r="O561" s="78">
        <f>IF(RIGHT(T561)="C",(+I561-H561),0)</f>
        <v>0</v>
      </c>
      <c r="P561" s="78">
        <f>IF(RIGHT(T561)="D",(+I561-H561),0)</f>
        <v>0</v>
      </c>
      <c r="Q561" s="32" t="s">
        <v>49</v>
      </c>
      <c r="R561" s="32" t="s">
        <v>49</v>
      </c>
      <c r="S561" s="32" t="s">
        <v>49</v>
      </c>
      <c r="T561" s="96"/>
      <c r="U561" s="30"/>
      <c r="V561" s="33"/>
      <c r="W561" s="34"/>
      <c r="X561" s="34"/>
      <c r="Y561" s="34"/>
      <c r="Z561" s="34"/>
      <c r="AA561" s="121"/>
      <c r="AB561" s="122"/>
      <c r="AC561" s="123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  <c r="AN561" s="88"/>
    </row>
    <row r="562" spans="1:40" s="89" customFormat="1" x14ac:dyDescent="0.25">
      <c r="A562" s="230"/>
      <c r="B562" s="212"/>
      <c r="C562" s="216"/>
      <c r="D562" s="235"/>
      <c r="E562" s="220"/>
      <c r="F562" s="213"/>
      <c r="G562" s="32" t="s">
        <v>49</v>
      </c>
      <c r="H562" s="3"/>
      <c r="I562" s="3"/>
      <c r="J562" s="32" t="s">
        <v>49</v>
      </c>
      <c r="K562" s="32" t="s">
        <v>49</v>
      </c>
      <c r="L562" s="32" t="s">
        <v>49</v>
      </c>
      <c r="M562" s="78">
        <f>IF(RIGHT(T562)="T",(+I562-H562),0)</f>
        <v>0</v>
      </c>
      <c r="N562" s="78">
        <f>IF(RIGHT(T562)="U",(+I562-H562),0)</f>
        <v>0</v>
      </c>
      <c r="O562" s="78">
        <f>IF(RIGHT(T562)="C",(+I562-H562),0)</f>
        <v>0</v>
      </c>
      <c r="P562" s="78">
        <f>IF(RIGHT(T562)="D",(+I562-H562),0)</f>
        <v>0</v>
      </c>
      <c r="Q562" s="32" t="s">
        <v>49</v>
      </c>
      <c r="R562" s="32" t="s">
        <v>49</v>
      </c>
      <c r="S562" s="32" t="s">
        <v>49</v>
      </c>
      <c r="T562" s="118"/>
      <c r="U562" s="30"/>
      <c r="V562" s="33"/>
      <c r="W562" s="34"/>
      <c r="X562" s="34"/>
      <c r="Y562" s="34"/>
      <c r="Z562" s="34"/>
      <c r="AA562" s="121"/>
      <c r="AB562" s="122"/>
      <c r="AC562" s="123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  <c r="AN562" s="88"/>
    </row>
    <row r="563" spans="1:40" s="37" customFormat="1" x14ac:dyDescent="0.25">
      <c r="A563" s="35"/>
      <c r="B563" s="40"/>
      <c r="C563" s="46"/>
      <c r="D563" s="91" t="s">
        <v>50</v>
      </c>
      <c r="E563" s="92"/>
      <c r="F563" s="29"/>
      <c r="G563" s="32" t="s">
        <v>49</v>
      </c>
      <c r="H563" s="2"/>
      <c r="I563" s="2"/>
      <c r="J563" s="32" t="s">
        <v>49</v>
      </c>
      <c r="K563" s="32" t="s">
        <v>49</v>
      </c>
      <c r="L563" s="77"/>
      <c r="M563" s="78">
        <f>SUM(M561:M562)</f>
        <v>0</v>
      </c>
      <c r="N563" s="78">
        <f>SUM(N561:N562)</f>
        <v>0</v>
      </c>
      <c r="O563" s="78">
        <f>SUM(O561:O562)</f>
        <v>0</v>
      </c>
      <c r="P563" s="78">
        <f>SUM(P561:P562)</f>
        <v>0</v>
      </c>
      <c r="Q563" s="32" t="s">
        <v>49</v>
      </c>
      <c r="R563" s="32" t="s">
        <v>49</v>
      </c>
      <c r="S563" s="32" t="s">
        <v>49</v>
      </c>
      <c r="T563" s="38"/>
      <c r="U563" s="12"/>
      <c r="V563" s="36"/>
      <c r="W563" s="82">
        <f>$AC$10-((O563*24))</f>
        <v>720</v>
      </c>
      <c r="X563" s="83">
        <v>687</v>
      </c>
      <c r="Y563" s="84">
        <v>150.83199999999999</v>
      </c>
      <c r="Z563" s="85">
        <f>X563*Y563</f>
        <v>103621.584</v>
      </c>
      <c r="AA563" s="82">
        <f>(Z563*(W563-M563*24))/W563</f>
        <v>103621.584</v>
      </c>
      <c r="AB563" s="86">
        <f>(AA563/Z563)*100</f>
        <v>100</v>
      </c>
      <c r="AC563" s="34"/>
    </row>
    <row r="564" spans="1:40" s="89" customFormat="1" ht="18" x14ac:dyDescent="0.25">
      <c r="A564" s="230">
        <v>89</v>
      </c>
      <c r="B564" s="212">
        <v>111</v>
      </c>
      <c r="C564" s="215" t="s">
        <v>244</v>
      </c>
      <c r="D564" s="235" t="s">
        <v>245</v>
      </c>
      <c r="E564" s="234">
        <v>2.1</v>
      </c>
      <c r="F564" s="213" t="s">
        <v>48</v>
      </c>
      <c r="G564" s="32" t="s">
        <v>49</v>
      </c>
      <c r="H564" s="1">
        <v>43414.068055555559</v>
      </c>
      <c r="I564" s="1">
        <v>43414.083333333336</v>
      </c>
      <c r="J564" s="77"/>
      <c r="K564" s="77"/>
      <c r="L564" s="77"/>
      <c r="M564" s="78">
        <f>IF(RIGHT(T564)="T",(+I564-H564),0)</f>
        <v>0</v>
      </c>
      <c r="N564" s="78">
        <f>IF(RIGHT(T564)="U",(+I564-H564),0)</f>
        <v>1.5277777776645962E-2</v>
      </c>
      <c r="O564" s="78">
        <f>IF(RIGHT(T564)="C",(+I564-H564),0)</f>
        <v>0</v>
      </c>
      <c r="P564" s="78">
        <f>IF(RIGHT(T564)="D",(+I564-H564),0)</f>
        <v>0</v>
      </c>
      <c r="Q564" s="79"/>
      <c r="R564" s="79"/>
      <c r="S564" s="79"/>
      <c r="T564" s="90" t="s">
        <v>598</v>
      </c>
      <c r="U564" s="7" t="s">
        <v>752</v>
      </c>
      <c r="V564" s="81"/>
      <c r="W564" s="103"/>
      <c r="X564" s="121"/>
      <c r="Y564" s="121"/>
      <c r="Z564" s="121"/>
      <c r="AA564" s="121"/>
      <c r="AB564" s="122"/>
      <c r="AC564" s="123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</row>
    <row r="565" spans="1:40" s="89" customFormat="1" x14ac:dyDescent="0.25">
      <c r="A565" s="230"/>
      <c r="B565" s="212"/>
      <c r="C565" s="215"/>
      <c r="D565" s="235"/>
      <c r="E565" s="234"/>
      <c r="F565" s="213"/>
      <c r="G565" s="32"/>
      <c r="H565" s="3"/>
      <c r="I565" s="3"/>
      <c r="J565" s="77"/>
      <c r="K565" s="77"/>
      <c r="L565" s="77"/>
      <c r="M565" s="78">
        <f>IF(RIGHT(T565)="T",(+I565-H565),0)</f>
        <v>0</v>
      </c>
      <c r="N565" s="78">
        <f>IF(RIGHT(T565)="U",(+I565-H565),0)</f>
        <v>0</v>
      </c>
      <c r="O565" s="78">
        <f>IF(RIGHT(T565)="C",(+I565-H565),0)</f>
        <v>0</v>
      </c>
      <c r="P565" s="78">
        <f>IF(RIGHT(T565)="D",(+I565-H565),0)</f>
        <v>0</v>
      </c>
      <c r="Q565" s="79"/>
      <c r="R565" s="79"/>
      <c r="S565" s="79"/>
      <c r="T565" s="96"/>
      <c r="U565" s="30"/>
      <c r="V565" s="81"/>
      <c r="W565" s="103"/>
      <c r="X565" s="121"/>
      <c r="Y565" s="121"/>
      <c r="Z565" s="121"/>
      <c r="AA565" s="121"/>
      <c r="AB565" s="122"/>
      <c r="AC565" s="123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</row>
    <row r="566" spans="1:40" s="89" customFormat="1" x14ac:dyDescent="0.25">
      <c r="A566" s="230"/>
      <c r="B566" s="212"/>
      <c r="C566" s="215"/>
      <c r="D566" s="235"/>
      <c r="E566" s="234"/>
      <c r="F566" s="213"/>
      <c r="G566" s="32"/>
      <c r="H566" s="3"/>
      <c r="I566" s="3"/>
      <c r="J566" s="77"/>
      <c r="K566" s="77"/>
      <c r="L566" s="77"/>
      <c r="M566" s="78">
        <f>IF(RIGHT(T566)="T",(+I566-H566),0)</f>
        <v>0</v>
      </c>
      <c r="N566" s="78">
        <f>IF(RIGHT(T566)="U",(+I566-H566),0)</f>
        <v>0</v>
      </c>
      <c r="O566" s="78">
        <f>IF(RIGHT(T566)="C",(+I566-H566),0)</f>
        <v>0</v>
      </c>
      <c r="P566" s="78">
        <f>IF(RIGHT(T566)="D",(+I566-H566),0)</f>
        <v>0</v>
      </c>
      <c r="Q566" s="79"/>
      <c r="R566" s="79"/>
      <c r="S566" s="79"/>
      <c r="T566" s="96"/>
      <c r="U566" s="30"/>
      <c r="V566" s="81"/>
      <c r="W566" s="103"/>
      <c r="X566" s="121"/>
      <c r="Y566" s="121"/>
      <c r="Z566" s="121"/>
      <c r="AA566" s="121"/>
      <c r="AB566" s="122"/>
      <c r="AC566" s="123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</row>
    <row r="567" spans="1:40" s="89" customFormat="1" x14ac:dyDescent="0.25">
      <c r="A567" s="35"/>
      <c r="B567" s="40"/>
      <c r="C567" s="46"/>
      <c r="D567" s="91" t="s">
        <v>50</v>
      </c>
      <c r="E567" s="92"/>
      <c r="F567" s="29"/>
      <c r="G567" s="32" t="s">
        <v>49</v>
      </c>
      <c r="H567" s="2"/>
      <c r="I567" s="2"/>
      <c r="J567" s="32" t="s">
        <v>49</v>
      </c>
      <c r="K567" s="32" t="s">
        <v>49</v>
      </c>
      <c r="L567" s="77"/>
      <c r="M567" s="78">
        <f>SUM(M564:M566)</f>
        <v>0</v>
      </c>
      <c r="N567" s="78">
        <f>SUM(N564:N566)</f>
        <v>1.5277777776645962E-2</v>
      </c>
      <c r="O567" s="78">
        <f>SUM(O564:O566)</f>
        <v>0</v>
      </c>
      <c r="P567" s="78">
        <f>SUM(P564:P566)</f>
        <v>0</v>
      </c>
      <c r="Q567" s="32" t="s">
        <v>49</v>
      </c>
      <c r="R567" s="32" t="s">
        <v>49</v>
      </c>
      <c r="S567" s="32" t="s">
        <v>49</v>
      </c>
      <c r="T567" s="38"/>
      <c r="U567" s="12"/>
      <c r="V567" s="36"/>
      <c r="W567" s="82">
        <f>$AC$10-((O567*24))</f>
        <v>720</v>
      </c>
      <c r="X567" s="83">
        <v>515</v>
      </c>
      <c r="Y567" s="84">
        <v>2.1</v>
      </c>
      <c r="Z567" s="85">
        <f>X567*Y567</f>
        <v>1081.5</v>
      </c>
      <c r="AA567" s="82">
        <f>(Z567*(W567-M567*24))/W567</f>
        <v>1081.5</v>
      </c>
      <c r="AB567" s="86">
        <f>(AA567/Z567)*100</f>
        <v>100</v>
      </c>
      <c r="AC567" s="123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</row>
    <row r="568" spans="1:40" s="89" customFormat="1" x14ac:dyDescent="0.25">
      <c r="A568" s="230">
        <v>91</v>
      </c>
      <c r="B568" s="212">
        <v>112</v>
      </c>
      <c r="C568" s="215" t="s">
        <v>246</v>
      </c>
      <c r="D568" s="235" t="s">
        <v>247</v>
      </c>
      <c r="E568" s="234">
        <v>2.1</v>
      </c>
      <c r="F568" s="213" t="s">
        <v>48</v>
      </c>
      <c r="G568" s="32" t="s">
        <v>49</v>
      </c>
      <c r="H568" s="3"/>
      <c r="I568" s="3"/>
      <c r="J568" s="77"/>
      <c r="K568" s="77"/>
      <c r="L568" s="77"/>
      <c r="M568" s="78">
        <f>IF(RIGHT(T568)="T",(+I568-H568),0)</f>
        <v>0</v>
      </c>
      <c r="N568" s="78">
        <f>IF(RIGHT(T568)="U",(+I568-H568),0)</f>
        <v>0</v>
      </c>
      <c r="O568" s="78">
        <f>IF(RIGHT(T568)="C",(+I568-H568),0)</f>
        <v>0</v>
      </c>
      <c r="P568" s="78">
        <f>IF(RIGHT(T568)="D",(+I568-H568),0)</f>
        <v>0</v>
      </c>
      <c r="Q568" s="79"/>
      <c r="R568" s="79"/>
      <c r="S568" s="79"/>
      <c r="T568" s="96"/>
      <c r="U568" s="30"/>
      <c r="V568" s="81"/>
      <c r="W568" s="103"/>
      <c r="X568" s="121"/>
      <c r="Y568" s="121"/>
      <c r="Z568" s="121"/>
      <c r="AA568" s="121"/>
      <c r="AB568" s="122"/>
      <c r="AC568" s="123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</row>
    <row r="569" spans="1:40" s="89" customFormat="1" x14ac:dyDescent="0.25">
      <c r="A569" s="230"/>
      <c r="B569" s="212"/>
      <c r="C569" s="216"/>
      <c r="D569" s="235"/>
      <c r="E569" s="234"/>
      <c r="F569" s="213"/>
      <c r="G569" s="32"/>
      <c r="H569" s="3"/>
      <c r="I569" s="3"/>
      <c r="J569" s="77"/>
      <c r="K569" s="77"/>
      <c r="L569" s="77"/>
      <c r="M569" s="78">
        <f>IF(RIGHT(T569)="T",(+I569-H569),0)</f>
        <v>0</v>
      </c>
      <c r="N569" s="78">
        <f>IF(RIGHT(T569)="U",(+I569-H569),0)</f>
        <v>0</v>
      </c>
      <c r="O569" s="78">
        <f>IF(RIGHT(T569)="C",(+I569-H569),0)</f>
        <v>0</v>
      </c>
      <c r="P569" s="78">
        <f>IF(RIGHT(T569)="D",(+I569-H569),0)</f>
        <v>0</v>
      </c>
      <c r="Q569" s="79"/>
      <c r="R569" s="79"/>
      <c r="S569" s="79"/>
      <c r="T569" s="96"/>
      <c r="U569" s="30"/>
      <c r="V569" s="81"/>
      <c r="W569" s="103"/>
      <c r="X569" s="121"/>
      <c r="Y569" s="121"/>
      <c r="Z569" s="121"/>
      <c r="AA569" s="121"/>
      <c r="AB569" s="122"/>
      <c r="AC569" s="123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</row>
    <row r="570" spans="1:40" s="37" customFormat="1" x14ac:dyDescent="0.25">
      <c r="A570" s="35"/>
      <c r="B570" s="40"/>
      <c r="C570" s="46"/>
      <c r="D570" s="91" t="s">
        <v>50</v>
      </c>
      <c r="E570" s="92"/>
      <c r="F570" s="29"/>
      <c r="G570" s="32" t="s">
        <v>49</v>
      </c>
      <c r="H570" s="2"/>
      <c r="I570" s="2"/>
      <c r="J570" s="32" t="s">
        <v>49</v>
      </c>
      <c r="K570" s="32" t="s">
        <v>49</v>
      </c>
      <c r="L570" s="77"/>
      <c r="M570" s="78">
        <f>SUM(M568:M569)</f>
        <v>0</v>
      </c>
      <c r="N570" s="78">
        <f>SUM(N568:N569)</f>
        <v>0</v>
      </c>
      <c r="O570" s="78">
        <f>SUM(O568:O569)</f>
        <v>0</v>
      </c>
      <c r="P570" s="78">
        <f>SUM(P568:P569)</f>
        <v>0</v>
      </c>
      <c r="Q570" s="32" t="s">
        <v>49</v>
      </c>
      <c r="R570" s="32" t="s">
        <v>49</v>
      </c>
      <c r="S570" s="32" t="s">
        <v>49</v>
      </c>
      <c r="T570" s="38"/>
      <c r="U570" s="12"/>
      <c r="V570" s="36"/>
      <c r="W570" s="82">
        <f>$AC$10-((O570*24))</f>
        <v>720</v>
      </c>
      <c r="X570" s="83">
        <v>515</v>
      </c>
      <c r="Y570" s="84">
        <v>2.1</v>
      </c>
      <c r="Z570" s="85">
        <f>X570*Y570</f>
        <v>1081.5</v>
      </c>
      <c r="AA570" s="82">
        <f>(Z570*(W570-M570*24))/W570</f>
        <v>1081.5</v>
      </c>
      <c r="AB570" s="86">
        <f>(AA570/Z570)*100</f>
        <v>100</v>
      </c>
      <c r="AC570" s="34"/>
    </row>
    <row r="571" spans="1:40" s="89" customFormat="1" x14ac:dyDescent="0.25">
      <c r="A571" s="228">
        <v>92</v>
      </c>
      <c r="B571" s="211">
        <v>113</v>
      </c>
      <c r="C571" s="215" t="s">
        <v>248</v>
      </c>
      <c r="D571" s="235" t="s">
        <v>249</v>
      </c>
      <c r="E571" s="220">
        <v>36.534999999999997</v>
      </c>
      <c r="F571" s="213" t="s">
        <v>48</v>
      </c>
      <c r="G571" s="32" t="s">
        <v>49</v>
      </c>
      <c r="H571" s="3"/>
      <c r="I571" s="3"/>
      <c r="J571" s="32" t="s">
        <v>49</v>
      </c>
      <c r="K571" s="32" t="s">
        <v>49</v>
      </c>
      <c r="L571" s="32" t="s">
        <v>49</v>
      </c>
      <c r="M571" s="78">
        <f>IF(RIGHT(T571)="T",(+I571-H571),0)</f>
        <v>0</v>
      </c>
      <c r="N571" s="78">
        <f>IF(RIGHT(T571)="U",(+I571-H571),0)</f>
        <v>0</v>
      </c>
      <c r="O571" s="78">
        <f>IF(RIGHT(T571)="C",(+I571-H571),0)</f>
        <v>0</v>
      </c>
      <c r="P571" s="78">
        <f>IF(RIGHT(T571)="D",(+I571-H571),0)</f>
        <v>0</v>
      </c>
      <c r="Q571" s="32" t="s">
        <v>49</v>
      </c>
      <c r="R571" s="32" t="s">
        <v>49</v>
      </c>
      <c r="S571" s="32" t="s">
        <v>49</v>
      </c>
      <c r="T571" s="96"/>
      <c r="U571" s="30"/>
      <c r="V571" s="33"/>
      <c r="W571" s="34"/>
      <c r="X571" s="34"/>
      <c r="Y571" s="34"/>
      <c r="Z571" s="34"/>
      <c r="AA571" s="121"/>
      <c r="AB571" s="122"/>
      <c r="AC571" s="123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</row>
    <row r="572" spans="1:40" s="89" customFormat="1" x14ac:dyDescent="0.25">
      <c r="A572" s="228"/>
      <c r="B572" s="211"/>
      <c r="C572" s="216"/>
      <c r="D572" s="235"/>
      <c r="E572" s="220"/>
      <c r="F572" s="213"/>
      <c r="G572" s="32" t="s">
        <v>49</v>
      </c>
      <c r="H572" s="3"/>
      <c r="I572" s="3"/>
      <c r="J572" s="32" t="s">
        <v>49</v>
      </c>
      <c r="K572" s="32" t="s">
        <v>49</v>
      </c>
      <c r="L572" s="32" t="s">
        <v>49</v>
      </c>
      <c r="M572" s="78">
        <f>IF(RIGHT(T572)="T",(+I572-H572),0)</f>
        <v>0</v>
      </c>
      <c r="N572" s="78">
        <f>IF(RIGHT(T572)="U",(+I572-H572),0)</f>
        <v>0</v>
      </c>
      <c r="O572" s="78">
        <f>IF(RIGHT(T572)="C",(+I572-H572),0)</f>
        <v>0</v>
      </c>
      <c r="P572" s="78">
        <f>IF(RIGHT(T572)="D",(+I572-H572),0)</f>
        <v>0</v>
      </c>
      <c r="Q572" s="32" t="s">
        <v>49</v>
      </c>
      <c r="R572" s="32" t="s">
        <v>49</v>
      </c>
      <c r="S572" s="32" t="s">
        <v>49</v>
      </c>
      <c r="T572" s="118"/>
      <c r="U572" s="30"/>
      <c r="V572" s="33"/>
      <c r="W572" s="34"/>
      <c r="X572" s="34"/>
      <c r="Y572" s="34"/>
      <c r="Z572" s="34"/>
      <c r="AA572" s="121"/>
      <c r="AB572" s="122"/>
      <c r="AC572" s="123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</row>
    <row r="573" spans="1:40" s="37" customFormat="1" x14ac:dyDescent="0.25">
      <c r="A573" s="35"/>
      <c r="B573" s="40"/>
      <c r="C573" s="46"/>
      <c r="D573" s="91" t="s">
        <v>50</v>
      </c>
      <c r="E573" s="92"/>
      <c r="F573" s="29"/>
      <c r="G573" s="32" t="s">
        <v>49</v>
      </c>
      <c r="H573" s="2"/>
      <c r="I573" s="2"/>
      <c r="J573" s="32" t="s">
        <v>49</v>
      </c>
      <c r="K573" s="32" t="s">
        <v>49</v>
      </c>
      <c r="L573" s="77"/>
      <c r="M573" s="78">
        <f>SUM(M571:M572)</f>
        <v>0</v>
      </c>
      <c r="N573" s="78">
        <f>SUM(N571:N572)</f>
        <v>0</v>
      </c>
      <c r="O573" s="78">
        <f>SUM(O571:O572)</f>
        <v>0</v>
      </c>
      <c r="P573" s="78">
        <f>SUM(P571:P572)</f>
        <v>0</v>
      </c>
      <c r="Q573" s="32" t="s">
        <v>49</v>
      </c>
      <c r="R573" s="32" t="s">
        <v>49</v>
      </c>
      <c r="S573" s="32" t="s">
        <v>49</v>
      </c>
      <c r="T573" s="38"/>
      <c r="U573" s="12"/>
      <c r="V573" s="36"/>
      <c r="W573" s="82">
        <f>$AC$10-((O573*24))</f>
        <v>720</v>
      </c>
      <c r="X573" s="93">
        <v>687</v>
      </c>
      <c r="Y573" s="94">
        <v>36.534999999999997</v>
      </c>
      <c r="Z573" s="98">
        <f>X573*Y573</f>
        <v>25099.544999999998</v>
      </c>
      <c r="AA573" s="82">
        <f>(Z573*(W573-M573*24))/W573</f>
        <v>25099.544999999998</v>
      </c>
      <c r="AB573" s="100">
        <f>(AA573/Z573)*100</f>
        <v>100</v>
      </c>
      <c r="AC573" s="34"/>
    </row>
    <row r="574" spans="1:40" s="89" customFormat="1" x14ac:dyDescent="0.25">
      <c r="A574" s="228">
        <v>92</v>
      </c>
      <c r="B574" s="211">
        <v>114</v>
      </c>
      <c r="C574" s="215" t="s">
        <v>260</v>
      </c>
      <c r="D574" s="235" t="s">
        <v>261</v>
      </c>
      <c r="E574" s="220">
        <v>94.43</v>
      </c>
      <c r="F574" s="213" t="s">
        <v>48</v>
      </c>
      <c r="G574" s="32" t="s">
        <v>49</v>
      </c>
      <c r="H574" s="1">
        <v>43405.415277777778</v>
      </c>
      <c r="I574" s="1">
        <v>43405.710416666669</v>
      </c>
      <c r="J574" s="32" t="s">
        <v>49</v>
      </c>
      <c r="K574" s="32" t="s">
        <v>49</v>
      </c>
      <c r="L574" s="32" t="s">
        <v>49</v>
      </c>
      <c r="M574" s="78">
        <f>IF(RIGHT(T574)="T",(+I574-H574),0)</f>
        <v>0</v>
      </c>
      <c r="N574" s="78">
        <f>IF(RIGHT(T574)="U",(+I574-H574),0)</f>
        <v>0</v>
      </c>
      <c r="O574" s="78">
        <f>IF(RIGHT(T574)="C",(+I574-H574),0)</f>
        <v>0</v>
      </c>
      <c r="P574" s="78">
        <f>IF(RIGHT(T574)="D",(+I574-H574),0)</f>
        <v>0.29513888889050577</v>
      </c>
      <c r="Q574" s="32" t="s">
        <v>49</v>
      </c>
      <c r="R574" s="32" t="s">
        <v>49</v>
      </c>
      <c r="S574" s="32" t="s">
        <v>49</v>
      </c>
      <c r="T574" s="90" t="s">
        <v>604</v>
      </c>
      <c r="U574" s="7" t="s">
        <v>605</v>
      </c>
      <c r="V574" s="33"/>
      <c r="W574" s="34"/>
      <c r="X574" s="34"/>
      <c r="Y574" s="34"/>
      <c r="Z574" s="34"/>
      <c r="AA574" s="121"/>
      <c r="AB574" s="122"/>
      <c r="AC574" s="123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</row>
    <row r="575" spans="1:40" s="89" customFormat="1" x14ac:dyDescent="0.25">
      <c r="A575" s="228"/>
      <c r="B575" s="211"/>
      <c r="C575" s="216"/>
      <c r="D575" s="235"/>
      <c r="E575" s="220"/>
      <c r="F575" s="213"/>
      <c r="G575" s="32" t="s">
        <v>49</v>
      </c>
      <c r="H575" s="3"/>
      <c r="I575" s="3"/>
      <c r="J575" s="32" t="s">
        <v>49</v>
      </c>
      <c r="K575" s="32" t="s">
        <v>49</v>
      </c>
      <c r="L575" s="32" t="s">
        <v>49</v>
      </c>
      <c r="M575" s="78">
        <f>IF(RIGHT(T575)="T",(+I575-H575),0)</f>
        <v>0</v>
      </c>
      <c r="N575" s="78">
        <f>IF(RIGHT(T575)="U",(+I575-H575),0)</f>
        <v>0</v>
      </c>
      <c r="O575" s="78">
        <f>IF(RIGHT(T575)="C",(+I575-H575),0)</f>
        <v>0</v>
      </c>
      <c r="P575" s="78">
        <f>IF(RIGHT(T575)="D",(+I575-H575),0)</f>
        <v>0</v>
      </c>
      <c r="Q575" s="32" t="s">
        <v>49</v>
      </c>
      <c r="R575" s="32" t="s">
        <v>49</v>
      </c>
      <c r="S575" s="32" t="s">
        <v>49</v>
      </c>
      <c r="T575" s="118"/>
      <c r="U575" s="30"/>
      <c r="V575" s="33"/>
      <c r="W575" s="34"/>
      <c r="X575" s="34"/>
      <c r="Y575" s="34"/>
      <c r="Z575" s="34"/>
      <c r="AA575" s="121"/>
      <c r="AB575" s="122"/>
      <c r="AC575" s="123"/>
      <c r="AD575" s="88"/>
      <c r="AE575" s="88"/>
      <c r="AF575" s="88"/>
      <c r="AG575" s="88"/>
      <c r="AH575" s="88"/>
      <c r="AI575" s="88"/>
      <c r="AJ575" s="88"/>
      <c r="AK575" s="88"/>
      <c r="AL575" s="88"/>
      <c r="AM575" s="88"/>
      <c r="AN575" s="88"/>
    </row>
    <row r="576" spans="1:40" s="37" customFormat="1" x14ac:dyDescent="0.25">
      <c r="A576" s="35"/>
      <c r="B576" s="40"/>
      <c r="C576" s="46"/>
      <c r="D576" s="91" t="s">
        <v>50</v>
      </c>
      <c r="E576" s="92"/>
      <c r="F576" s="29"/>
      <c r="G576" s="32" t="s">
        <v>49</v>
      </c>
      <c r="H576" s="2"/>
      <c r="I576" s="2"/>
      <c r="J576" s="32" t="s">
        <v>49</v>
      </c>
      <c r="K576" s="32" t="s">
        <v>49</v>
      </c>
      <c r="L576" s="77"/>
      <c r="M576" s="78">
        <f>SUM(M574:M575)</f>
        <v>0</v>
      </c>
      <c r="N576" s="78">
        <f>SUM(N574:N575)</f>
        <v>0</v>
      </c>
      <c r="O576" s="78">
        <f>SUM(O574:O575)</f>
        <v>0</v>
      </c>
      <c r="P576" s="78">
        <f>SUM(P574:P575)</f>
        <v>0.29513888889050577</v>
      </c>
      <c r="Q576" s="32" t="s">
        <v>49</v>
      </c>
      <c r="R576" s="32" t="s">
        <v>49</v>
      </c>
      <c r="S576" s="32" t="s">
        <v>49</v>
      </c>
      <c r="T576" s="38"/>
      <c r="U576" s="12"/>
      <c r="V576" s="36"/>
      <c r="W576" s="82">
        <f>$AC$10-((O576*24))</f>
        <v>720</v>
      </c>
      <c r="X576" s="93">
        <v>515</v>
      </c>
      <c r="Y576" s="94">
        <v>94.43</v>
      </c>
      <c r="Z576" s="98">
        <f>X576*Y576</f>
        <v>48631.450000000004</v>
      </c>
      <c r="AA576" s="82">
        <f>(Z576*(W576-M576*24))/W576</f>
        <v>48631.45</v>
      </c>
      <c r="AB576" s="100">
        <f>(AA576/Z576)*100</f>
        <v>99.999999999999986</v>
      </c>
      <c r="AC576" s="34"/>
    </row>
    <row r="577" spans="1:29" s="37" customFormat="1" ht="18" x14ac:dyDescent="0.25">
      <c r="A577" s="260">
        <v>94</v>
      </c>
      <c r="B577" s="264">
        <v>115</v>
      </c>
      <c r="C577" s="261" t="s">
        <v>250</v>
      </c>
      <c r="D577" s="231" t="s">
        <v>251</v>
      </c>
      <c r="E577" s="232">
        <v>76.48</v>
      </c>
      <c r="F577" s="213" t="s">
        <v>48</v>
      </c>
      <c r="G577" s="32"/>
      <c r="H577" s="1">
        <v>43405</v>
      </c>
      <c r="I577" s="1">
        <v>43405.293749999997</v>
      </c>
      <c r="J577" s="32"/>
      <c r="K577" s="32"/>
      <c r="L577" s="77"/>
      <c r="M577" s="78">
        <f t="shared" ref="M577:M598" si="52">IF(RIGHT(T577)="T",(+I577-H577),0)</f>
        <v>0</v>
      </c>
      <c r="N577" s="78">
        <f t="shared" ref="N577:N598" si="53">IF(RIGHT(T577)="U",(+I577-H577),0)</f>
        <v>0</v>
      </c>
      <c r="O577" s="78">
        <f t="shared" ref="O577:O598" si="54">IF(RIGHT(T577)="C",(+I577-H577),0)</f>
        <v>0</v>
      </c>
      <c r="P577" s="78">
        <f t="shared" ref="P577:P598" si="55">IF(RIGHT(T577)="D",(+I577-H577),0)</f>
        <v>0.29374999999708962</v>
      </c>
      <c r="Q577" s="32"/>
      <c r="R577" s="32"/>
      <c r="S577" s="32"/>
      <c r="T577" s="90" t="s">
        <v>600</v>
      </c>
      <c r="U577" s="7" t="s">
        <v>753</v>
      </c>
      <c r="V577" s="36"/>
      <c r="W577" s="82"/>
      <c r="X577" s="83"/>
      <c r="Y577" s="84"/>
      <c r="Z577" s="85"/>
      <c r="AA577" s="82"/>
      <c r="AB577" s="86"/>
      <c r="AC577" s="34"/>
    </row>
    <row r="578" spans="1:29" s="37" customFormat="1" x14ac:dyDescent="0.25">
      <c r="A578" s="260"/>
      <c r="B578" s="264"/>
      <c r="C578" s="216"/>
      <c r="D578" s="231"/>
      <c r="E578" s="232"/>
      <c r="F578" s="213"/>
      <c r="G578" s="32"/>
      <c r="H578" s="1">
        <v>43405.55</v>
      </c>
      <c r="I578" s="1">
        <v>43406.26458333333</v>
      </c>
      <c r="J578" s="32"/>
      <c r="K578" s="32"/>
      <c r="L578" s="77"/>
      <c r="M578" s="78">
        <f t="shared" si="52"/>
        <v>0</v>
      </c>
      <c r="N578" s="78">
        <f t="shared" si="53"/>
        <v>0</v>
      </c>
      <c r="O578" s="78">
        <f t="shared" si="54"/>
        <v>0</v>
      </c>
      <c r="P578" s="78">
        <f t="shared" si="55"/>
        <v>0.7145833333270275</v>
      </c>
      <c r="Q578" s="32"/>
      <c r="R578" s="32"/>
      <c r="S578" s="32"/>
      <c r="T578" s="90" t="s">
        <v>600</v>
      </c>
      <c r="U578" s="7" t="s">
        <v>754</v>
      </c>
      <c r="V578" s="36"/>
      <c r="W578" s="82"/>
      <c r="X578" s="83"/>
      <c r="Y578" s="84"/>
      <c r="Z578" s="85"/>
      <c r="AA578" s="82"/>
      <c r="AB578" s="86"/>
      <c r="AC578" s="34"/>
    </row>
    <row r="579" spans="1:29" s="37" customFormat="1" x14ac:dyDescent="0.25">
      <c r="A579" s="260"/>
      <c r="B579" s="264"/>
      <c r="C579" s="216"/>
      <c r="D579" s="231"/>
      <c r="E579" s="232"/>
      <c r="F579" s="213"/>
      <c r="G579" s="32"/>
      <c r="H579" s="1">
        <v>43408.643750000003</v>
      </c>
      <c r="I579" s="1">
        <v>43410.268750000003</v>
      </c>
      <c r="J579" s="32"/>
      <c r="K579" s="32"/>
      <c r="L579" s="77"/>
      <c r="M579" s="78">
        <f t="shared" si="52"/>
        <v>0</v>
      </c>
      <c r="N579" s="78">
        <f t="shared" si="53"/>
        <v>0</v>
      </c>
      <c r="O579" s="78">
        <f t="shared" si="54"/>
        <v>0</v>
      </c>
      <c r="P579" s="78">
        <f t="shared" si="55"/>
        <v>1.625</v>
      </c>
      <c r="Q579" s="32"/>
      <c r="R579" s="32"/>
      <c r="S579" s="32"/>
      <c r="T579" s="90" t="s">
        <v>600</v>
      </c>
      <c r="U579" s="7" t="s">
        <v>754</v>
      </c>
      <c r="V579" s="36"/>
      <c r="W579" s="82"/>
      <c r="X579" s="83"/>
      <c r="Y579" s="84"/>
      <c r="Z579" s="85"/>
      <c r="AA579" s="82"/>
      <c r="AB579" s="86"/>
      <c r="AC579" s="34"/>
    </row>
    <row r="580" spans="1:29" s="37" customFormat="1" x14ac:dyDescent="0.25">
      <c r="A580" s="260"/>
      <c r="B580" s="264"/>
      <c r="C580" s="216"/>
      <c r="D580" s="231"/>
      <c r="E580" s="232"/>
      <c r="F580" s="213"/>
      <c r="G580" s="32"/>
      <c r="H580" s="1">
        <v>43411.90347222222</v>
      </c>
      <c r="I580" s="1">
        <v>43412.272222222222</v>
      </c>
      <c r="J580" s="32"/>
      <c r="K580" s="32"/>
      <c r="L580" s="77"/>
      <c r="M580" s="78">
        <f t="shared" si="52"/>
        <v>0</v>
      </c>
      <c r="N580" s="78">
        <f t="shared" si="53"/>
        <v>0</v>
      </c>
      <c r="O580" s="78">
        <f t="shared" si="54"/>
        <v>0</v>
      </c>
      <c r="P580" s="78">
        <f t="shared" si="55"/>
        <v>0.36875000000145519</v>
      </c>
      <c r="Q580" s="32"/>
      <c r="R580" s="32"/>
      <c r="S580" s="32"/>
      <c r="T580" s="90" t="s">
        <v>600</v>
      </c>
      <c r="U580" s="7" t="s">
        <v>671</v>
      </c>
      <c r="V580" s="36"/>
      <c r="W580" s="82"/>
      <c r="X580" s="83"/>
      <c r="Y580" s="84"/>
      <c r="Z580" s="85"/>
      <c r="AA580" s="82"/>
      <c r="AB580" s="86"/>
      <c r="AC580" s="34"/>
    </row>
    <row r="581" spans="1:29" s="37" customFormat="1" x14ac:dyDescent="0.25">
      <c r="A581" s="260"/>
      <c r="B581" s="264"/>
      <c r="C581" s="216"/>
      <c r="D581" s="231"/>
      <c r="E581" s="232"/>
      <c r="F581" s="213"/>
      <c r="G581" s="32"/>
      <c r="H581" s="1">
        <v>43412.664583333331</v>
      </c>
      <c r="I581" s="1">
        <v>43413.232638888891</v>
      </c>
      <c r="J581" s="32"/>
      <c r="K581" s="32"/>
      <c r="L581" s="77"/>
      <c r="M581" s="78">
        <f t="shared" si="52"/>
        <v>0</v>
      </c>
      <c r="N581" s="78">
        <f t="shared" si="53"/>
        <v>0</v>
      </c>
      <c r="O581" s="78">
        <f t="shared" si="54"/>
        <v>0</v>
      </c>
      <c r="P581" s="78">
        <f t="shared" si="55"/>
        <v>0.56805555555911269</v>
      </c>
      <c r="Q581" s="32"/>
      <c r="R581" s="32"/>
      <c r="S581" s="32"/>
      <c r="T581" s="90" t="s">
        <v>600</v>
      </c>
      <c r="U581" s="7" t="s">
        <v>745</v>
      </c>
      <c r="V581" s="36"/>
      <c r="W581" s="82"/>
      <c r="X581" s="83"/>
      <c r="Y581" s="84"/>
      <c r="Z581" s="85"/>
      <c r="AA581" s="82"/>
      <c r="AB581" s="86"/>
      <c r="AC581" s="34"/>
    </row>
    <row r="582" spans="1:29" s="37" customFormat="1" x14ac:dyDescent="0.25">
      <c r="A582" s="260"/>
      <c r="B582" s="264"/>
      <c r="C582" s="216"/>
      <c r="D582" s="231"/>
      <c r="E582" s="232"/>
      <c r="F582" s="213"/>
      <c r="G582" s="32"/>
      <c r="H582" s="1">
        <v>43413.845833333333</v>
      </c>
      <c r="I582" s="1">
        <v>43414.270138888889</v>
      </c>
      <c r="J582" s="32"/>
      <c r="K582" s="32"/>
      <c r="L582" s="77"/>
      <c r="M582" s="78">
        <f t="shared" si="52"/>
        <v>0</v>
      </c>
      <c r="N582" s="78">
        <f t="shared" si="53"/>
        <v>0</v>
      </c>
      <c r="O582" s="78">
        <f t="shared" si="54"/>
        <v>0</v>
      </c>
      <c r="P582" s="78">
        <f t="shared" si="55"/>
        <v>0.42430555555620231</v>
      </c>
      <c r="Q582" s="32"/>
      <c r="R582" s="32"/>
      <c r="S582" s="32"/>
      <c r="T582" s="90" t="s">
        <v>600</v>
      </c>
      <c r="U582" s="7" t="s">
        <v>745</v>
      </c>
      <c r="V582" s="36"/>
      <c r="W582" s="82"/>
      <c r="X582" s="83"/>
      <c r="Y582" s="84"/>
      <c r="Z582" s="85"/>
      <c r="AA582" s="82"/>
      <c r="AB582" s="86"/>
      <c r="AC582" s="34"/>
    </row>
    <row r="583" spans="1:29" s="37" customFormat="1" x14ac:dyDescent="0.25">
      <c r="A583" s="260"/>
      <c r="B583" s="264"/>
      <c r="C583" s="216"/>
      <c r="D583" s="231"/>
      <c r="E583" s="232"/>
      <c r="F583" s="213"/>
      <c r="G583" s="32"/>
      <c r="H583" s="1">
        <v>43414.590277777781</v>
      </c>
      <c r="I583" s="1">
        <v>43415.251388888886</v>
      </c>
      <c r="J583" s="32"/>
      <c r="K583" s="32"/>
      <c r="L583" s="77"/>
      <c r="M583" s="78">
        <f t="shared" si="52"/>
        <v>0</v>
      </c>
      <c r="N583" s="78">
        <f t="shared" si="53"/>
        <v>0</v>
      </c>
      <c r="O583" s="78">
        <f t="shared" si="54"/>
        <v>0</v>
      </c>
      <c r="P583" s="78">
        <f t="shared" si="55"/>
        <v>0.66111111110512866</v>
      </c>
      <c r="Q583" s="32"/>
      <c r="R583" s="32"/>
      <c r="S583" s="32"/>
      <c r="T583" s="90" t="s">
        <v>600</v>
      </c>
      <c r="U583" s="7" t="s">
        <v>745</v>
      </c>
      <c r="V583" s="36"/>
      <c r="W583" s="82"/>
      <c r="X583" s="83"/>
      <c r="Y583" s="84"/>
      <c r="Z583" s="85"/>
      <c r="AA583" s="82"/>
      <c r="AB583" s="86"/>
      <c r="AC583" s="34"/>
    </row>
    <row r="584" spans="1:29" s="37" customFormat="1" x14ac:dyDescent="0.25">
      <c r="A584" s="260"/>
      <c r="B584" s="264"/>
      <c r="C584" s="216"/>
      <c r="D584" s="231"/>
      <c r="E584" s="232"/>
      <c r="F584" s="213"/>
      <c r="G584" s="32"/>
      <c r="H584" s="1">
        <v>43415.587500000001</v>
      </c>
      <c r="I584" s="1">
        <v>43416.253472222219</v>
      </c>
      <c r="J584" s="32"/>
      <c r="K584" s="32"/>
      <c r="L584" s="77"/>
      <c r="M584" s="78">
        <f t="shared" si="52"/>
        <v>0</v>
      </c>
      <c r="N584" s="78">
        <f t="shared" si="53"/>
        <v>0</v>
      </c>
      <c r="O584" s="78">
        <f t="shared" si="54"/>
        <v>0</v>
      </c>
      <c r="P584" s="78">
        <f t="shared" si="55"/>
        <v>0.66597222221753327</v>
      </c>
      <c r="Q584" s="32"/>
      <c r="R584" s="32"/>
      <c r="S584" s="32"/>
      <c r="T584" s="90" t="s">
        <v>600</v>
      </c>
      <c r="U584" s="7" t="s">
        <v>755</v>
      </c>
      <c r="V584" s="36"/>
      <c r="W584" s="82"/>
      <c r="X584" s="83"/>
      <c r="Y584" s="84"/>
      <c r="Z584" s="85"/>
      <c r="AA584" s="82"/>
      <c r="AB584" s="86"/>
      <c r="AC584" s="34"/>
    </row>
    <row r="585" spans="1:29" s="37" customFormat="1" x14ac:dyDescent="0.25">
      <c r="A585" s="260"/>
      <c r="B585" s="264"/>
      <c r="C585" s="216"/>
      <c r="D585" s="231"/>
      <c r="E585" s="232"/>
      <c r="F585" s="213"/>
      <c r="G585" s="32"/>
      <c r="H585" s="1">
        <v>43416.809027777781</v>
      </c>
      <c r="I585" s="1">
        <v>43417.236111111109</v>
      </c>
      <c r="J585" s="32"/>
      <c r="K585" s="32"/>
      <c r="L585" s="77"/>
      <c r="M585" s="78">
        <f t="shared" si="52"/>
        <v>0</v>
      </c>
      <c r="N585" s="78">
        <f t="shared" si="53"/>
        <v>0</v>
      </c>
      <c r="O585" s="78">
        <f t="shared" si="54"/>
        <v>0</v>
      </c>
      <c r="P585" s="78">
        <f t="shared" si="55"/>
        <v>0.42708333332848269</v>
      </c>
      <c r="Q585" s="32"/>
      <c r="R585" s="32"/>
      <c r="S585" s="32"/>
      <c r="T585" s="90" t="s">
        <v>600</v>
      </c>
      <c r="U585" s="7" t="s">
        <v>755</v>
      </c>
      <c r="V585" s="36"/>
      <c r="W585" s="82"/>
      <c r="X585" s="83"/>
      <c r="Y585" s="84"/>
      <c r="Z585" s="85"/>
      <c r="AA585" s="82"/>
      <c r="AB585" s="86"/>
      <c r="AC585" s="34"/>
    </row>
    <row r="586" spans="1:29" s="37" customFormat="1" x14ac:dyDescent="0.25">
      <c r="A586" s="260"/>
      <c r="B586" s="264"/>
      <c r="C586" s="216"/>
      <c r="D586" s="231"/>
      <c r="E586" s="232"/>
      <c r="F586" s="213"/>
      <c r="G586" s="32"/>
      <c r="H586" s="1">
        <v>43417.803472222222</v>
      </c>
      <c r="I586" s="1">
        <v>43418.275000000001</v>
      </c>
      <c r="J586" s="32"/>
      <c r="K586" s="32"/>
      <c r="L586" s="77"/>
      <c r="M586" s="78">
        <f t="shared" si="52"/>
        <v>0</v>
      </c>
      <c r="N586" s="78">
        <f t="shared" si="53"/>
        <v>0</v>
      </c>
      <c r="O586" s="78">
        <f t="shared" si="54"/>
        <v>0</v>
      </c>
      <c r="P586" s="78">
        <f t="shared" si="55"/>
        <v>0.47152777777955635</v>
      </c>
      <c r="Q586" s="32"/>
      <c r="R586" s="32"/>
      <c r="S586" s="32"/>
      <c r="T586" s="90" t="s">
        <v>600</v>
      </c>
      <c r="U586" s="7" t="s">
        <v>755</v>
      </c>
      <c r="V586" s="36"/>
      <c r="W586" s="82"/>
      <c r="X586" s="83"/>
      <c r="Y586" s="84"/>
      <c r="Z586" s="85"/>
      <c r="AA586" s="82"/>
      <c r="AB586" s="86"/>
      <c r="AC586" s="34"/>
    </row>
    <row r="587" spans="1:29" s="37" customFormat="1" x14ac:dyDescent="0.25">
      <c r="A587" s="260"/>
      <c r="B587" s="264"/>
      <c r="C587" s="216"/>
      <c r="D587" s="231"/>
      <c r="E587" s="232"/>
      <c r="F587" s="213"/>
      <c r="G587" s="32"/>
      <c r="H587" s="1">
        <v>43418.677777777775</v>
      </c>
      <c r="I587" s="1">
        <v>43419.26666666667</v>
      </c>
      <c r="J587" s="32"/>
      <c r="K587" s="32"/>
      <c r="L587" s="77"/>
      <c r="M587" s="78">
        <f t="shared" si="52"/>
        <v>0</v>
      </c>
      <c r="N587" s="78">
        <f t="shared" si="53"/>
        <v>0</v>
      </c>
      <c r="O587" s="78">
        <f t="shared" si="54"/>
        <v>0</v>
      </c>
      <c r="P587" s="78">
        <f t="shared" si="55"/>
        <v>0.58888888889487134</v>
      </c>
      <c r="Q587" s="32"/>
      <c r="R587" s="32"/>
      <c r="S587" s="32"/>
      <c r="T587" s="90" t="s">
        <v>600</v>
      </c>
      <c r="U587" s="7" t="s">
        <v>755</v>
      </c>
      <c r="V587" s="36"/>
      <c r="W587" s="82"/>
      <c r="X587" s="83"/>
      <c r="Y587" s="84"/>
      <c r="Z587" s="85"/>
      <c r="AA587" s="82"/>
      <c r="AB587" s="86"/>
      <c r="AC587" s="34"/>
    </row>
    <row r="588" spans="1:29" s="37" customFormat="1" x14ac:dyDescent="0.25">
      <c r="A588" s="260"/>
      <c r="B588" s="264"/>
      <c r="C588" s="216"/>
      <c r="D588" s="231"/>
      <c r="E588" s="232"/>
      <c r="F588" s="213"/>
      <c r="G588" s="32"/>
      <c r="H588" s="1">
        <v>43420.78402777778</v>
      </c>
      <c r="I588" s="1">
        <v>43422.270138888889</v>
      </c>
      <c r="J588" s="32"/>
      <c r="K588" s="32"/>
      <c r="L588" s="77"/>
      <c r="M588" s="78">
        <f t="shared" si="52"/>
        <v>0</v>
      </c>
      <c r="N588" s="78">
        <f t="shared" si="53"/>
        <v>0</v>
      </c>
      <c r="O588" s="78">
        <f t="shared" si="54"/>
        <v>0</v>
      </c>
      <c r="P588" s="78">
        <f t="shared" si="55"/>
        <v>1.4861111111094942</v>
      </c>
      <c r="Q588" s="32"/>
      <c r="R588" s="32"/>
      <c r="S588" s="32"/>
      <c r="T588" s="90" t="s">
        <v>600</v>
      </c>
      <c r="U588" s="7" t="s">
        <v>756</v>
      </c>
      <c r="V588" s="36"/>
      <c r="W588" s="82"/>
      <c r="X588" s="83"/>
      <c r="Y588" s="84"/>
      <c r="Z588" s="85"/>
      <c r="AA588" s="82"/>
      <c r="AB588" s="86"/>
      <c r="AC588" s="34"/>
    </row>
    <row r="589" spans="1:29" s="37" customFormat="1" x14ac:dyDescent="0.25">
      <c r="A589" s="260"/>
      <c r="B589" s="264"/>
      <c r="C589" s="216"/>
      <c r="D589" s="231"/>
      <c r="E589" s="232"/>
      <c r="F589" s="213"/>
      <c r="G589" s="32"/>
      <c r="H589" s="1">
        <v>43422.642361111109</v>
      </c>
      <c r="I589" s="1">
        <v>43423.230555555558</v>
      </c>
      <c r="J589" s="32"/>
      <c r="K589" s="32"/>
      <c r="L589" s="77"/>
      <c r="M589" s="78">
        <f t="shared" si="52"/>
        <v>0</v>
      </c>
      <c r="N589" s="78">
        <f t="shared" si="53"/>
        <v>0</v>
      </c>
      <c r="O589" s="78">
        <f t="shared" si="54"/>
        <v>0</v>
      </c>
      <c r="P589" s="78">
        <f t="shared" si="55"/>
        <v>0.58819444444816327</v>
      </c>
      <c r="Q589" s="32"/>
      <c r="R589" s="32"/>
      <c r="S589" s="32"/>
      <c r="T589" s="90" t="s">
        <v>600</v>
      </c>
      <c r="U589" s="7" t="s">
        <v>751</v>
      </c>
      <c r="V589" s="36"/>
      <c r="W589" s="82"/>
      <c r="X589" s="83"/>
      <c r="Y589" s="84"/>
      <c r="Z589" s="85"/>
      <c r="AA589" s="82"/>
      <c r="AB589" s="86"/>
      <c r="AC589" s="34"/>
    </row>
    <row r="590" spans="1:29" s="37" customFormat="1" x14ac:dyDescent="0.25">
      <c r="A590" s="260"/>
      <c r="B590" s="264"/>
      <c r="C590" s="216"/>
      <c r="D590" s="231"/>
      <c r="E590" s="232"/>
      <c r="F590" s="213"/>
      <c r="G590" s="32"/>
      <c r="H590" s="1">
        <v>43423.70208333333</v>
      </c>
      <c r="I590" s="1">
        <v>43424.28125</v>
      </c>
      <c r="J590" s="32"/>
      <c r="K590" s="32"/>
      <c r="L590" s="77"/>
      <c r="M590" s="78">
        <f t="shared" si="52"/>
        <v>0</v>
      </c>
      <c r="N590" s="78">
        <f t="shared" si="53"/>
        <v>0</v>
      </c>
      <c r="O590" s="78">
        <f t="shared" si="54"/>
        <v>0</v>
      </c>
      <c r="P590" s="78">
        <f t="shared" si="55"/>
        <v>0.57916666667006211</v>
      </c>
      <c r="Q590" s="32"/>
      <c r="R590" s="32"/>
      <c r="S590" s="32"/>
      <c r="T590" s="90" t="s">
        <v>600</v>
      </c>
      <c r="U590" s="7" t="s">
        <v>668</v>
      </c>
      <c r="V590" s="36"/>
      <c r="W590" s="82"/>
      <c r="X590" s="83"/>
      <c r="Y590" s="84"/>
      <c r="Z590" s="85"/>
      <c r="AA590" s="82"/>
      <c r="AB590" s="86"/>
      <c r="AC590" s="34"/>
    </row>
    <row r="591" spans="1:29" s="37" customFormat="1" x14ac:dyDescent="0.25">
      <c r="A591" s="260"/>
      <c r="B591" s="264"/>
      <c r="C591" s="216"/>
      <c r="D591" s="231"/>
      <c r="E591" s="232"/>
      <c r="F591" s="213"/>
      <c r="G591" s="32"/>
      <c r="H591" s="1">
        <v>43426.675000000003</v>
      </c>
      <c r="I591" s="1">
        <v>43427.268750000003</v>
      </c>
      <c r="J591" s="32"/>
      <c r="K591" s="32"/>
      <c r="L591" s="77"/>
      <c r="M591" s="78">
        <f t="shared" si="52"/>
        <v>0</v>
      </c>
      <c r="N591" s="78">
        <f t="shared" si="53"/>
        <v>0</v>
      </c>
      <c r="O591" s="78">
        <f t="shared" si="54"/>
        <v>0</v>
      </c>
      <c r="P591" s="78">
        <f t="shared" si="55"/>
        <v>0.59375</v>
      </c>
      <c r="Q591" s="32"/>
      <c r="R591" s="32"/>
      <c r="S591" s="32"/>
      <c r="T591" s="90" t="s">
        <v>600</v>
      </c>
      <c r="U591" s="7" t="s">
        <v>668</v>
      </c>
      <c r="V591" s="36"/>
      <c r="W591" s="82"/>
      <c r="X591" s="83"/>
      <c r="Y591" s="84"/>
      <c r="Z591" s="85"/>
      <c r="AA591" s="82"/>
      <c r="AB591" s="86"/>
      <c r="AC591" s="34"/>
    </row>
    <row r="592" spans="1:29" s="37" customFormat="1" x14ac:dyDescent="0.25">
      <c r="A592" s="260"/>
      <c r="B592" s="264"/>
      <c r="C592" s="216"/>
      <c r="D592" s="231"/>
      <c r="E592" s="232"/>
      <c r="F592" s="213"/>
      <c r="G592" s="32"/>
      <c r="H592" s="1">
        <v>43427.827777777777</v>
      </c>
      <c r="I592" s="1">
        <v>43429.379861111112</v>
      </c>
      <c r="J592" s="32"/>
      <c r="K592" s="32"/>
      <c r="L592" s="77"/>
      <c r="M592" s="78">
        <f t="shared" si="52"/>
        <v>0</v>
      </c>
      <c r="N592" s="78">
        <f t="shared" si="53"/>
        <v>0</v>
      </c>
      <c r="O592" s="78">
        <f t="shared" si="54"/>
        <v>0</v>
      </c>
      <c r="P592" s="78">
        <f t="shared" si="55"/>
        <v>1.5520833333357587</v>
      </c>
      <c r="Q592" s="32"/>
      <c r="R592" s="32"/>
      <c r="S592" s="32"/>
      <c r="T592" s="90" t="s">
        <v>600</v>
      </c>
      <c r="U592" s="7" t="s">
        <v>668</v>
      </c>
      <c r="V592" s="36"/>
      <c r="W592" s="82"/>
      <c r="X592" s="83"/>
      <c r="Y592" s="84"/>
      <c r="Z592" s="85"/>
      <c r="AA592" s="82"/>
      <c r="AB592" s="86"/>
      <c r="AC592" s="34"/>
    </row>
    <row r="593" spans="1:29" s="37" customFormat="1" x14ac:dyDescent="0.25">
      <c r="A593" s="260"/>
      <c r="B593" s="264"/>
      <c r="C593" s="216"/>
      <c r="D593" s="231"/>
      <c r="E593" s="232"/>
      <c r="F593" s="213"/>
      <c r="G593" s="32"/>
      <c r="H593" s="1">
        <v>43429.879861111112</v>
      </c>
      <c r="I593" s="1">
        <v>43430.240277777775</v>
      </c>
      <c r="J593" s="32"/>
      <c r="K593" s="32"/>
      <c r="L593" s="77"/>
      <c r="M593" s="78">
        <f t="shared" si="52"/>
        <v>0</v>
      </c>
      <c r="N593" s="78">
        <f t="shared" si="53"/>
        <v>0</v>
      </c>
      <c r="O593" s="78">
        <f t="shared" si="54"/>
        <v>0</v>
      </c>
      <c r="P593" s="78">
        <f t="shared" si="55"/>
        <v>0.36041666666278616</v>
      </c>
      <c r="Q593" s="32"/>
      <c r="R593" s="32"/>
      <c r="S593" s="32"/>
      <c r="T593" s="90" t="s">
        <v>600</v>
      </c>
      <c r="U593" s="7" t="s">
        <v>668</v>
      </c>
      <c r="V593" s="36"/>
      <c r="W593" s="82"/>
      <c r="X593" s="83"/>
      <c r="Y593" s="84"/>
      <c r="Z593" s="85"/>
      <c r="AA593" s="82"/>
      <c r="AB593" s="86"/>
      <c r="AC593" s="34"/>
    </row>
    <row r="594" spans="1:29" s="37" customFormat="1" x14ac:dyDescent="0.25">
      <c r="A594" s="260"/>
      <c r="B594" s="264"/>
      <c r="C594" s="216"/>
      <c r="D594" s="231"/>
      <c r="E594" s="232"/>
      <c r="F594" s="213"/>
      <c r="G594" s="32"/>
      <c r="H594" s="1">
        <v>43430.84375</v>
      </c>
      <c r="I594" s="1">
        <v>43431.248611111114</v>
      </c>
      <c r="J594" s="32"/>
      <c r="K594" s="32"/>
      <c r="L594" s="77"/>
      <c r="M594" s="78">
        <f t="shared" si="52"/>
        <v>0</v>
      </c>
      <c r="N594" s="78">
        <f t="shared" si="53"/>
        <v>0</v>
      </c>
      <c r="O594" s="78">
        <f t="shared" si="54"/>
        <v>0</v>
      </c>
      <c r="P594" s="78">
        <f t="shared" si="55"/>
        <v>0.40486111111385981</v>
      </c>
      <c r="Q594" s="32"/>
      <c r="R594" s="32"/>
      <c r="S594" s="32"/>
      <c r="T594" s="90" t="s">
        <v>600</v>
      </c>
      <c r="U594" s="7" t="s">
        <v>751</v>
      </c>
      <c r="V594" s="36"/>
      <c r="W594" s="82"/>
      <c r="X594" s="83"/>
      <c r="Y594" s="84"/>
      <c r="Z594" s="85"/>
      <c r="AA594" s="82"/>
      <c r="AB594" s="86"/>
      <c r="AC594" s="34"/>
    </row>
    <row r="595" spans="1:29" s="37" customFormat="1" x14ac:dyDescent="0.25">
      <c r="A595" s="260"/>
      <c r="B595" s="264"/>
      <c r="C595" s="216"/>
      <c r="D595" s="231"/>
      <c r="E595" s="232"/>
      <c r="F595" s="213"/>
      <c r="G595" s="32"/>
      <c r="H595" s="1">
        <v>43431.756249999999</v>
      </c>
      <c r="I595" s="1">
        <v>43432.257638888892</v>
      </c>
      <c r="J595" s="32"/>
      <c r="K595" s="32"/>
      <c r="L595" s="77"/>
      <c r="M595" s="78">
        <f t="shared" si="52"/>
        <v>0</v>
      </c>
      <c r="N595" s="78">
        <f t="shared" si="53"/>
        <v>0</v>
      </c>
      <c r="O595" s="78">
        <f t="shared" si="54"/>
        <v>0</v>
      </c>
      <c r="P595" s="78">
        <f t="shared" si="55"/>
        <v>0.50138888889341615</v>
      </c>
      <c r="Q595" s="32"/>
      <c r="R595" s="32"/>
      <c r="S595" s="32"/>
      <c r="T595" s="90" t="s">
        <v>600</v>
      </c>
      <c r="U595" s="7" t="s">
        <v>745</v>
      </c>
      <c r="V595" s="36"/>
      <c r="W595" s="82"/>
      <c r="X595" s="83"/>
      <c r="Y595" s="84"/>
      <c r="Z595" s="85"/>
      <c r="AA595" s="82"/>
      <c r="AB595" s="86"/>
      <c r="AC595" s="34"/>
    </row>
    <row r="596" spans="1:29" s="37" customFormat="1" x14ac:dyDescent="0.25">
      <c r="A596" s="260"/>
      <c r="B596" s="264"/>
      <c r="C596" s="216"/>
      <c r="D596" s="231"/>
      <c r="E596" s="232"/>
      <c r="F596" s="213"/>
      <c r="G596" s="32"/>
      <c r="H596" s="1">
        <v>43432.85</v>
      </c>
      <c r="I596" s="1">
        <v>43433.256944444445</v>
      </c>
      <c r="J596" s="32"/>
      <c r="K596" s="32"/>
      <c r="L596" s="77"/>
      <c r="M596" s="78">
        <f t="shared" si="52"/>
        <v>0</v>
      </c>
      <c r="N596" s="78">
        <f t="shared" si="53"/>
        <v>0</v>
      </c>
      <c r="O596" s="78">
        <f t="shared" si="54"/>
        <v>0</v>
      </c>
      <c r="P596" s="78">
        <f t="shared" si="55"/>
        <v>0.40694444444670808</v>
      </c>
      <c r="Q596" s="32"/>
      <c r="R596" s="32"/>
      <c r="S596" s="32"/>
      <c r="T596" s="90" t="s">
        <v>600</v>
      </c>
      <c r="U596" s="7" t="s">
        <v>745</v>
      </c>
      <c r="V596" s="36"/>
      <c r="W596" s="82"/>
      <c r="X596" s="83"/>
      <c r="Y596" s="84"/>
      <c r="Z596" s="85"/>
      <c r="AA596" s="82"/>
      <c r="AB596" s="86"/>
      <c r="AC596" s="34"/>
    </row>
    <row r="597" spans="1:29" s="37" customFormat="1" x14ac:dyDescent="0.25">
      <c r="A597" s="260"/>
      <c r="B597" s="264"/>
      <c r="C597" s="216"/>
      <c r="D597" s="231"/>
      <c r="E597" s="232"/>
      <c r="F597" s="213"/>
      <c r="G597" s="32"/>
      <c r="H597" s="1">
        <v>43433.798611111109</v>
      </c>
      <c r="I597" s="1">
        <v>43434.271527777775</v>
      </c>
      <c r="J597" s="32"/>
      <c r="K597" s="32"/>
      <c r="L597" s="77"/>
      <c r="M597" s="78">
        <f t="shared" si="52"/>
        <v>0</v>
      </c>
      <c r="N597" s="78">
        <f t="shared" si="53"/>
        <v>0</v>
      </c>
      <c r="O597" s="78">
        <f t="shared" si="54"/>
        <v>0</v>
      </c>
      <c r="P597" s="78">
        <f t="shared" si="55"/>
        <v>0.47291666666569654</v>
      </c>
      <c r="Q597" s="32"/>
      <c r="R597" s="32"/>
      <c r="S597" s="32"/>
      <c r="T597" s="90" t="s">
        <v>600</v>
      </c>
      <c r="U597" s="7" t="s">
        <v>751</v>
      </c>
      <c r="V597" s="36"/>
      <c r="W597" s="82"/>
      <c r="X597" s="83"/>
      <c r="Y597" s="84"/>
      <c r="Z597" s="85"/>
      <c r="AA597" s="82"/>
      <c r="AB597" s="86"/>
      <c r="AC597" s="34"/>
    </row>
    <row r="598" spans="1:29" s="37" customFormat="1" x14ac:dyDescent="0.25">
      <c r="A598" s="260"/>
      <c r="B598" s="264"/>
      <c r="C598" s="216"/>
      <c r="D598" s="231"/>
      <c r="E598" s="232"/>
      <c r="F598" s="213"/>
      <c r="G598" s="32"/>
      <c r="H598" s="1">
        <v>43434.825694444444</v>
      </c>
      <c r="I598" s="1">
        <v>43435</v>
      </c>
      <c r="J598" s="32"/>
      <c r="K598" s="32"/>
      <c r="L598" s="77"/>
      <c r="M598" s="78">
        <f t="shared" si="52"/>
        <v>0</v>
      </c>
      <c r="N598" s="78">
        <f t="shared" si="53"/>
        <v>0</v>
      </c>
      <c r="O598" s="78">
        <f t="shared" si="54"/>
        <v>0</v>
      </c>
      <c r="P598" s="78">
        <f t="shared" si="55"/>
        <v>0.17430555555620231</v>
      </c>
      <c r="Q598" s="32"/>
      <c r="R598" s="32"/>
      <c r="S598" s="32"/>
      <c r="T598" s="90" t="s">
        <v>600</v>
      </c>
      <c r="U598" s="7" t="s">
        <v>745</v>
      </c>
      <c r="V598" s="36"/>
      <c r="W598" s="82"/>
      <c r="X598" s="83"/>
      <c r="Y598" s="84"/>
      <c r="Z598" s="85"/>
      <c r="AA598" s="82"/>
      <c r="AB598" s="86"/>
      <c r="AC598" s="34"/>
    </row>
    <row r="599" spans="1:29" s="37" customFormat="1" x14ac:dyDescent="0.25">
      <c r="A599" s="35"/>
      <c r="B599" s="40"/>
      <c r="C599" s="46"/>
      <c r="D599" s="91" t="s">
        <v>50</v>
      </c>
      <c r="E599" s="92"/>
      <c r="F599" s="29"/>
      <c r="G599" s="32" t="s">
        <v>49</v>
      </c>
      <c r="H599" s="2"/>
      <c r="I599" s="2"/>
      <c r="J599" s="32" t="s">
        <v>49</v>
      </c>
      <c r="K599" s="32" t="s">
        <v>49</v>
      </c>
      <c r="L599" s="77"/>
      <c r="M599" s="78">
        <f>SUM(M577:M598)</f>
        <v>0</v>
      </c>
      <c r="N599" s="78">
        <f>SUM(N577:N598)</f>
        <v>0</v>
      </c>
      <c r="O599" s="78">
        <f>SUM(O577:O598)</f>
        <v>0</v>
      </c>
      <c r="P599" s="78">
        <f>SUM(P577:P598)</f>
        <v>13.929166666668607</v>
      </c>
      <c r="Q599" s="32" t="s">
        <v>49</v>
      </c>
      <c r="R599" s="32" t="s">
        <v>49</v>
      </c>
      <c r="S599" s="32" t="s">
        <v>49</v>
      </c>
      <c r="T599" s="38"/>
      <c r="U599" s="12"/>
      <c r="V599" s="36"/>
      <c r="W599" s="82">
        <f>$AC$10-((O599*24))</f>
        <v>720</v>
      </c>
      <c r="X599" s="83">
        <v>515</v>
      </c>
      <c r="Y599" s="84">
        <v>76.48</v>
      </c>
      <c r="Z599" s="85">
        <f>X599*Y599</f>
        <v>39387.200000000004</v>
      </c>
      <c r="AA599" s="82">
        <f>(Z599*(W599-M599*24))/W599</f>
        <v>39387.200000000004</v>
      </c>
      <c r="AB599" s="86">
        <f>(AA599/Z599)*100</f>
        <v>100</v>
      </c>
      <c r="AC599" s="34"/>
    </row>
    <row r="600" spans="1:29" s="37" customFormat="1" x14ac:dyDescent="0.25">
      <c r="A600" s="260">
        <v>95</v>
      </c>
      <c r="B600" s="264">
        <v>116</v>
      </c>
      <c r="C600" s="261" t="s">
        <v>252</v>
      </c>
      <c r="D600" s="235" t="s">
        <v>253</v>
      </c>
      <c r="E600" s="232">
        <v>76.48</v>
      </c>
      <c r="F600" s="213" t="s">
        <v>48</v>
      </c>
      <c r="G600" s="32"/>
      <c r="H600" s="1">
        <v>43406.744444444441</v>
      </c>
      <c r="I600" s="1">
        <v>43407.304166666669</v>
      </c>
      <c r="J600" s="32"/>
      <c r="K600" s="32"/>
      <c r="L600" s="77"/>
      <c r="M600" s="78">
        <f t="shared" ref="M600:M620" si="56">IF(RIGHT(T600)="T",(+I600-H600),0)</f>
        <v>0</v>
      </c>
      <c r="N600" s="78">
        <f t="shared" ref="N600:N620" si="57">IF(RIGHT(T600)="U",(+I600-H600),0)</f>
        <v>0</v>
      </c>
      <c r="O600" s="78">
        <f t="shared" ref="O600:O620" si="58">IF(RIGHT(T600)="C",(+I600-H600),0)</f>
        <v>0</v>
      </c>
      <c r="P600" s="78">
        <f t="shared" ref="P600:P620" si="59">IF(RIGHT(T600)="D",(+I600-H600),0)</f>
        <v>0.55972222222771961</v>
      </c>
      <c r="Q600" s="32"/>
      <c r="R600" s="32"/>
      <c r="S600" s="32"/>
      <c r="T600" s="90" t="s">
        <v>600</v>
      </c>
      <c r="U600" s="7" t="s">
        <v>754</v>
      </c>
      <c r="V600" s="36"/>
      <c r="W600" s="82"/>
      <c r="X600" s="83"/>
      <c r="Y600" s="84"/>
      <c r="Z600" s="85"/>
      <c r="AA600" s="82"/>
      <c r="AB600" s="86"/>
      <c r="AC600" s="34"/>
    </row>
    <row r="601" spans="1:29" s="37" customFormat="1" x14ac:dyDescent="0.25">
      <c r="A601" s="260"/>
      <c r="B601" s="264"/>
      <c r="C601" s="261"/>
      <c r="D601" s="235"/>
      <c r="E601" s="232"/>
      <c r="F601" s="213"/>
      <c r="G601" s="32"/>
      <c r="H601" s="1">
        <v>43407.63958333333</v>
      </c>
      <c r="I601" s="1">
        <v>43408.25277777778</v>
      </c>
      <c r="J601" s="32"/>
      <c r="K601" s="32"/>
      <c r="L601" s="77"/>
      <c r="M601" s="78">
        <f t="shared" si="56"/>
        <v>0</v>
      </c>
      <c r="N601" s="78">
        <f t="shared" si="57"/>
        <v>0</v>
      </c>
      <c r="O601" s="78">
        <f t="shared" si="58"/>
        <v>0</v>
      </c>
      <c r="P601" s="78">
        <f t="shared" si="59"/>
        <v>0.61319444444961846</v>
      </c>
      <c r="Q601" s="32"/>
      <c r="R601" s="32"/>
      <c r="S601" s="32"/>
      <c r="T601" s="90" t="s">
        <v>600</v>
      </c>
      <c r="U601" s="7" t="s">
        <v>744</v>
      </c>
      <c r="V601" s="36"/>
      <c r="W601" s="82"/>
      <c r="X601" s="83"/>
      <c r="Y601" s="84"/>
      <c r="Z601" s="85"/>
      <c r="AA601" s="82"/>
      <c r="AB601" s="86"/>
      <c r="AC601" s="34"/>
    </row>
    <row r="602" spans="1:29" s="37" customFormat="1" x14ac:dyDescent="0.25">
      <c r="A602" s="260"/>
      <c r="B602" s="264"/>
      <c r="C602" s="261"/>
      <c r="D602" s="235"/>
      <c r="E602" s="232"/>
      <c r="F602" s="213"/>
      <c r="G602" s="32"/>
      <c r="H602" s="1">
        <v>43410.634027777778</v>
      </c>
      <c r="I602" s="1">
        <v>43411.260416666664</v>
      </c>
      <c r="J602" s="32"/>
      <c r="K602" s="32"/>
      <c r="L602" s="77"/>
      <c r="M602" s="78">
        <f t="shared" si="56"/>
        <v>0</v>
      </c>
      <c r="N602" s="78">
        <f t="shared" si="57"/>
        <v>0</v>
      </c>
      <c r="O602" s="78">
        <f t="shared" si="58"/>
        <v>0</v>
      </c>
      <c r="P602" s="78">
        <f t="shared" si="59"/>
        <v>0.62638888888614019</v>
      </c>
      <c r="Q602" s="32"/>
      <c r="R602" s="32"/>
      <c r="S602" s="32"/>
      <c r="T602" s="90" t="s">
        <v>600</v>
      </c>
      <c r="U602" s="7" t="s">
        <v>757</v>
      </c>
      <c r="V602" s="36"/>
      <c r="W602" s="82"/>
      <c r="X602" s="83"/>
      <c r="Y602" s="84"/>
      <c r="Z602" s="85"/>
      <c r="AA602" s="82"/>
      <c r="AB602" s="86"/>
      <c r="AC602" s="34"/>
    </row>
    <row r="603" spans="1:29" s="37" customFormat="1" x14ac:dyDescent="0.25">
      <c r="A603" s="260"/>
      <c r="B603" s="264"/>
      <c r="C603" s="261"/>
      <c r="D603" s="235"/>
      <c r="E603" s="232"/>
      <c r="F603" s="213"/>
      <c r="G603" s="32"/>
      <c r="H603" s="1">
        <v>43411.561111111114</v>
      </c>
      <c r="I603" s="1">
        <v>43412.28125</v>
      </c>
      <c r="J603" s="32"/>
      <c r="K603" s="32"/>
      <c r="L603" s="77"/>
      <c r="M603" s="78">
        <f t="shared" si="56"/>
        <v>0</v>
      </c>
      <c r="N603" s="78">
        <f t="shared" si="57"/>
        <v>0</v>
      </c>
      <c r="O603" s="78">
        <f t="shared" si="58"/>
        <v>0</v>
      </c>
      <c r="P603" s="78">
        <f t="shared" si="59"/>
        <v>0.72013888888614019</v>
      </c>
      <c r="Q603" s="32"/>
      <c r="R603" s="32"/>
      <c r="S603" s="32"/>
      <c r="T603" s="90" t="s">
        <v>600</v>
      </c>
      <c r="U603" s="7" t="s">
        <v>745</v>
      </c>
      <c r="V603" s="36"/>
      <c r="W603" s="82"/>
      <c r="X603" s="83"/>
      <c r="Y603" s="84"/>
      <c r="Z603" s="85"/>
      <c r="AA603" s="82"/>
      <c r="AB603" s="86"/>
      <c r="AC603" s="34"/>
    </row>
    <row r="604" spans="1:29" s="37" customFormat="1" x14ac:dyDescent="0.25">
      <c r="A604" s="260"/>
      <c r="B604" s="264"/>
      <c r="C604" s="261"/>
      <c r="D604" s="235"/>
      <c r="E604" s="232"/>
      <c r="F604" s="213"/>
      <c r="G604" s="32"/>
      <c r="H604" s="1">
        <v>43412.884027777778</v>
      </c>
      <c r="I604" s="1">
        <v>43413.258333333331</v>
      </c>
      <c r="J604" s="32"/>
      <c r="K604" s="32"/>
      <c r="L604" s="77"/>
      <c r="M604" s="78">
        <f t="shared" si="56"/>
        <v>0</v>
      </c>
      <c r="N604" s="78">
        <f t="shared" si="57"/>
        <v>0</v>
      </c>
      <c r="O604" s="78">
        <f t="shared" si="58"/>
        <v>0</v>
      </c>
      <c r="P604" s="78">
        <f t="shared" si="59"/>
        <v>0.37430555555329192</v>
      </c>
      <c r="Q604" s="32"/>
      <c r="R604" s="32"/>
      <c r="S604" s="32"/>
      <c r="T604" s="90" t="s">
        <v>600</v>
      </c>
      <c r="U604" s="7" t="s">
        <v>745</v>
      </c>
      <c r="V604" s="36"/>
      <c r="W604" s="82"/>
      <c r="X604" s="83"/>
      <c r="Y604" s="84"/>
      <c r="Z604" s="85"/>
      <c r="AA604" s="82"/>
      <c r="AB604" s="86"/>
      <c r="AC604" s="34"/>
    </row>
    <row r="605" spans="1:29" s="37" customFormat="1" x14ac:dyDescent="0.25">
      <c r="A605" s="260"/>
      <c r="B605" s="264"/>
      <c r="C605" s="261"/>
      <c r="D605" s="235"/>
      <c r="E605" s="232"/>
      <c r="F605" s="213"/>
      <c r="G605" s="32"/>
      <c r="H605" s="1">
        <v>43413.545138888891</v>
      </c>
      <c r="I605" s="1">
        <v>43414.279861111114</v>
      </c>
      <c r="J605" s="32"/>
      <c r="K605" s="32"/>
      <c r="L605" s="77"/>
      <c r="M605" s="78">
        <f t="shared" si="56"/>
        <v>0</v>
      </c>
      <c r="N605" s="78">
        <f t="shared" si="57"/>
        <v>0</v>
      </c>
      <c r="O605" s="78">
        <f t="shared" si="58"/>
        <v>0</v>
      </c>
      <c r="P605" s="78">
        <f t="shared" si="59"/>
        <v>0.73472222222335404</v>
      </c>
      <c r="Q605" s="32"/>
      <c r="R605" s="32"/>
      <c r="S605" s="32"/>
      <c r="T605" s="90" t="s">
        <v>600</v>
      </c>
      <c r="U605" s="7" t="s">
        <v>745</v>
      </c>
      <c r="V605" s="36"/>
      <c r="W605" s="82"/>
      <c r="X605" s="83"/>
      <c r="Y605" s="84"/>
      <c r="Z605" s="85"/>
      <c r="AA605" s="82"/>
      <c r="AB605" s="86"/>
      <c r="AC605" s="34"/>
    </row>
    <row r="606" spans="1:29" s="37" customFormat="1" x14ac:dyDescent="0.25">
      <c r="A606" s="260"/>
      <c r="B606" s="264"/>
      <c r="C606" s="261"/>
      <c r="D606" s="235"/>
      <c r="E606" s="232"/>
      <c r="F606" s="213"/>
      <c r="G606" s="32"/>
      <c r="H606" s="1">
        <v>43414.863194444442</v>
      </c>
      <c r="I606" s="1">
        <v>43415.246527777781</v>
      </c>
      <c r="J606" s="32"/>
      <c r="K606" s="32"/>
      <c r="L606" s="77"/>
      <c r="M606" s="78">
        <f t="shared" si="56"/>
        <v>0</v>
      </c>
      <c r="N606" s="78">
        <f t="shared" si="57"/>
        <v>0</v>
      </c>
      <c r="O606" s="78">
        <f t="shared" si="58"/>
        <v>0</v>
      </c>
      <c r="P606" s="78">
        <f t="shared" si="59"/>
        <v>0.38333333333866904</v>
      </c>
      <c r="Q606" s="32"/>
      <c r="R606" s="32"/>
      <c r="S606" s="32"/>
      <c r="T606" s="90" t="s">
        <v>600</v>
      </c>
      <c r="U606" s="7" t="s">
        <v>745</v>
      </c>
      <c r="V606" s="36"/>
      <c r="W606" s="82"/>
      <c r="X606" s="83"/>
      <c r="Y606" s="84"/>
      <c r="Z606" s="85"/>
      <c r="AA606" s="82"/>
      <c r="AB606" s="86"/>
      <c r="AC606" s="34"/>
    </row>
    <row r="607" spans="1:29" s="37" customFormat="1" x14ac:dyDescent="0.25">
      <c r="A607" s="260"/>
      <c r="B607" s="264"/>
      <c r="C607" s="261"/>
      <c r="D607" s="235"/>
      <c r="E607" s="232"/>
      <c r="F607" s="213"/>
      <c r="G607" s="32"/>
      <c r="H607" s="1">
        <v>43415.845138888886</v>
      </c>
      <c r="I607" s="1">
        <v>43416.297222222223</v>
      </c>
      <c r="J607" s="32"/>
      <c r="K607" s="32"/>
      <c r="L607" s="77"/>
      <c r="M607" s="78">
        <f t="shared" si="56"/>
        <v>0</v>
      </c>
      <c r="N607" s="78">
        <f t="shared" si="57"/>
        <v>0</v>
      </c>
      <c r="O607" s="78">
        <f t="shared" si="58"/>
        <v>0</v>
      </c>
      <c r="P607" s="78">
        <f t="shared" si="59"/>
        <v>0.45208333333721384</v>
      </c>
      <c r="Q607" s="32"/>
      <c r="R607" s="32"/>
      <c r="S607" s="32"/>
      <c r="T607" s="90" t="s">
        <v>600</v>
      </c>
      <c r="U607" s="7" t="s">
        <v>755</v>
      </c>
      <c r="V607" s="36"/>
      <c r="W607" s="82"/>
      <c r="X607" s="83"/>
      <c r="Y607" s="84"/>
      <c r="Z607" s="85"/>
      <c r="AA607" s="82"/>
      <c r="AB607" s="86"/>
      <c r="AC607" s="34"/>
    </row>
    <row r="608" spans="1:29" s="37" customFormat="1" x14ac:dyDescent="0.25">
      <c r="A608" s="260"/>
      <c r="B608" s="264"/>
      <c r="C608" s="261"/>
      <c r="D608" s="235"/>
      <c r="E608" s="232"/>
      <c r="F608" s="213"/>
      <c r="G608" s="32"/>
      <c r="H608" s="1">
        <v>43416.876388888886</v>
      </c>
      <c r="I608" s="1">
        <v>43417.236805555556</v>
      </c>
      <c r="J608" s="32"/>
      <c r="K608" s="32"/>
      <c r="L608" s="77"/>
      <c r="M608" s="78">
        <f t="shared" si="56"/>
        <v>0</v>
      </c>
      <c r="N608" s="78">
        <f t="shared" si="57"/>
        <v>0</v>
      </c>
      <c r="O608" s="78">
        <f t="shared" si="58"/>
        <v>0</v>
      </c>
      <c r="P608" s="78">
        <f t="shared" si="59"/>
        <v>0.36041666667006211</v>
      </c>
      <c r="Q608" s="32"/>
      <c r="R608" s="32"/>
      <c r="S608" s="32"/>
      <c r="T608" s="90" t="s">
        <v>600</v>
      </c>
      <c r="U608" s="7" t="s">
        <v>755</v>
      </c>
      <c r="V608" s="36"/>
      <c r="W608" s="82"/>
      <c r="X608" s="83"/>
      <c r="Y608" s="84"/>
      <c r="Z608" s="85"/>
      <c r="AA608" s="82"/>
      <c r="AB608" s="86"/>
      <c r="AC608" s="34"/>
    </row>
    <row r="609" spans="1:39" s="37" customFormat="1" x14ac:dyDescent="0.25">
      <c r="A609" s="260"/>
      <c r="B609" s="264"/>
      <c r="C609" s="261"/>
      <c r="D609" s="235"/>
      <c r="E609" s="232"/>
      <c r="F609" s="213"/>
      <c r="G609" s="32"/>
      <c r="H609" s="1">
        <v>43417.824305555558</v>
      </c>
      <c r="I609" s="1">
        <v>43418.275694444441</v>
      </c>
      <c r="J609" s="32"/>
      <c r="K609" s="32"/>
      <c r="L609" s="77"/>
      <c r="M609" s="78">
        <f t="shared" si="56"/>
        <v>0</v>
      </c>
      <c r="N609" s="78">
        <f t="shared" si="57"/>
        <v>0</v>
      </c>
      <c r="O609" s="78">
        <f t="shared" si="58"/>
        <v>0</v>
      </c>
      <c r="P609" s="78">
        <f t="shared" si="59"/>
        <v>0.45138888888322981</v>
      </c>
      <c r="Q609" s="32"/>
      <c r="R609" s="32"/>
      <c r="S609" s="32"/>
      <c r="T609" s="90" t="s">
        <v>600</v>
      </c>
      <c r="U609" s="7" t="s">
        <v>755</v>
      </c>
      <c r="V609" s="36"/>
      <c r="W609" s="82"/>
      <c r="X609" s="83"/>
      <c r="Y609" s="84"/>
      <c r="Z609" s="85"/>
      <c r="AA609" s="82"/>
      <c r="AB609" s="86"/>
      <c r="AC609" s="34"/>
    </row>
    <row r="610" spans="1:39" s="37" customFormat="1" x14ac:dyDescent="0.25">
      <c r="A610" s="260"/>
      <c r="B610" s="264"/>
      <c r="C610" s="261"/>
      <c r="D610" s="235"/>
      <c r="E610" s="232"/>
      <c r="F610" s="213"/>
      <c r="G610" s="32"/>
      <c r="H610" s="1">
        <v>43419.713888888888</v>
      </c>
      <c r="I610" s="1">
        <v>43420.275000000001</v>
      </c>
      <c r="J610" s="32"/>
      <c r="K610" s="32"/>
      <c r="L610" s="77"/>
      <c r="M610" s="78">
        <f t="shared" si="56"/>
        <v>0</v>
      </c>
      <c r="N610" s="78">
        <f t="shared" si="57"/>
        <v>0</v>
      </c>
      <c r="O610" s="78">
        <f t="shared" si="58"/>
        <v>0</v>
      </c>
      <c r="P610" s="78">
        <f t="shared" si="59"/>
        <v>0.56111111111385981</v>
      </c>
      <c r="Q610" s="32"/>
      <c r="R610" s="32"/>
      <c r="S610" s="32"/>
      <c r="T610" s="90" t="s">
        <v>600</v>
      </c>
      <c r="U610" s="7" t="s">
        <v>755</v>
      </c>
      <c r="V610" s="36"/>
      <c r="W610" s="82"/>
      <c r="X610" s="83"/>
      <c r="Y610" s="84"/>
      <c r="Z610" s="85"/>
      <c r="AA610" s="82"/>
      <c r="AB610" s="86"/>
      <c r="AC610" s="34"/>
    </row>
    <row r="611" spans="1:39" s="37" customFormat="1" x14ac:dyDescent="0.25">
      <c r="A611" s="260"/>
      <c r="B611" s="264"/>
      <c r="C611" s="261"/>
      <c r="D611" s="235"/>
      <c r="E611" s="232"/>
      <c r="F611" s="213"/>
      <c r="G611" s="32"/>
      <c r="H611" s="1">
        <v>43421.713194444441</v>
      </c>
      <c r="I611" s="1">
        <v>43422.412499999999</v>
      </c>
      <c r="J611" s="32"/>
      <c r="K611" s="32"/>
      <c r="L611" s="77"/>
      <c r="M611" s="78">
        <f t="shared" si="56"/>
        <v>0</v>
      </c>
      <c r="N611" s="78">
        <f t="shared" si="57"/>
        <v>0</v>
      </c>
      <c r="O611" s="78">
        <f t="shared" si="58"/>
        <v>0</v>
      </c>
      <c r="P611" s="78">
        <f t="shared" si="59"/>
        <v>0.6993055555576575</v>
      </c>
      <c r="Q611" s="32"/>
      <c r="R611" s="32"/>
      <c r="S611" s="32"/>
      <c r="T611" s="90" t="s">
        <v>600</v>
      </c>
      <c r="U611" s="7" t="s">
        <v>668</v>
      </c>
      <c r="V611" s="36"/>
      <c r="W611" s="82"/>
      <c r="X611" s="83"/>
      <c r="Y611" s="84"/>
      <c r="Z611" s="85"/>
      <c r="AA611" s="82"/>
      <c r="AB611" s="86"/>
      <c r="AC611" s="34"/>
    </row>
    <row r="612" spans="1:39" s="37" customFormat="1" x14ac:dyDescent="0.25">
      <c r="A612" s="260"/>
      <c r="B612" s="264"/>
      <c r="C612" s="261"/>
      <c r="D612" s="235"/>
      <c r="E612" s="232"/>
      <c r="F612" s="213"/>
      <c r="G612" s="32"/>
      <c r="H612" s="1">
        <v>43422.826388888891</v>
      </c>
      <c r="I612" s="1">
        <v>43423.231249999997</v>
      </c>
      <c r="J612" s="32"/>
      <c r="K612" s="32"/>
      <c r="L612" s="77"/>
      <c r="M612" s="78">
        <f t="shared" si="56"/>
        <v>0</v>
      </c>
      <c r="N612" s="78">
        <f t="shared" si="57"/>
        <v>0</v>
      </c>
      <c r="O612" s="78">
        <f t="shared" si="58"/>
        <v>0</v>
      </c>
      <c r="P612" s="78">
        <f t="shared" si="59"/>
        <v>0.40486111110658385</v>
      </c>
      <c r="Q612" s="32"/>
      <c r="R612" s="32"/>
      <c r="S612" s="32"/>
      <c r="T612" s="90" t="s">
        <v>600</v>
      </c>
      <c r="U612" s="7" t="s">
        <v>751</v>
      </c>
      <c r="V612" s="36"/>
      <c r="W612" s="82"/>
      <c r="X612" s="83"/>
      <c r="Y612" s="84"/>
      <c r="Z612" s="85"/>
      <c r="AA612" s="82"/>
      <c r="AB612" s="86"/>
      <c r="AC612" s="34"/>
    </row>
    <row r="613" spans="1:39" s="37" customFormat="1" x14ac:dyDescent="0.25">
      <c r="A613" s="260"/>
      <c r="B613" s="264"/>
      <c r="C613" s="261"/>
      <c r="D613" s="235"/>
      <c r="E613" s="232"/>
      <c r="F613" s="213"/>
      <c r="G613" s="32"/>
      <c r="H613" s="1">
        <v>43423.849305555559</v>
      </c>
      <c r="I613" s="1">
        <v>43424.281944444447</v>
      </c>
      <c r="J613" s="32"/>
      <c r="K613" s="32"/>
      <c r="L613" s="77"/>
      <c r="M613" s="78">
        <f t="shared" si="56"/>
        <v>0</v>
      </c>
      <c r="N613" s="78">
        <f t="shared" si="57"/>
        <v>0</v>
      </c>
      <c r="O613" s="78">
        <f t="shared" si="58"/>
        <v>0</v>
      </c>
      <c r="P613" s="78">
        <f t="shared" si="59"/>
        <v>0.43263888888759539</v>
      </c>
      <c r="Q613" s="32"/>
      <c r="R613" s="32"/>
      <c r="S613" s="32"/>
      <c r="T613" s="90" t="s">
        <v>600</v>
      </c>
      <c r="U613" s="7" t="s">
        <v>668</v>
      </c>
      <c r="V613" s="36"/>
      <c r="W613" s="82"/>
      <c r="X613" s="83"/>
      <c r="Y613" s="84"/>
      <c r="Z613" s="85"/>
      <c r="AA613" s="82"/>
      <c r="AB613" s="86"/>
      <c r="AC613" s="34"/>
    </row>
    <row r="614" spans="1:39" s="37" customFormat="1" x14ac:dyDescent="0.25">
      <c r="A614" s="260"/>
      <c r="B614" s="264"/>
      <c r="C614" s="261"/>
      <c r="D614" s="235"/>
      <c r="E614" s="232"/>
      <c r="F614" s="213"/>
      <c r="G614" s="32"/>
      <c r="H614" s="1">
        <v>43424.807638888888</v>
      </c>
      <c r="I614" s="1">
        <v>43425.262499999997</v>
      </c>
      <c r="J614" s="32"/>
      <c r="K614" s="32"/>
      <c r="L614" s="77"/>
      <c r="M614" s="78">
        <f t="shared" si="56"/>
        <v>0</v>
      </c>
      <c r="N614" s="78">
        <f t="shared" si="57"/>
        <v>0</v>
      </c>
      <c r="O614" s="78">
        <f t="shared" si="58"/>
        <v>0</v>
      </c>
      <c r="P614" s="78">
        <f t="shared" si="59"/>
        <v>0.45486111110949423</v>
      </c>
      <c r="Q614" s="32"/>
      <c r="R614" s="32"/>
      <c r="S614" s="32"/>
      <c r="T614" s="90" t="s">
        <v>600</v>
      </c>
      <c r="U614" s="7" t="s">
        <v>668</v>
      </c>
      <c r="V614" s="36"/>
      <c r="W614" s="82"/>
      <c r="X614" s="83"/>
      <c r="Y614" s="84"/>
      <c r="Z614" s="85"/>
      <c r="AA614" s="82"/>
      <c r="AB614" s="86"/>
      <c r="AC614" s="34"/>
    </row>
    <row r="615" spans="1:39" s="37" customFormat="1" x14ac:dyDescent="0.25">
      <c r="A615" s="260"/>
      <c r="B615" s="264"/>
      <c r="C615" s="261"/>
      <c r="D615" s="235"/>
      <c r="E615" s="232"/>
      <c r="F615" s="213"/>
      <c r="G615" s="32"/>
      <c r="H615" s="1">
        <v>43425.824305555558</v>
      </c>
      <c r="I615" s="1">
        <v>43426.282638888886</v>
      </c>
      <c r="J615" s="32"/>
      <c r="K615" s="32"/>
      <c r="L615" s="77"/>
      <c r="M615" s="78">
        <f t="shared" si="56"/>
        <v>0</v>
      </c>
      <c r="N615" s="78">
        <f t="shared" si="57"/>
        <v>0</v>
      </c>
      <c r="O615" s="78">
        <f t="shared" si="58"/>
        <v>0</v>
      </c>
      <c r="P615" s="78">
        <f t="shared" si="59"/>
        <v>0.45833333332848269</v>
      </c>
      <c r="Q615" s="32"/>
      <c r="R615" s="32"/>
      <c r="S615" s="32"/>
      <c r="T615" s="90" t="s">
        <v>600</v>
      </c>
      <c r="U615" s="7" t="s">
        <v>668</v>
      </c>
      <c r="V615" s="36"/>
      <c r="W615" s="82"/>
      <c r="X615" s="83"/>
      <c r="Y615" s="84"/>
      <c r="Z615" s="85"/>
      <c r="AA615" s="82"/>
      <c r="AB615" s="86"/>
      <c r="AC615" s="34"/>
    </row>
    <row r="616" spans="1:39" s="37" customFormat="1" x14ac:dyDescent="0.25">
      <c r="A616" s="260"/>
      <c r="B616" s="264"/>
      <c r="C616" s="261"/>
      <c r="D616" s="235"/>
      <c r="E616" s="232"/>
      <c r="F616" s="213"/>
      <c r="G616" s="32"/>
      <c r="H616" s="1">
        <v>43428.850694444445</v>
      </c>
      <c r="I616" s="1">
        <v>43430.273611111108</v>
      </c>
      <c r="J616" s="32"/>
      <c r="K616" s="32"/>
      <c r="L616" s="77"/>
      <c r="M616" s="78">
        <f t="shared" si="56"/>
        <v>0</v>
      </c>
      <c r="N616" s="78">
        <f t="shared" si="57"/>
        <v>0</v>
      </c>
      <c r="O616" s="78">
        <f t="shared" si="58"/>
        <v>0</v>
      </c>
      <c r="P616" s="78">
        <f t="shared" si="59"/>
        <v>1.4229166666627862</v>
      </c>
      <c r="Q616" s="32"/>
      <c r="R616" s="32"/>
      <c r="S616" s="32"/>
      <c r="T616" s="90" t="s">
        <v>600</v>
      </c>
      <c r="U616" s="7" t="s">
        <v>758</v>
      </c>
      <c r="V616" s="36"/>
      <c r="W616" s="82"/>
      <c r="X616" s="83"/>
      <c r="Y616" s="84"/>
      <c r="Z616" s="85"/>
      <c r="AA616" s="82"/>
      <c r="AB616" s="86"/>
      <c r="AC616" s="34"/>
    </row>
    <row r="617" spans="1:39" s="37" customFormat="1" x14ac:dyDescent="0.25">
      <c r="A617" s="260"/>
      <c r="B617" s="264"/>
      <c r="C617" s="261"/>
      <c r="D617" s="235"/>
      <c r="E617" s="232"/>
      <c r="F617" s="213"/>
      <c r="G617" s="32"/>
      <c r="H617" s="1">
        <v>43430.55</v>
      </c>
      <c r="I617" s="1">
        <v>43431.249305555553</v>
      </c>
      <c r="J617" s="32"/>
      <c r="K617" s="32"/>
      <c r="L617" s="77"/>
      <c r="M617" s="78">
        <f t="shared" si="56"/>
        <v>0</v>
      </c>
      <c r="N617" s="78">
        <f t="shared" si="57"/>
        <v>0</v>
      </c>
      <c r="O617" s="78">
        <f t="shared" si="58"/>
        <v>0</v>
      </c>
      <c r="P617" s="78">
        <f t="shared" si="59"/>
        <v>0.69930555555038154</v>
      </c>
      <c r="Q617" s="32"/>
      <c r="R617" s="32"/>
      <c r="S617" s="32"/>
      <c r="T617" s="90" t="s">
        <v>600</v>
      </c>
      <c r="U617" s="7" t="s">
        <v>668</v>
      </c>
      <c r="V617" s="36"/>
      <c r="W617" s="82"/>
      <c r="X617" s="83"/>
      <c r="Y617" s="84"/>
      <c r="Z617" s="85"/>
      <c r="AA617" s="82"/>
      <c r="AB617" s="86"/>
      <c r="AC617" s="34"/>
    </row>
    <row r="618" spans="1:39" s="37" customFormat="1" x14ac:dyDescent="0.25">
      <c r="A618" s="260"/>
      <c r="B618" s="264"/>
      <c r="C618" s="261"/>
      <c r="D618" s="235"/>
      <c r="E618" s="232"/>
      <c r="F618" s="213"/>
      <c r="G618" s="32"/>
      <c r="H618" s="1">
        <v>43431.853472222225</v>
      </c>
      <c r="I618" s="1">
        <v>43432.258333333331</v>
      </c>
      <c r="J618" s="32"/>
      <c r="K618" s="32"/>
      <c r="L618" s="77"/>
      <c r="M618" s="78">
        <f t="shared" si="56"/>
        <v>0</v>
      </c>
      <c r="N618" s="78">
        <f t="shared" si="57"/>
        <v>0</v>
      </c>
      <c r="O618" s="78">
        <f t="shared" si="58"/>
        <v>0</v>
      </c>
      <c r="P618" s="78">
        <f t="shared" si="59"/>
        <v>0.40486111110658385</v>
      </c>
      <c r="Q618" s="32"/>
      <c r="R618" s="32"/>
      <c r="S618" s="32"/>
      <c r="T618" s="90" t="s">
        <v>600</v>
      </c>
      <c r="U618" s="7" t="s">
        <v>745</v>
      </c>
      <c r="V618" s="36"/>
      <c r="W618" s="82"/>
      <c r="X618" s="83"/>
      <c r="Y618" s="84"/>
      <c r="Z618" s="85"/>
      <c r="AA618" s="82"/>
      <c r="AB618" s="86"/>
      <c r="AC618" s="34"/>
    </row>
    <row r="619" spans="1:39" s="37" customFormat="1" x14ac:dyDescent="0.25">
      <c r="A619" s="260"/>
      <c r="B619" s="264"/>
      <c r="C619" s="261"/>
      <c r="D619" s="235"/>
      <c r="E619" s="232"/>
      <c r="F619" s="213"/>
      <c r="G619" s="32"/>
      <c r="H619" s="1">
        <v>43432.801388888889</v>
      </c>
      <c r="I619" s="1">
        <v>43433.260416666664</v>
      </c>
      <c r="J619" s="32"/>
      <c r="K619" s="32"/>
      <c r="L619" s="77"/>
      <c r="M619" s="78">
        <f t="shared" si="56"/>
        <v>0</v>
      </c>
      <c r="N619" s="78">
        <f t="shared" si="57"/>
        <v>0</v>
      </c>
      <c r="O619" s="78">
        <f t="shared" si="58"/>
        <v>0</v>
      </c>
      <c r="P619" s="78">
        <f t="shared" si="59"/>
        <v>0.45902777777519077</v>
      </c>
      <c r="Q619" s="32"/>
      <c r="R619" s="32"/>
      <c r="S619" s="32"/>
      <c r="T619" s="90" t="s">
        <v>600</v>
      </c>
      <c r="U619" s="7" t="s">
        <v>745</v>
      </c>
      <c r="V619" s="36"/>
      <c r="W619" s="82"/>
      <c r="X619" s="83"/>
      <c r="Y619" s="84"/>
      <c r="Z619" s="85"/>
      <c r="AA619" s="82"/>
      <c r="AB619" s="86"/>
      <c r="AC619" s="34"/>
    </row>
    <row r="620" spans="1:39" s="37" customFormat="1" x14ac:dyDescent="0.25">
      <c r="A620" s="260"/>
      <c r="B620" s="264"/>
      <c r="C620" s="261"/>
      <c r="D620" s="235"/>
      <c r="E620" s="232"/>
      <c r="F620" s="213"/>
      <c r="G620" s="32"/>
      <c r="H620" s="1">
        <v>43433.834027777775</v>
      </c>
      <c r="I620" s="1">
        <v>43435</v>
      </c>
      <c r="J620" s="32"/>
      <c r="K620" s="32"/>
      <c r="L620" s="77"/>
      <c r="M620" s="78">
        <f t="shared" si="56"/>
        <v>0</v>
      </c>
      <c r="N620" s="78">
        <f t="shared" si="57"/>
        <v>0</v>
      </c>
      <c r="O620" s="78">
        <f t="shared" si="58"/>
        <v>0</v>
      </c>
      <c r="P620" s="78">
        <f t="shared" si="59"/>
        <v>1.1659722222248092</v>
      </c>
      <c r="Q620" s="32"/>
      <c r="R620" s="32"/>
      <c r="S620" s="32"/>
      <c r="T620" s="90" t="s">
        <v>600</v>
      </c>
      <c r="U620" s="7" t="s">
        <v>745</v>
      </c>
      <c r="V620" s="36"/>
      <c r="W620" s="82"/>
      <c r="X620" s="83"/>
      <c r="Y620" s="84"/>
      <c r="Z620" s="85"/>
      <c r="AA620" s="82"/>
      <c r="AB620" s="86"/>
      <c r="AC620" s="34"/>
    </row>
    <row r="621" spans="1:39" s="37" customFormat="1" x14ac:dyDescent="0.25">
      <c r="A621" s="35"/>
      <c r="B621" s="40"/>
      <c r="C621" s="46"/>
      <c r="D621" s="91" t="s">
        <v>50</v>
      </c>
      <c r="E621" s="92"/>
      <c r="F621" s="29"/>
      <c r="G621" s="32" t="s">
        <v>49</v>
      </c>
      <c r="H621" s="2"/>
      <c r="I621" s="2"/>
      <c r="J621" s="32" t="s">
        <v>49</v>
      </c>
      <c r="K621" s="32" t="s">
        <v>49</v>
      </c>
      <c r="L621" s="77"/>
      <c r="M621" s="78">
        <f>SUM(M600:M620)</f>
        <v>0</v>
      </c>
      <c r="N621" s="78">
        <f>SUM(N600:N620)</f>
        <v>0</v>
      </c>
      <c r="O621" s="78">
        <f>SUM(O600:O620)</f>
        <v>0</v>
      </c>
      <c r="P621" s="78">
        <f>SUM(P600:P620)</f>
        <v>12.438888888878864</v>
      </c>
      <c r="Q621" s="32" t="s">
        <v>49</v>
      </c>
      <c r="R621" s="32" t="s">
        <v>49</v>
      </c>
      <c r="S621" s="32" t="s">
        <v>49</v>
      </c>
      <c r="T621" s="38"/>
      <c r="U621" s="12"/>
      <c r="V621" s="36"/>
      <c r="W621" s="82">
        <f>$AC$10-((O621*24))</f>
        <v>720</v>
      </c>
      <c r="X621" s="83">
        <v>515</v>
      </c>
      <c r="Y621" s="84">
        <v>76.48</v>
      </c>
      <c r="Z621" s="85">
        <f>X621*Y621</f>
        <v>39387.200000000004</v>
      </c>
      <c r="AA621" s="82">
        <f>(Z621*(W621-M621*24))/W621</f>
        <v>39387.200000000004</v>
      </c>
      <c r="AB621" s="86">
        <f>(AA621/Z621)*100</f>
        <v>100</v>
      </c>
      <c r="AC621" s="34"/>
    </row>
    <row r="622" spans="1:39" s="37" customFormat="1" x14ac:dyDescent="0.25">
      <c r="A622" s="31"/>
      <c r="B622" s="212">
        <v>117</v>
      </c>
      <c r="C622" s="46"/>
      <c r="D622" s="91"/>
      <c r="E622" s="92"/>
      <c r="F622" s="29"/>
      <c r="G622" s="32"/>
      <c r="H622" s="2"/>
      <c r="I622" s="2"/>
      <c r="J622" s="32"/>
      <c r="K622" s="32"/>
      <c r="L622" s="77"/>
      <c r="M622" s="78"/>
      <c r="N622" s="78"/>
      <c r="O622" s="78"/>
      <c r="P622" s="78"/>
      <c r="Q622" s="32"/>
      <c r="R622" s="32"/>
      <c r="S622" s="32"/>
      <c r="T622" s="38"/>
      <c r="U622" s="12"/>
      <c r="V622" s="36"/>
      <c r="W622" s="82"/>
      <c r="X622" s="93"/>
      <c r="Y622" s="94"/>
      <c r="Z622" s="98"/>
      <c r="AA622" s="82"/>
      <c r="AB622" s="100"/>
      <c r="AC622" s="34"/>
    </row>
    <row r="623" spans="1:39" s="37" customFormat="1" x14ac:dyDescent="0.25">
      <c r="A623" s="31"/>
      <c r="B623" s="212"/>
      <c r="C623" s="46"/>
      <c r="D623" s="91" t="s">
        <v>262</v>
      </c>
      <c r="E623" s="92"/>
      <c r="F623" s="29"/>
      <c r="G623" s="32"/>
      <c r="H623" s="2"/>
      <c r="I623" s="2"/>
      <c r="J623" s="32"/>
      <c r="K623" s="32"/>
      <c r="L623" s="77"/>
      <c r="M623" s="78"/>
      <c r="N623" s="78"/>
      <c r="O623" s="78"/>
      <c r="P623" s="78"/>
      <c r="Q623" s="32"/>
      <c r="R623" s="32"/>
      <c r="S623" s="32"/>
      <c r="T623" s="38"/>
      <c r="U623" s="12"/>
      <c r="V623" s="36"/>
      <c r="W623" s="82"/>
      <c r="X623" s="93"/>
      <c r="Y623" s="94"/>
      <c r="Z623" s="98"/>
      <c r="AA623" s="82"/>
      <c r="AB623" s="100"/>
      <c r="AC623" s="34"/>
    </row>
    <row r="624" spans="1:39" ht="15.75" x14ac:dyDescent="0.25">
      <c r="A624" s="214">
        <v>1</v>
      </c>
      <c r="B624" s="211">
        <v>118</v>
      </c>
      <c r="C624" s="215" t="s">
        <v>263</v>
      </c>
      <c r="D624" s="217" t="s">
        <v>264</v>
      </c>
      <c r="E624" s="234">
        <v>186.667</v>
      </c>
      <c r="F624" s="213" t="s">
        <v>48</v>
      </c>
      <c r="G624" s="32" t="s">
        <v>49</v>
      </c>
      <c r="H624" s="1"/>
      <c r="I624" s="1"/>
      <c r="J624" s="133"/>
      <c r="K624" s="133"/>
      <c r="L624" s="133"/>
      <c r="M624" s="78">
        <f>IF(RIGHT(T624)="T",(+I624-H624),0)</f>
        <v>0</v>
      </c>
      <c r="N624" s="78">
        <f>IF(RIGHT(T624)="U",(+I624-H624),0)</f>
        <v>0</v>
      </c>
      <c r="O624" s="78">
        <f>IF(RIGHT(T624)="C",(+I624-H624),0)</f>
        <v>0</v>
      </c>
      <c r="P624" s="78">
        <f>IF(RIGHT(T624)="D",(+I624-H624),0)</f>
        <v>0</v>
      </c>
      <c r="Q624" s="79"/>
      <c r="R624" s="79"/>
      <c r="S624" s="79"/>
      <c r="T624" s="80"/>
      <c r="U624" s="7"/>
      <c r="V624" s="81"/>
      <c r="W624" s="134"/>
      <c r="X624" s="134"/>
      <c r="Y624" s="134"/>
      <c r="Z624" s="134"/>
      <c r="AA624" s="134"/>
      <c r="AB624" s="104"/>
      <c r="AC624" s="61"/>
      <c r="AI624" s="135"/>
      <c r="AJ624" s="135"/>
      <c r="AK624" s="135"/>
      <c r="AL624" s="135"/>
      <c r="AM624" s="135"/>
    </row>
    <row r="625" spans="1:39" ht="15.75" x14ac:dyDescent="0.25">
      <c r="A625" s="214"/>
      <c r="B625" s="211"/>
      <c r="C625" s="215"/>
      <c r="D625" s="217"/>
      <c r="E625" s="234"/>
      <c r="F625" s="213"/>
      <c r="G625" s="32"/>
      <c r="H625" s="1"/>
      <c r="I625" s="1"/>
      <c r="J625" s="133"/>
      <c r="K625" s="133"/>
      <c r="L625" s="133"/>
      <c r="M625" s="78">
        <f>IF(RIGHT(T625)="T",(+I625-H625),0)</f>
        <v>0</v>
      </c>
      <c r="N625" s="78">
        <f>IF(RIGHT(T625)="U",(+I625-H625),0)</f>
        <v>0</v>
      </c>
      <c r="O625" s="78">
        <f>IF(RIGHT(T625)="C",(+I625-H625),0)</f>
        <v>0</v>
      </c>
      <c r="P625" s="78">
        <f>IF(RIGHT(T625)="D",(+I625-H625),0)</f>
        <v>0</v>
      </c>
      <c r="Q625" s="79"/>
      <c r="R625" s="79"/>
      <c r="S625" s="79"/>
      <c r="T625" s="90"/>
      <c r="U625" s="7"/>
      <c r="V625" s="81"/>
      <c r="W625" s="134"/>
      <c r="X625" s="134"/>
      <c r="Y625" s="134"/>
      <c r="Z625" s="134"/>
      <c r="AA625" s="134"/>
      <c r="AB625" s="104"/>
      <c r="AC625" s="61"/>
      <c r="AI625" s="135"/>
      <c r="AJ625" s="135"/>
      <c r="AK625" s="135"/>
      <c r="AL625" s="135"/>
      <c r="AM625" s="135"/>
    </row>
    <row r="626" spans="1:39" ht="15.75" x14ac:dyDescent="0.25">
      <c r="A626" s="214"/>
      <c r="B626" s="211"/>
      <c r="C626" s="215"/>
      <c r="D626" s="217"/>
      <c r="E626" s="234"/>
      <c r="F626" s="213"/>
      <c r="G626" s="32"/>
      <c r="H626" s="3"/>
      <c r="I626" s="3"/>
      <c r="J626" s="133"/>
      <c r="K626" s="133"/>
      <c r="L626" s="133"/>
      <c r="M626" s="78">
        <f>IF(RIGHT(T626)="T",(+I626-H626),0)</f>
        <v>0</v>
      </c>
      <c r="N626" s="78">
        <f>IF(RIGHT(T626)="U",(+I626-H626),0)</f>
        <v>0</v>
      </c>
      <c r="O626" s="78">
        <f>IF(RIGHT(T626)="C",(+I626-H626),0)</f>
        <v>0</v>
      </c>
      <c r="P626" s="78">
        <f>IF(RIGHT(T626)="D",(+I626-H626),0)</f>
        <v>0</v>
      </c>
      <c r="Q626" s="79"/>
      <c r="R626" s="79"/>
      <c r="S626" s="79"/>
      <c r="T626" s="96"/>
      <c r="U626" s="30"/>
      <c r="V626" s="81"/>
      <c r="W626" s="134"/>
      <c r="X626" s="134"/>
      <c r="Y626" s="134"/>
      <c r="Z626" s="134"/>
      <c r="AA626" s="134"/>
      <c r="AB626" s="104"/>
      <c r="AC626" s="61"/>
      <c r="AI626" s="135"/>
      <c r="AJ626" s="135"/>
      <c r="AK626" s="135"/>
      <c r="AL626" s="135"/>
      <c r="AM626" s="135"/>
    </row>
    <row r="627" spans="1:39" s="37" customFormat="1" x14ac:dyDescent="0.25">
      <c r="A627" s="111"/>
      <c r="B627" s="40"/>
      <c r="C627" s="46"/>
      <c r="D627" s="91" t="s">
        <v>50</v>
      </c>
      <c r="E627" s="92"/>
      <c r="F627" s="29"/>
      <c r="G627" s="32" t="s">
        <v>49</v>
      </c>
      <c r="H627" s="2"/>
      <c r="I627" s="2"/>
      <c r="J627" s="32" t="s">
        <v>49</v>
      </c>
      <c r="K627" s="32" t="s">
        <v>49</v>
      </c>
      <c r="L627" s="77"/>
      <c r="M627" s="78">
        <f>SUM(M624:M626)</f>
        <v>0</v>
      </c>
      <c r="N627" s="78">
        <f>SUM(N624:N626)</f>
        <v>0</v>
      </c>
      <c r="O627" s="78">
        <f>SUM(O624:O626)</f>
        <v>0</v>
      </c>
      <c r="P627" s="78">
        <f>SUM(P624:P626)</f>
        <v>0</v>
      </c>
      <c r="Q627" s="32" t="s">
        <v>49</v>
      </c>
      <c r="R627" s="32" t="s">
        <v>49</v>
      </c>
      <c r="S627" s="32" t="s">
        <v>49</v>
      </c>
      <c r="T627" s="112"/>
      <c r="U627" s="12"/>
      <c r="V627" s="113"/>
      <c r="W627" s="82">
        <f>$AC$10-((O627*24))</f>
        <v>720</v>
      </c>
      <c r="X627" s="115">
        <v>132</v>
      </c>
      <c r="Y627" s="136">
        <v>186.667</v>
      </c>
      <c r="Z627" s="137">
        <f>X627*Y627</f>
        <v>24640.044000000002</v>
      </c>
      <c r="AA627" s="117">
        <f>(Z627*(W627-M627*24))/W627</f>
        <v>24640.043999999998</v>
      </c>
      <c r="AB627" s="95">
        <f>(AA627/Z627)*100</f>
        <v>99.999999999999986</v>
      </c>
    </row>
    <row r="628" spans="1:39" s="89" customFormat="1" ht="18" x14ac:dyDescent="0.25">
      <c r="A628" s="228">
        <v>2</v>
      </c>
      <c r="B628" s="211">
        <v>119</v>
      </c>
      <c r="C628" s="215" t="s">
        <v>265</v>
      </c>
      <c r="D628" s="235" t="s">
        <v>266</v>
      </c>
      <c r="E628" s="220">
        <v>186.667</v>
      </c>
      <c r="F628" s="29" t="s">
        <v>48</v>
      </c>
      <c r="G628" s="77" t="s">
        <v>49</v>
      </c>
      <c r="H628" s="1">
        <v>43420.965277777781</v>
      </c>
      <c r="I628" s="1">
        <v>43420.965277777781</v>
      </c>
      <c r="J628" s="77"/>
      <c r="K628" s="43"/>
      <c r="L628" s="120"/>
      <c r="M628" s="78">
        <f>IF(RIGHT(T628)="T",(+I628-H628),0)</f>
        <v>0</v>
      </c>
      <c r="N628" s="78">
        <f>IF(RIGHT(T628)="U",(+I628-H628),0)</f>
        <v>0</v>
      </c>
      <c r="O628" s="78">
        <f>IF(RIGHT(T628)="C",(+I628-H628),0)</f>
        <v>0</v>
      </c>
      <c r="P628" s="78">
        <f>IF(RIGHT(T628)="D",(+I628-H628),0)</f>
        <v>0</v>
      </c>
      <c r="Q628" s="79"/>
      <c r="R628" s="79"/>
      <c r="S628" s="79"/>
      <c r="T628" s="80" t="s">
        <v>596</v>
      </c>
      <c r="U628" s="7" t="s">
        <v>759</v>
      </c>
      <c r="V628" s="81"/>
      <c r="W628" s="82"/>
      <c r="X628" s="83"/>
      <c r="Y628" s="84"/>
      <c r="Z628" s="85"/>
      <c r="AA628" s="82"/>
      <c r="AB628" s="86"/>
      <c r="AC628" s="88"/>
    </row>
    <row r="629" spans="1:39" s="89" customFormat="1" ht="18" x14ac:dyDescent="0.25">
      <c r="A629" s="228"/>
      <c r="B629" s="211"/>
      <c r="C629" s="215"/>
      <c r="D629" s="235"/>
      <c r="E629" s="220"/>
      <c r="F629" s="29"/>
      <c r="G629" s="77"/>
      <c r="H629" s="1">
        <v>43422.411111111112</v>
      </c>
      <c r="I629" s="1">
        <v>43422.661111111112</v>
      </c>
      <c r="J629" s="77"/>
      <c r="K629" s="43"/>
      <c r="L629" s="120"/>
      <c r="M629" s="78">
        <f>IF(RIGHT(T629)="T",(+I629-H629),0)</f>
        <v>0.25</v>
      </c>
      <c r="N629" s="78">
        <f>IF(RIGHT(T629)="U",(+I629-H629),0)</f>
        <v>0</v>
      </c>
      <c r="O629" s="78">
        <f>IF(RIGHT(T629)="C",(+I629-H629),0)</f>
        <v>0</v>
      </c>
      <c r="P629" s="78">
        <f>IF(RIGHT(T629)="D",(+I629-H629),0)</f>
        <v>0</v>
      </c>
      <c r="Q629" s="79"/>
      <c r="R629" s="79"/>
      <c r="S629" s="79"/>
      <c r="T629" s="90" t="s">
        <v>601</v>
      </c>
      <c r="U629" s="7" t="s">
        <v>760</v>
      </c>
      <c r="V629" s="81"/>
      <c r="W629" s="82"/>
      <c r="X629" s="83"/>
      <c r="Y629" s="84"/>
      <c r="Z629" s="85"/>
      <c r="AA629" s="82"/>
      <c r="AB629" s="86"/>
      <c r="AC629" s="88"/>
    </row>
    <row r="630" spans="1:39" s="89" customFormat="1" x14ac:dyDescent="0.25">
      <c r="A630" s="228"/>
      <c r="B630" s="211"/>
      <c r="C630" s="215"/>
      <c r="D630" s="235"/>
      <c r="E630" s="220"/>
      <c r="F630" s="29"/>
      <c r="G630" s="77"/>
      <c r="H630" s="3"/>
      <c r="I630" s="3"/>
      <c r="J630" s="77"/>
      <c r="K630" s="43"/>
      <c r="L630" s="120"/>
      <c r="M630" s="78">
        <f>IF(RIGHT(T630)="T",(+I630-H630),0)</f>
        <v>0</v>
      </c>
      <c r="N630" s="78">
        <f>IF(RIGHT(T630)="U",(+I630-H630),0)</f>
        <v>0</v>
      </c>
      <c r="O630" s="78">
        <f>IF(RIGHT(T630)="C",(+I630-H630),0)</f>
        <v>0</v>
      </c>
      <c r="P630" s="78">
        <f>IF(RIGHT(T630)="D",(+I630-H630),0)</f>
        <v>0</v>
      </c>
      <c r="Q630" s="79"/>
      <c r="R630" s="79"/>
      <c r="S630" s="79"/>
      <c r="T630" s="96"/>
      <c r="U630" s="30"/>
      <c r="V630" s="81"/>
      <c r="W630" s="82"/>
      <c r="X630" s="83"/>
      <c r="Y630" s="84"/>
      <c r="Z630" s="85"/>
      <c r="AA630" s="82"/>
      <c r="AB630" s="86"/>
      <c r="AC630" s="88"/>
    </row>
    <row r="631" spans="1:39" s="37" customFormat="1" x14ac:dyDescent="0.25">
      <c r="A631" s="111"/>
      <c r="B631" s="40"/>
      <c r="C631" s="46"/>
      <c r="D631" s="91" t="s">
        <v>50</v>
      </c>
      <c r="E631" s="92"/>
      <c r="F631" s="29"/>
      <c r="G631" s="32" t="s">
        <v>49</v>
      </c>
      <c r="H631" s="2"/>
      <c r="I631" s="2"/>
      <c r="J631" s="32" t="s">
        <v>49</v>
      </c>
      <c r="K631" s="32" t="s">
        <v>49</v>
      </c>
      <c r="L631" s="77"/>
      <c r="M631" s="78">
        <f>SUM(M628:M630)</f>
        <v>0.25</v>
      </c>
      <c r="N631" s="78">
        <f>SUM(N628:N630)</f>
        <v>0</v>
      </c>
      <c r="O631" s="78">
        <f>SUM(O628:O630)</f>
        <v>0</v>
      </c>
      <c r="P631" s="78">
        <f>SUM(P628:P630)</f>
        <v>0</v>
      </c>
      <c r="Q631" s="32" t="s">
        <v>49</v>
      </c>
      <c r="R631" s="32" t="s">
        <v>49</v>
      </c>
      <c r="S631" s="32" t="s">
        <v>49</v>
      </c>
      <c r="T631" s="138"/>
      <c r="U631" s="41"/>
      <c r="V631" s="113"/>
      <c r="W631" s="82">
        <f>$AC$10-((O631*24))</f>
        <v>720</v>
      </c>
      <c r="X631" s="83">
        <v>132</v>
      </c>
      <c r="Y631" s="84">
        <v>186.667</v>
      </c>
      <c r="Z631" s="85">
        <f>X631*Y631</f>
        <v>24640.044000000002</v>
      </c>
      <c r="AA631" s="82">
        <f>(Z631*(W631-M631*24))/W631</f>
        <v>24434.710300000002</v>
      </c>
      <c r="AB631" s="86">
        <f>(AA631/Z631)*100</f>
        <v>99.166666666666671</v>
      </c>
    </row>
    <row r="632" spans="1:39" s="37" customFormat="1" ht="14.25" x14ac:dyDescent="0.25">
      <c r="A632" s="222">
        <v>3</v>
      </c>
      <c r="B632" s="212">
        <v>120</v>
      </c>
      <c r="C632" s="225" t="s">
        <v>267</v>
      </c>
      <c r="D632" s="231" t="s">
        <v>268</v>
      </c>
      <c r="E632" s="220">
        <v>180.28700000000001</v>
      </c>
      <c r="F632" s="213" t="s">
        <v>48</v>
      </c>
      <c r="G632" s="32" t="s">
        <v>49</v>
      </c>
      <c r="H632" s="1">
        <v>43420.434027777781</v>
      </c>
      <c r="I632" s="1">
        <v>43420.645833333336</v>
      </c>
      <c r="J632" s="32" t="s">
        <v>49</v>
      </c>
      <c r="K632" s="32" t="s">
        <v>49</v>
      </c>
      <c r="L632" s="32" t="s">
        <v>49</v>
      </c>
      <c r="M632" s="78">
        <f>IF(RIGHT(T632)="T",(+I632-H632),0)</f>
        <v>0</v>
      </c>
      <c r="N632" s="78">
        <f>IF(RIGHT(T632)="U",(+I632-H632),0)</f>
        <v>0</v>
      </c>
      <c r="O632" s="78">
        <f>IF(RIGHT(T632)="C",(+I632-H632),0)</f>
        <v>0</v>
      </c>
      <c r="P632" s="78">
        <f>IF(RIGHT(T632)="D",(+I632-H632),0)</f>
        <v>0.21180555555474712</v>
      </c>
      <c r="Q632" s="32" t="s">
        <v>49</v>
      </c>
      <c r="R632" s="32" t="s">
        <v>49</v>
      </c>
      <c r="S632" s="32" t="s">
        <v>49</v>
      </c>
      <c r="T632" s="80" t="s">
        <v>603</v>
      </c>
      <c r="U632" s="7" t="s">
        <v>761</v>
      </c>
      <c r="V632" s="109"/>
      <c r="AB632" s="110"/>
    </row>
    <row r="633" spans="1:39" s="37" customFormat="1" ht="14.25" x14ac:dyDescent="0.25">
      <c r="A633" s="222"/>
      <c r="B633" s="212"/>
      <c r="C633" s="225"/>
      <c r="D633" s="231"/>
      <c r="E633" s="220"/>
      <c r="F633" s="213"/>
      <c r="G633" s="32"/>
      <c r="H633" s="1">
        <v>43425.517361111109</v>
      </c>
      <c r="I633" s="1">
        <v>43425.574999999997</v>
      </c>
      <c r="J633" s="32"/>
      <c r="K633" s="32"/>
      <c r="L633" s="32"/>
      <c r="M633" s="78">
        <f>IF(RIGHT(T633)="T",(+I633-H633),0)</f>
        <v>0</v>
      </c>
      <c r="N633" s="78">
        <f>IF(RIGHT(T633)="U",(+I633-H633),0)</f>
        <v>0</v>
      </c>
      <c r="O633" s="78">
        <f>IF(RIGHT(T633)="C",(+I633-H633),0)</f>
        <v>0</v>
      </c>
      <c r="P633" s="78">
        <f>IF(RIGHT(T633)="D",(+I633-H633),0)</f>
        <v>5.7638888887595385E-2</v>
      </c>
      <c r="Q633" s="32"/>
      <c r="R633" s="32"/>
      <c r="S633" s="32"/>
      <c r="T633" s="90" t="s">
        <v>603</v>
      </c>
      <c r="U633" s="7" t="s">
        <v>762</v>
      </c>
      <c r="V633" s="109"/>
      <c r="AB633" s="110"/>
    </row>
    <row r="634" spans="1:39" s="37" customFormat="1" ht="14.25" x14ac:dyDescent="0.25">
      <c r="A634" s="222"/>
      <c r="B634" s="212"/>
      <c r="C634" s="225"/>
      <c r="D634" s="231"/>
      <c r="E634" s="220"/>
      <c r="F634" s="213"/>
      <c r="G634" s="32"/>
      <c r="H634" s="3"/>
      <c r="I634" s="3"/>
      <c r="J634" s="32"/>
      <c r="K634" s="32"/>
      <c r="L634" s="32"/>
      <c r="M634" s="78">
        <f>IF(RIGHT(T634)="T",(+I634-H634),0)</f>
        <v>0</v>
      </c>
      <c r="N634" s="78">
        <f>IF(RIGHT(T634)="U",(+I634-H634),0)</f>
        <v>0</v>
      </c>
      <c r="O634" s="78">
        <f>IF(RIGHT(T634)="C",(+I634-H634),0)</f>
        <v>0</v>
      </c>
      <c r="P634" s="78">
        <f>IF(RIGHT(T634)="D",(+I634-H634),0)</f>
        <v>0</v>
      </c>
      <c r="Q634" s="32"/>
      <c r="R634" s="32"/>
      <c r="S634" s="32"/>
      <c r="T634" s="96"/>
      <c r="U634" s="30"/>
      <c r="V634" s="109"/>
      <c r="AB634" s="110"/>
    </row>
    <row r="635" spans="1:39" s="37" customFormat="1" x14ac:dyDescent="0.25">
      <c r="A635" s="111"/>
      <c r="B635" s="40"/>
      <c r="C635" s="46"/>
      <c r="D635" s="91" t="s">
        <v>50</v>
      </c>
      <c r="E635" s="92"/>
      <c r="F635" s="29"/>
      <c r="G635" s="32" t="s">
        <v>49</v>
      </c>
      <c r="H635" s="2"/>
      <c r="I635" s="2"/>
      <c r="J635" s="32" t="s">
        <v>49</v>
      </c>
      <c r="K635" s="32" t="s">
        <v>49</v>
      </c>
      <c r="L635" s="32" t="s">
        <v>49</v>
      </c>
      <c r="M635" s="78">
        <f>SUM(M632:M634)</f>
        <v>0</v>
      </c>
      <c r="N635" s="78">
        <f>SUM(N632:N634)</f>
        <v>0</v>
      </c>
      <c r="O635" s="78">
        <f>SUM(O632:O634)</f>
        <v>0</v>
      </c>
      <c r="P635" s="78">
        <f>SUM(P632:P634)</f>
        <v>0.2694444444423425</v>
      </c>
      <c r="Q635" s="32" t="s">
        <v>49</v>
      </c>
      <c r="R635" s="32" t="s">
        <v>49</v>
      </c>
      <c r="S635" s="32" t="s">
        <v>49</v>
      </c>
      <c r="T635" s="112"/>
      <c r="U635" s="12"/>
      <c r="V635" s="113"/>
      <c r="W635" s="114">
        <f>$AC$10-((O635*24))</f>
        <v>720</v>
      </c>
      <c r="X635" s="115">
        <v>132</v>
      </c>
      <c r="Y635" s="84">
        <v>180.28700000000001</v>
      </c>
      <c r="Z635" s="116">
        <f>X635*Y635</f>
        <v>23797.884000000002</v>
      </c>
      <c r="AA635" s="117">
        <f>(Z635*(W635-M635*24))/W635</f>
        <v>23797.884000000002</v>
      </c>
      <c r="AB635" s="86">
        <f>(AA635/Z635)*100</f>
        <v>100</v>
      </c>
    </row>
    <row r="636" spans="1:39" s="34" customFormat="1" x14ac:dyDescent="0.25">
      <c r="A636" s="230">
        <v>4</v>
      </c>
      <c r="B636" s="212">
        <v>121</v>
      </c>
      <c r="C636" s="225" t="s">
        <v>269</v>
      </c>
      <c r="D636" s="231" t="s">
        <v>270</v>
      </c>
      <c r="E636" s="220">
        <v>87.543999999999997</v>
      </c>
      <c r="F636" s="213" t="s">
        <v>48</v>
      </c>
      <c r="G636" s="32" t="s">
        <v>49</v>
      </c>
      <c r="H636" s="1">
        <v>43406.923611111109</v>
      </c>
      <c r="I636" s="1">
        <v>43406.923611111109</v>
      </c>
      <c r="J636" s="32" t="s">
        <v>49</v>
      </c>
      <c r="K636" s="32" t="s">
        <v>49</v>
      </c>
      <c r="L636" s="77"/>
      <c r="M636" s="78">
        <f t="shared" ref="M636:M641" si="60">IF(RIGHT(T636)="T",(+I636-H636),0)</f>
        <v>0</v>
      </c>
      <c r="N636" s="78">
        <f t="shared" ref="N636:N641" si="61">IF(RIGHT(T636)="U",(+I636-H636),0)</f>
        <v>0</v>
      </c>
      <c r="O636" s="78">
        <f t="shared" ref="O636:O641" si="62">IF(RIGHT(T636)="C",(+I636-H636),0)</f>
        <v>0</v>
      </c>
      <c r="P636" s="78">
        <f t="shared" ref="P636:P641" si="63">IF(RIGHT(T636)="D",(+I636-H636),0)</f>
        <v>0</v>
      </c>
      <c r="Q636" s="32" t="s">
        <v>49</v>
      </c>
      <c r="R636" s="32" t="s">
        <v>49</v>
      </c>
      <c r="S636" s="32" t="s">
        <v>49</v>
      </c>
      <c r="T636" s="80" t="s">
        <v>596</v>
      </c>
      <c r="U636" s="7" t="s">
        <v>763</v>
      </c>
      <c r="V636" s="33"/>
      <c r="AB636" s="97"/>
    </row>
    <row r="637" spans="1:39" s="34" customFormat="1" ht="18" x14ac:dyDescent="0.25">
      <c r="A637" s="230"/>
      <c r="B637" s="212"/>
      <c r="C637" s="216"/>
      <c r="D637" s="231"/>
      <c r="E637" s="220"/>
      <c r="F637" s="213"/>
      <c r="G637" s="32"/>
      <c r="H637" s="1">
        <v>43407.577777777777</v>
      </c>
      <c r="I637" s="1">
        <v>43407.746527777781</v>
      </c>
      <c r="J637" s="32"/>
      <c r="K637" s="32"/>
      <c r="L637" s="77"/>
      <c r="M637" s="78">
        <f t="shared" si="60"/>
        <v>0.16875000000436557</v>
      </c>
      <c r="N637" s="78">
        <f t="shared" si="61"/>
        <v>0</v>
      </c>
      <c r="O637" s="78">
        <f t="shared" si="62"/>
        <v>0</v>
      </c>
      <c r="P637" s="78">
        <f t="shared" si="63"/>
        <v>0</v>
      </c>
      <c r="Q637" s="32"/>
      <c r="R637" s="32"/>
      <c r="S637" s="32"/>
      <c r="T637" s="90" t="s">
        <v>601</v>
      </c>
      <c r="U637" s="7" t="s">
        <v>764</v>
      </c>
      <c r="V637" s="33"/>
      <c r="AB637" s="97"/>
    </row>
    <row r="638" spans="1:39" s="34" customFormat="1" ht="18" x14ac:dyDescent="0.25">
      <c r="A638" s="230"/>
      <c r="B638" s="212"/>
      <c r="C638" s="216"/>
      <c r="D638" s="231"/>
      <c r="E638" s="220"/>
      <c r="F638" s="213"/>
      <c r="G638" s="32"/>
      <c r="H638" s="1">
        <v>43413.25277777778</v>
      </c>
      <c r="I638" s="1">
        <v>43413.25277777778</v>
      </c>
      <c r="J638" s="32"/>
      <c r="K638" s="32"/>
      <c r="L638" s="77"/>
      <c r="M638" s="78">
        <f t="shared" si="60"/>
        <v>0</v>
      </c>
      <c r="N638" s="78">
        <f t="shared" si="61"/>
        <v>0</v>
      </c>
      <c r="O638" s="78">
        <f t="shared" si="62"/>
        <v>0</v>
      </c>
      <c r="P638" s="78">
        <f t="shared" si="63"/>
        <v>0</v>
      </c>
      <c r="Q638" s="32"/>
      <c r="R638" s="32"/>
      <c r="S638" s="32"/>
      <c r="T638" s="90" t="s">
        <v>596</v>
      </c>
      <c r="U638" s="7" t="s">
        <v>765</v>
      </c>
      <c r="V638" s="33"/>
      <c r="AB638" s="97"/>
    </row>
    <row r="639" spans="1:39" s="34" customFormat="1" x14ac:dyDescent="0.25">
      <c r="A639" s="230"/>
      <c r="B639" s="212"/>
      <c r="C639" s="216"/>
      <c r="D639" s="231"/>
      <c r="E639" s="220"/>
      <c r="F639" s="213"/>
      <c r="G639" s="32"/>
      <c r="H639" s="1">
        <v>43414.457638888889</v>
      </c>
      <c r="I639" s="1">
        <v>43414.713194444441</v>
      </c>
      <c r="J639" s="32"/>
      <c r="K639" s="32"/>
      <c r="L639" s="77"/>
      <c r="M639" s="78">
        <f t="shared" si="60"/>
        <v>0.25555555555183673</v>
      </c>
      <c r="N639" s="78">
        <f t="shared" si="61"/>
        <v>0</v>
      </c>
      <c r="O639" s="78">
        <f t="shared" si="62"/>
        <v>0</v>
      </c>
      <c r="P639" s="78">
        <f t="shared" si="63"/>
        <v>0</v>
      </c>
      <c r="Q639" s="32"/>
      <c r="R639" s="32"/>
      <c r="S639" s="32"/>
      <c r="T639" s="90" t="s">
        <v>601</v>
      </c>
      <c r="U639" s="7" t="s">
        <v>766</v>
      </c>
      <c r="V639" s="33"/>
      <c r="AB639" s="97"/>
    </row>
    <row r="640" spans="1:39" s="34" customFormat="1" ht="18" x14ac:dyDescent="0.25">
      <c r="A640" s="230"/>
      <c r="B640" s="212"/>
      <c r="C640" s="216"/>
      <c r="D640" s="231"/>
      <c r="E640" s="220"/>
      <c r="F640" s="213"/>
      <c r="G640" s="32"/>
      <c r="H640" s="1">
        <v>43431.265972222223</v>
      </c>
      <c r="I640" s="1">
        <v>43431.265972222223</v>
      </c>
      <c r="J640" s="32"/>
      <c r="K640" s="32"/>
      <c r="L640" s="77"/>
      <c r="M640" s="78">
        <f t="shared" si="60"/>
        <v>0</v>
      </c>
      <c r="N640" s="78">
        <f t="shared" si="61"/>
        <v>0</v>
      </c>
      <c r="O640" s="78">
        <f t="shared" si="62"/>
        <v>0</v>
      </c>
      <c r="P640" s="78">
        <f t="shared" si="63"/>
        <v>0</v>
      </c>
      <c r="Q640" s="32"/>
      <c r="R640" s="32"/>
      <c r="S640" s="32"/>
      <c r="T640" s="90" t="s">
        <v>596</v>
      </c>
      <c r="U640" s="7" t="s">
        <v>767</v>
      </c>
      <c r="V640" s="33"/>
      <c r="AB640" s="97"/>
    </row>
    <row r="641" spans="1:40" s="34" customFormat="1" x14ac:dyDescent="0.25">
      <c r="A641" s="230"/>
      <c r="B641" s="212"/>
      <c r="C641" s="216"/>
      <c r="D641" s="231"/>
      <c r="E641" s="220"/>
      <c r="F641" s="213"/>
      <c r="G641" s="32"/>
      <c r="H641" s="1">
        <v>43433.629861111112</v>
      </c>
      <c r="I641" s="1">
        <v>43433.794444444444</v>
      </c>
      <c r="J641" s="32"/>
      <c r="K641" s="32"/>
      <c r="L641" s="77"/>
      <c r="M641" s="78">
        <f t="shared" si="60"/>
        <v>0.16458333333139308</v>
      </c>
      <c r="N641" s="78">
        <f t="shared" si="61"/>
        <v>0</v>
      </c>
      <c r="O641" s="78">
        <f t="shared" si="62"/>
        <v>0</v>
      </c>
      <c r="P641" s="78">
        <f t="shared" si="63"/>
        <v>0</v>
      </c>
      <c r="Q641" s="32"/>
      <c r="R641" s="32"/>
      <c r="S641" s="32"/>
      <c r="T641" s="90" t="s">
        <v>601</v>
      </c>
      <c r="U641" s="7" t="s">
        <v>768</v>
      </c>
      <c r="V641" s="33"/>
      <c r="AB641" s="97"/>
    </row>
    <row r="642" spans="1:40" s="37" customFormat="1" x14ac:dyDescent="0.25">
      <c r="A642" s="35"/>
      <c r="B642" s="40"/>
      <c r="C642" s="46"/>
      <c r="D642" s="91" t="s">
        <v>50</v>
      </c>
      <c r="E642" s="92"/>
      <c r="F642" s="29"/>
      <c r="G642" s="32" t="s">
        <v>49</v>
      </c>
      <c r="H642" s="2"/>
      <c r="I642" s="2"/>
      <c r="J642" s="32" t="s">
        <v>49</v>
      </c>
      <c r="K642" s="32" t="s">
        <v>49</v>
      </c>
      <c r="L642" s="77"/>
      <c r="M642" s="78">
        <f>SUM(M636:M641)</f>
        <v>0.58888888888759539</v>
      </c>
      <c r="N642" s="78">
        <f>SUM(N636:N641)</f>
        <v>0</v>
      </c>
      <c r="O642" s="78">
        <f>SUM(O636:O641)</f>
        <v>0</v>
      </c>
      <c r="P642" s="78">
        <f>SUM(P636:P641)</f>
        <v>0</v>
      </c>
      <c r="Q642" s="32" t="s">
        <v>49</v>
      </c>
      <c r="R642" s="32" t="s">
        <v>49</v>
      </c>
      <c r="S642" s="32" t="s">
        <v>49</v>
      </c>
      <c r="T642" s="38"/>
      <c r="U642" s="12"/>
      <c r="V642" s="36"/>
      <c r="W642" s="82">
        <f>$AC$10-((O642*24))</f>
        <v>720</v>
      </c>
      <c r="X642" s="83">
        <v>131</v>
      </c>
      <c r="Y642" s="84">
        <v>87.543999999999997</v>
      </c>
      <c r="Z642" s="85">
        <f>X642*Y642</f>
        <v>11468.263999999999</v>
      </c>
      <c r="AA642" s="82">
        <f>(Z642*(W642-M642*24))/W642</f>
        <v>11243.146225185679</v>
      </c>
      <c r="AB642" s="86">
        <f>(AA642/Z642)*100</f>
        <v>98.037037037041358</v>
      </c>
      <c r="AC642" s="34"/>
    </row>
    <row r="643" spans="1:40" ht="15.75" x14ac:dyDescent="0.25">
      <c r="A643" s="214">
        <v>5</v>
      </c>
      <c r="B643" s="211">
        <v>122</v>
      </c>
      <c r="C643" s="215" t="s">
        <v>271</v>
      </c>
      <c r="D643" s="217" t="s">
        <v>272</v>
      </c>
      <c r="E643" s="220">
        <v>102.164</v>
      </c>
      <c r="F643" s="213" t="s">
        <v>48</v>
      </c>
      <c r="G643" s="32" t="s">
        <v>49</v>
      </c>
      <c r="H643" s="3"/>
      <c r="I643" s="3"/>
      <c r="J643" s="133"/>
      <c r="K643" s="133"/>
      <c r="L643" s="133"/>
      <c r="M643" s="78">
        <f>IF(RIGHT(T643)="T",(+I643-H643),0)</f>
        <v>0</v>
      </c>
      <c r="N643" s="78">
        <f>IF(RIGHT(T643)="U",(+I643-H643),0)</f>
        <v>0</v>
      </c>
      <c r="O643" s="78">
        <f>IF(RIGHT(T643)="C",(+I643-H643),0)</f>
        <v>0</v>
      </c>
      <c r="P643" s="78">
        <f>IF(RIGHT(T643)="D",(+I643-H643),0)</f>
        <v>0</v>
      </c>
      <c r="Q643" s="79"/>
      <c r="R643" s="79"/>
      <c r="S643" s="79"/>
      <c r="T643" s="96"/>
      <c r="U643" s="30"/>
      <c r="V643" s="81"/>
      <c r="W643" s="134"/>
      <c r="X643" s="134"/>
      <c r="Y643" s="134"/>
      <c r="Z643" s="134"/>
      <c r="AA643" s="134"/>
      <c r="AB643" s="104"/>
      <c r="AC643" s="61"/>
      <c r="AD643" s="139"/>
      <c r="AE643" s="139"/>
      <c r="AF643" s="139"/>
      <c r="AG643" s="139"/>
      <c r="AH643" s="139"/>
      <c r="AI643" s="139"/>
      <c r="AJ643" s="139"/>
      <c r="AK643" s="139"/>
      <c r="AL643" s="139"/>
      <c r="AM643" s="139"/>
      <c r="AN643" s="139"/>
    </row>
    <row r="644" spans="1:40" ht="15.75" x14ac:dyDescent="0.25">
      <c r="A644" s="214"/>
      <c r="B644" s="211"/>
      <c r="C644" s="215"/>
      <c r="D644" s="217"/>
      <c r="E644" s="220"/>
      <c r="F644" s="213"/>
      <c r="G644" s="32"/>
      <c r="H644" s="3"/>
      <c r="I644" s="3"/>
      <c r="J644" s="133"/>
      <c r="K644" s="133"/>
      <c r="L644" s="133"/>
      <c r="M644" s="78">
        <f>IF(RIGHT(T644)="T",(+I644-H644),0)</f>
        <v>0</v>
      </c>
      <c r="N644" s="78">
        <f>IF(RIGHT(T644)="U",(+I644-H644),0)</f>
        <v>0</v>
      </c>
      <c r="O644" s="78">
        <f>IF(RIGHT(T644)="C",(+I644-H644),0)</f>
        <v>0</v>
      </c>
      <c r="P644" s="78">
        <f>IF(RIGHT(T644)="D",(+I644-H644),0)</f>
        <v>0</v>
      </c>
      <c r="Q644" s="79"/>
      <c r="R644" s="79"/>
      <c r="S644" s="79"/>
      <c r="T644" s="96"/>
      <c r="U644" s="30"/>
      <c r="V644" s="81"/>
      <c r="W644" s="134"/>
      <c r="X644" s="134"/>
      <c r="Y644" s="134"/>
      <c r="Z644" s="134"/>
      <c r="AA644" s="134"/>
      <c r="AB644" s="104"/>
      <c r="AC644" s="61"/>
      <c r="AD644" s="139"/>
      <c r="AE644" s="139"/>
      <c r="AF644" s="139"/>
      <c r="AG644" s="139"/>
      <c r="AH644" s="139"/>
      <c r="AI644" s="139"/>
      <c r="AJ644" s="139"/>
      <c r="AK644" s="139"/>
      <c r="AL644" s="139"/>
      <c r="AM644" s="139"/>
      <c r="AN644" s="139"/>
    </row>
    <row r="645" spans="1:40" ht="15.75" x14ac:dyDescent="0.25">
      <c r="A645" s="214"/>
      <c r="B645" s="211"/>
      <c r="C645" s="216"/>
      <c r="D645" s="217"/>
      <c r="E645" s="220"/>
      <c r="F645" s="213"/>
      <c r="G645" s="32"/>
      <c r="H645" s="3"/>
      <c r="I645" s="3"/>
      <c r="J645" s="133"/>
      <c r="K645" s="133"/>
      <c r="L645" s="133"/>
      <c r="M645" s="78">
        <f>IF(RIGHT(T645)="T",(+I645-H645),0)</f>
        <v>0</v>
      </c>
      <c r="N645" s="78">
        <f>IF(RIGHT(T645)="U",(+I645-H645),0)</f>
        <v>0</v>
      </c>
      <c r="O645" s="78">
        <f>IF(RIGHT(T645)="C",(+I645-H645),0)</f>
        <v>0</v>
      </c>
      <c r="P645" s="78">
        <f>IF(RIGHT(T645)="D",(+I645-H645),0)</f>
        <v>0</v>
      </c>
      <c r="Q645" s="79"/>
      <c r="R645" s="79"/>
      <c r="S645" s="79"/>
      <c r="T645" s="96"/>
      <c r="U645" s="30"/>
      <c r="V645" s="81"/>
      <c r="W645" s="134"/>
      <c r="X645" s="134"/>
      <c r="Y645" s="134"/>
      <c r="Z645" s="134"/>
      <c r="AA645" s="134"/>
      <c r="AB645" s="104"/>
      <c r="AC645" s="61"/>
      <c r="AD645" s="139"/>
      <c r="AE645" s="139"/>
      <c r="AF645" s="139"/>
      <c r="AG645" s="139"/>
      <c r="AH645" s="139"/>
      <c r="AI645" s="139"/>
      <c r="AJ645" s="139"/>
      <c r="AK645" s="139"/>
      <c r="AL645" s="139"/>
      <c r="AM645" s="139"/>
      <c r="AN645" s="139"/>
    </row>
    <row r="646" spans="1:40" s="37" customFormat="1" x14ac:dyDescent="0.25">
      <c r="A646" s="111"/>
      <c r="B646" s="40"/>
      <c r="C646" s="46"/>
      <c r="D646" s="91" t="s">
        <v>50</v>
      </c>
      <c r="E646" s="92"/>
      <c r="F646" s="29"/>
      <c r="G646" s="32" t="s">
        <v>49</v>
      </c>
      <c r="H646" s="2"/>
      <c r="I646" s="2"/>
      <c r="J646" s="32" t="s">
        <v>49</v>
      </c>
      <c r="K646" s="32" t="s">
        <v>49</v>
      </c>
      <c r="L646" s="77"/>
      <c r="M646" s="78">
        <f>SUM(M643:M645)</f>
        <v>0</v>
      </c>
      <c r="N646" s="78">
        <f>SUM(N643:N645)</f>
        <v>0</v>
      </c>
      <c r="O646" s="78">
        <f>SUM(O643:O645)</f>
        <v>0</v>
      </c>
      <c r="P646" s="78">
        <f>SUM(P643:P645)</f>
        <v>0</v>
      </c>
      <c r="Q646" s="32" t="s">
        <v>49</v>
      </c>
      <c r="R646" s="32" t="s">
        <v>49</v>
      </c>
      <c r="S646" s="32" t="s">
        <v>49</v>
      </c>
      <c r="T646" s="112"/>
      <c r="U646" s="12"/>
      <c r="V646" s="113"/>
      <c r="W646" s="114">
        <f>$AC$10-((O646*24))</f>
        <v>720</v>
      </c>
      <c r="X646" s="115">
        <v>132</v>
      </c>
      <c r="Y646" s="84">
        <v>102.164</v>
      </c>
      <c r="Z646" s="116">
        <f>X646*Y646</f>
        <v>13485.648000000001</v>
      </c>
      <c r="AA646" s="117">
        <f>(Z646*(W646-M646*24))/W646</f>
        <v>13485.648000000001</v>
      </c>
      <c r="AB646" s="86">
        <f>(AA646/Z646)*100</f>
        <v>100</v>
      </c>
    </row>
    <row r="647" spans="1:40" ht="15.75" x14ac:dyDescent="0.25">
      <c r="A647" s="214">
        <v>6</v>
      </c>
      <c r="B647" s="211">
        <v>123</v>
      </c>
      <c r="C647" s="215" t="s">
        <v>273</v>
      </c>
      <c r="D647" s="217" t="s">
        <v>274</v>
      </c>
      <c r="E647" s="220">
        <v>35.353000000000002</v>
      </c>
      <c r="F647" s="213" t="s">
        <v>48</v>
      </c>
      <c r="G647" s="32" t="s">
        <v>49</v>
      </c>
      <c r="H647" s="3"/>
      <c r="I647" s="3"/>
      <c r="J647" s="133"/>
      <c r="K647" s="133"/>
      <c r="L647" s="133"/>
      <c r="M647" s="78">
        <f>IF(RIGHT(T647)="T",(+I647-H647),0)</f>
        <v>0</v>
      </c>
      <c r="N647" s="78">
        <f>IF(RIGHT(T647)="U",(+I647-H647),0)</f>
        <v>0</v>
      </c>
      <c r="O647" s="78">
        <f>IF(RIGHT(T647)="C",(+I647-H647),0)</f>
        <v>0</v>
      </c>
      <c r="P647" s="78">
        <f>IF(RIGHT(T647)="D",(+I647-H647),0)</f>
        <v>0</v>
      </c>
      <c r="Q647" s="79"/>
      <c r="R647" s="79"/>
      <c r="S647" s="79"/>
      <c r="T647" s="96"/>
      <c r="U647" s="30"/>
      <c r="V647" s="81"/>
      <c r="W647" s="134"/>
      <c r="X647" s="134"/>
      <c r="Y647" s="134"/>
      <c r="Z647" s="134"/>
      <c r="AA647" s="134"/>
      <c r="AB647" s="104"/>
      <c r="AC647" s="61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</row>
    <row r="648" spans="1:40" ht="15.75" x14ac:dyDescent="0.25">
      <c r="A648" s="214"/>
      <c r="B648" s="211"/>
      <c r="C648" s="216"/>
      <c r="D648" s="217"/>
      <c r="E648" s="220"/>
      <c r="F648" s="213"/>
      <c r="G648" s="32"/>
      <c r="H648" s="3"/>
      <c r="I648" s="3"/>
      <c r="J648" s="133"/>
      <c r="K648" s="133"/>
      <c r="L648" s="133"/>
      <c r="M648" s="78">
        <f>IF(RIGHT(T648)="T",(+I648-H648),0)</f>
        <v>0</v>
      </c>
      <c r="N648" s="78">
        <f>IF(RIGHT(T648)="U",(+I648-H648),0)</f>
        <v>0</v>
      </c>
      <c r="O648" s="78">
        <f>IF(RIGHT(T648)="C",(+I648-H648),0)</f>
        <v>0</v>
      </c>
      <c r="P648" s="78">
        <f>IF(RIGHT(T648)="D",(+I648-H648),0)</f>
        <v>0</v>
      </c>
      <c r="Q648" s="79"/>
      <c r="R648" s="79"/>
      <c r="S648" s="79"/>
      <c r="T648" s="96"/>
      <c r="U648" s="30"/>
      <c r="V648" s="81"/>
      <c r="W648" s="134"/>
      <c r="X648" s="134"/>
      <c r="Y648" s="134"/>
      <c r="Z648" s="134"/>
      <c r="AA648" s="134"/>
      <c r="AB648" s="104"/>
      <c r="AC648" s="61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</row>
    <row r="649" spans="1:40" s="37" customFormat="1" x14ac:dyDescent="0.25">
      <c r="A649" s="111"/>
      <c r="B649" s="40"/>
      <c r="C649" s="46"/>
      <c r="D649" s="91" t="s">
        <v>50</v>
      </c>
      <c r="E649" s="92"/>
      <c r="F649" s="29"/>
      <c r="G649" s="32" t="s">
        <v>49</v>
      </c>
      <c r="H649" s="2"/>
      <c r="I649" s="2"/>
      <c r="J649" s="32" t="s">
        <v>49</v>
      </c>
      <c r="K649" s="32" t="s">
        <v>49</v>
      </c>
      <c r="L649" s="77"/>
      <c r="M649" s="78">
        <f>SUM(M647:M648)</f>
        <v>0</v>
      </c>
      <c r="N649" s="78">
        <f>SUM(N647:N648)</f>
        <v>0</v>
      </c>
      <c r="O649" s="78">
        <f>SUM(O647:O648)</f>
        <v>0</v>
      </c>
      <c r="P649" s="78">
        <f>SUM(P647:P648)</f>
        <v>0</v>
      </c>
      <c r="Q649" s="32" t="s">
        <v>49</v>
      </c>
      <c r="R649" s="32" t="s">
        <v>49</v>
      </c>
      <c r="S649" s="32" t="s">
        <v>49</v>
      </c>
      <c r="T649" s="112"/>
      <c r="U649" s="12"/>
      <c r="V649" s="113"/>
      <c r="W649" s="114">
        <f>$AC$10-((O649*24))</f>
        <v>720</v>
      </c>
      <c r="X649" s="115">
        <v>131</v>
      </c>
      <c r="Y649" s="84">
        <v>35.353000000000002</v>
      </c>
      <c r="Z649" s="116">
        <f>X649*Y649</f>
        <v>4631.2430000000004</v>
      </c>
      <c r="AA649" s="117">
        <f>(Z649*(W649-M649*24))/W649</f>
        <v>4631.2430000000004</v>
      </c>
      <c r="AB649" s="95">
        <f>(AA649/Z649)*100</f>
        <v>100</v>
      </c>
    </row>
    <row r="650" spans="1:40" s="89" customFormat="1" x14ac:dyDescent="0.25">
      <c r="A650" s="228">
        <v>7</v>
      </c>
      <c r="B650" s="211">
        <v>124</v>
      </c>
      <c r="C650" s="215" t="s">
        <v>275</v>
      </c>
      <c r="D650" s="217" t="s">
        <v>276</v>
      </c>
      <c r="E650" s="220">
        <v>20.109000000000002</v>
      </c>
      <c r="F650" s="213" t="s">
        <v>48</v>
      </c>
      <c r="G650" s="32" t="s">
        <v>49</v>
      </c>
      <c r="H650" s="3"/>
      <c r="I650" s="3"/>
      <c r="J650" s="133"/>
      <c r="K650" s="133"/>
      <c r="L650" s="133"/>
      <c r="M650" s="78">
        <f>IF(RIGHT(T650)="T",(+I650-H650),0)</f>
        <v>0</v>
      </c>
      <c r="N650" s="78">
        <f>IF(RIGHT(T650)="U",(+I650-H650),0)</f>
        <v>0</v>
      </c>
      <c r="O650" s="78">
        <f>IF(RIGHT(T650)="C",(+I650-H650),0)</f>
        <v>0</v>
      </c>
      <c r="P650" s="78">
        <f>IF(RIGHT(T650)="D",(+I650-H650),0)</f>
        <v>0</v>
      </c>
      <c r="Q650" s="79"/>
      <c r="R650" s="79"/>
      <c r="S650" s="79"/>
      <c r="T650" s="96"/>
      <c r="U650" s="30"/>
      <c r="V650" s="81"/>
      <c r="W650" s="82"/>
      <c r="X650" s="83"/>
      <c r="Y650" s="84"/>
      <c r="Z650" s="85"/>
      <c r="AA650" s="82"/>
      <c r="AB650" s="86"/>
      <c r="AC650" s="88"/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  <c r="AN650" s="140"/>
    </row>
    <row r="651" spans="1:40" s="89" customFormat="1" x14ac:dyDescent="0.25">
      <c r="A651" s="228"/>
      <c r="B651" s="211"/>
      <c r="C651" s="216"/>
      <c r="D651" s="217"/>
      <c r="E651" s="220"/>
      <c r="F651" s="213"/>
      <c r="G651" s="32" t="s">
        <v>49</v>
      </c>
      <c r="H651" s="3"/>
      <c r="I651" s="3"/>
      <c r="J651" s="133"/>
      <c r="K651" s="133"/>
      <c r="L651" s="133"/>
      <c r="M651" s="78">
        <f>IF(RIGHT(T651)="T",(+I651-H651),0)</f>
        <v>0</v>
      </c>
      <c r="N651" s="78">
        <f>IF(RIGHT(T651)="U",(+I651-H651),0)</f>
        <v>0</v>
      </c>
      <c r="O651" s="78">
        <f>IF(RIGHT(T651)="C",(+I651-H651),0)</f>
        <v>0</v>
      </c>
      <c r="P651" s="78">
        <f>IF(RIGHT(T651)="D",(+I651-H651),0)</f>
        <v>0</v>
      </c>
      <c r="Q651" s="79"/>
      <c r="R651" s="79"/>
      <c r="S651" s="79"/>
      <c r="T651" s="96"/>
      <c r="U651" s="30"/>
      <c r="V651" s="81"/>
      <c r="W651" s="82"/>
      <c r="X651" s="83"/>
      <c r="Y651" s="84"/>
      <c r="Z651" s="85"/>
      <c r="AA651" s="82"/>
      <c r="AB651" s="86"/>
      <c r="AC651" s="88"/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  <c r="AN651" s="140"/>
    </row>
    <row r="652" spans="1:40" s="37" customFormat="1" x14ac:dyDescent="0.25">
      <c r="A652" s="111"/>
      <c r="B652" s="40"/>
      <c r="C652" s="46"/>
      <c r="D652" s="91" t="s">
        <v>50</v>
      </c>
      <c r="E652" s="92"/>
      <c r="F652" s="29"/>
      <c r="G652" s="32" t="s">
        <v>49</v>
      </c>
      <c r="H652" s="2"/>
      <c r="I652" s="2"/>
      <c r="J652" s="32" t="s">
        <v>49</v>
      </c>
      <c r="K652" s="32" t="s">
        <v>49</v>
      </c>
      <c r="L652" s="77"/>
      <c r="M652" s="78">
        <f>SUM(M650:M651)</f>
        <v>0</v>
      </c>
      <c r="N652" s="78">
        <f>SUM(N650:N651)</f>
        <v>0</v>
      </c>
      <c r="O652" s="78">
        <f>SUM(O650:O651)</f>
        <v>0</v>
      </c>
      <c r="P652" s="78">
        <f>SUM(P650:P651)</f>
        <v>0</v>
      </c>
      <c r="Q652" s="32" t="s">
        <v>49</v>
      </c>
      <c r="R652" s="32" t="s">
        <v>49</v>
      </c>
      <c r="S652" s="32" t="s">
        <v>49</v>
      </c>
      <c r="T652" s="112"/>
      <c r="U652" s="12"/>
      <c r="V652" s="113"/>
      <c r="W652" s="82">
        <f>$AC$10-((O652*24))</f>
        <v>720</v>
      </c>
      <c r="X652" s="83">
        <v>131</v>
      </c>
      <c r="Y652" s="84">
        <v>20.109000000000002</v>
      </c>
      <c r="Z652" s="85">
        <f>X652*Y652</f>
        <v>2634.2790000000005</v>
      </c>
      <c r="AA652" s="82">
        <f>(Z652*(W652-M652*24))/W652</f>
        <v>2634.2790000000005</v>
      </c>
      <c r="AB652" s="86">
        <f>(AA652/Z652)*100</f>
        <v>100</v>
      </c>
    </row>
    <row r="653" spans="1:40" s="89" customFormat="1" x14ac:dyDescent="0.25">
      <c r="A653" s="228">
        <v>8</v>
      </c>
      <c r="B653" s="211">
        <v>125</v>
      </c>
      <c r="C653" s="215" t="s">
        <v>277</v>
      </c>
      <c r="D653" s="217" t="s">
        <v>278</v>
      </c>
      <c r="E653" s="220">
        <v>20.109000000000002</v>
      </c>
      <c r="F653" s="29" t="s">
        <v>48</v>
      </c>
      <c r="G653" s="32" t="s">
        <v>49</v>
      </c>
      <c r="H653" s="3"/>
      <c r="I653" s="3"/>
      <c r="J653" s="133"/>
      <c r="K653" s="133"/>
      <c r="L653" s="133"/>
      <c r="M653" s="78">
        <f>IF(RIGHT(T653)="T",(+I653-H653),0)</f>
        <v>0</v>
      </c>
      <c r="N653" s="78">
        <f>IF(RIGHT(T653)="U",(+I653-H653),0)</f>
        <v>0</v>
      </c>
      <c r="O653" s="78">
        <f>IF(RIGHT(T653)="C",(+I653-H653),0)</f>
        <v>0</v>
      </c>
      <c r="P653" s="78">
        <f>IF(RIGHT(T653)="D",(+I653-H653),0)</f>
        <v>0</v>
      </c>
      <c r="Q653" s="79"/>
      <c r="R653" s="79"/>
      <c r="S653" s="79"/>
      <c r="T653" s="96"/>
      <c r="U653" s="30"/>
      <c r="V653" s="81"/>
      <c r="W653" s="82"/>
      <c r="X653" s="83"/>
      <c r="Y653" s="84"/>
      <c r="Z653" s="85"/>
      <c r="AA653" s="82"/>
      <c r="AB653" s="86"/>
      <c r="AC653" s="88"/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  <c r="AN653" s="140"/>
    </row>
    <row r="654" spans="1:40" s="89" customFormat="1" x14ac:dyDescent="0.25">
      <c r="A654" s="228"/>
      <c r="B654" s="211"/>
      <c r="C654" s="216"/>
      <c r="D654" s="217"/>
      <c r="E654" s="220"/>
      <c r="F654" s="29"/>
      <c r="G654" s="32"/>
      <c r="H654" s="3"/>
      <c r="I654" s="3"/>
      <c r="J654" s="133"/>
      <c r="K654" s="133"/>
      <c r="L654" s="133"/>
      <c r="M654" s="78">
        <f>IF(RIGHT(T654)="T",(+I654-H654),0)</f>
        <v>0</v>
      </c>
      <c r="N654" s="78">
        <f>IF(RIGHT(T654)="U",(+I654-H654),0)</f>
        <v>0</v>
      </c>
      <c r="O654" s="78">
        <f>IF(RIGHT(T654)="C",(+I654-H654),0)</f>
        <v>0</v>
      </c>
      <c r="P654" s="78">
        <f>IF(RIGHT(T654)="D",(+I654-H654),0)</f>
        <v>0</v>
      </c>
      <c r="Q654" s="79"/>
      <c r="R654" s="79"/>
      <c r="S654" s="79"/>
      <c r="T654" s="96"/>
      <c r="U654" s="30"/>
      <c r="V654" s="81"/>
      <c r="W654" s="82"/>
      <c r="X654" s="83"/>
      <c r="Y654" s="84"/>
      <c r="Z654" s="85"/>
      <c r="AA654" s="82"/>
      <c r="AB654" s="86"/>
      <c r="AC654" s="88"/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  <c r="AN654" s="140"/>
    </row>
    <row r="655" spans="1:40" s="37" customFormat="1" x14ac:dyDescent="0.25">
      <c r="A655" s="111"/>
      <c r="B655" s="40"/>
      <c r="C655" s="46"/>
      <c r="D655" s="91" t="s">
        <v>50</v>
      </c>
      <c r="E655" s="92"/>
      <c r="F655" s="29" t="s">
        <v>48</v>
      </c>
      <c r="G655" s="32" t="s">
        <v>49</v>
      </c>
      <c r="H655" s="2"/>
      <c r="I655" s="2"/>
      <c r="J655" s="32" t="s">
        <v>49</v>
      </c>
      <c r="K655" s="32" t="s">
        <v>49</v>
      </c>
      <c r="L655" s="77"/>
      <c r="M655" s="78">
        <f>SUM(M653:M654)</f>
        <v>0</v>
      </c>
      <c r="N655" s="78">
        <f>SUM(N653:N654)</f>
        <v>0</v>
      </c>
      <c r="O655" s="78">
        <f>SUM(O653:O654)</f>
        <v>0</v>
      </c>
      <c r="P655" s="78">
        <f>SUM(P653:P654)</f>
        <v>0</v>
      </c>
      <c r="Q655" s="32" t="s">
        <v>49</v>
      </c>
      <c r="R655" s="32" t="s">
        <v>49</v>
      </c>
      <c r="S655" s="32" t="s">
        <v>49</v>
      </c>
      <c r="T655" s="112"/>
      <c r="U655" s="12"/>
      <c r="V655" s="113"/>
      <c r="W655" s="82">
        <f>$AC$10-((O655*24))</f>
        <v>720</v>
      </c>
      <c r="X655" s="83">
        <v>131</v>
      </c>
      <c r="Y655" s="84">
        <v>20.109000000000002</v>
      </c>
      <c r="Z655" s="85">
        <f>X655*Y655</f>
        <v>2634.2790000000005</v>
      </c>
      <c r="AA655" s="82">
        <f>(Z655*(W655-M655*24))/W655</f>
        <v>2634.2790000000005</v>
      </c>
      <c r="AB655" s="86">
        <f>(AA655/Z655)*100</f>
        <v>100</v>
      </c>
    </row>
    <row r="656" spans="1:40" s="89" customFormat="1" x14ac:dyDescent="0.25">
      <c r="A656" s="228">
        <v>9</v>
      </c>
      <c r="B656" s="211">
        <v>126</v>
      </c>
      <c r="C656" s="215" t="s">
        <v>279</v>
      </c>
      <c r="D656" s="217" t="s">
        <v>280</v>
      </c>
      <c r="E656" s="220">
        <v>22.478000000000002</v>
      </c>
      <c r="F656" s="213" t="s">
        <v>48</v>
      </c>
      <c r="G656" s="32" t="s">
        <v>49</v>
      </c>
      <c r="H656" s="1">
        <v>43427.429861111108</v>
      </c>
      <c r="I656" s="1">
        <v>43427.791666666664</v>
      </c>
      <c r="J656" s="133"/>
      <c r="K656" s="133"/>
      <c r="L656" s="133"/>
      <c r="M656" s="78">
        <f>IF(RIGHT(T656)="T",(+I656-H656),0)</f>
        <v>0</v>
      </c>
      <c r="N656" s="78">
        <f>IF(RIGHT(T656)="U",(+I656-H656),0)</f>
        <v>0</v>
      </c>
      <c r="O656" s="78">
        <f>IF(RIGHT(T656)="C",(+I656-H656),0)</f>
        <v>0</v>
      </c>
      <c r="P656" s="78">
        <f>IF(RIGHT(T656)="D",(+I656-H656),0)</f>
        <v>0.36180555555620231</v>
      </c>
      <c r="Q656" s="79"/>
      <c r="R656" s="79"/>
      <c r="S656" s="79"/>
      <c r="T656" s="90" t="s">
        <v>604</v>
      </c>
      <c r="U656" s="9" t="s">
        <v>605</v>
      </c>
      <c r="V656" s="81"/>
      <c r="W656" s="82"/>
      <c r="X656" s="83"/>
      <c r="Y656" s="84"/>
      <c r="Z656" s="85"/>
      <c r="AA656" s="82"/>
      <c r="AB656" s="86"/>
      <c r="AC656" s="88"/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  <c r="AN656" s="140"/>
    </row>
    <row r="657" spans="1:40" s="89" customFormat="1" x14ac:dyDescent="0.25">
      <c r="A657" s="228"/>
      <c r="B657" s="211"/>
      <c r="C657" s="216"/>
      <c r="D657" s="217"/>
      <c r="E657" s="220"/>
      <c r="F657" s="213"/>
      <c r="G657" s="32"/>
      <c r="H657" s="3"/>
      <c r="I657" s="3"/>
      <c r="J657" s="133"/>
      <c r="K657" s="133"/>
      <c r="L657" s="133"/>
      <c r="M657" s="78">
        <f>IF(RIGHT(T657)="T",(+I657-H657),0)</f>
        <v>0</v>
      </c>
      <c r="N657" s="78">
        <f>IF(RIGHT(T657)="U",(+I657-H657),0)</f>
        <v>0</v>
      </c>
      <c r="O657" s="78">
        <f>IF(RIGHT(T657)="C",(+I657-H657),0)</f>
        <v>0</v>
      </c>
      <c r="P657" s="78">
        <f>IF(RIGHT(T657)="D",(+I657-H657),0)</f>
        <v>0</v>
      </c>
      <c r="Q657" s="79"/>
      <c r="R657" s="79"/>
      <c r="S657" s="79"/>
      <c r="T657" s="118"/>
      <c r="U657" s="30"/>
      <c r="V657" s="81"/>
      <c r="W657" s="82"/>
      <c r="X657" s="83"/>
      <c r="Y657" s="84"/>
      <c r="Z657" s="85"/>
      <c r="AA657" s="82"/>
      <c r="AB657" s="86"/>
      <c r="AC657" s="88"/>
      <c r="AD657" s="140"/>
      <c r="AE657" s="140"/>
      <c r="AF657" s="140"/>
      <c r="AG657" s="140"/>
      <c r="AH657" s="140"/>
      <c r="AI657" s="140"/>
      <c r="AJ657" s="140"/>
      <c r="AK657" s="140"/>
      <c r="AL657" s="140"/>
      <c r="AM657" s="140"/>
      <c r="AN657" s="140"/>
    </row>
    <row r="658" spans="1:40" s="37" customFormat="1" x14ac:dyDescent="0.25">
      <c r="A658" s="111"/>
      <c r="B658" s="40"/>
      <c r="C658" s="46"/>
      <c r="D658" s="91" t="s">
        <v>50</v>
      </c>
      <c r="E658" s="92"/>
      <c r="F658" s="29"/>
      <c r="G658" s="32" t="s">
        <v>49</v>
      </c>
      <c r="H658" s="2"/>
      <c r="I658" s="2"/>
      <c r="J658" s="32" t="s">
        <v>49</v>
      </c>
      <c r="K658" s="32" t="s">
        <v>49</v>
      </c>
      <c r="L658" s="77"/>
      <c r="M658" s="78">
        <f>SUM(M656:M657)</f>
        <v>0</v>
      </c>
      <c r="N658" s="78">
        <f>SUM(N656:N657)</f>
        <v>0</v>
      </c>
      <c r="O658" s="78">
        <f>SUM(O656:O657)</f>
        <v>0</v>
      </c>
      <c r="P658" s="78">
        <f>SUM(P656:P657)</f>
        <v>0.36180555555620231</v>
      </c>
      <c r="Q658" s="32" t="s">
        <v>49</v>
      </c>
      <c r="R658" s="32" t="s">
        <v>49</v>
      </c>
      <c r="S658" s="32" t="s">
        <v>49</v>
      </c>
      <c r="T658" s="112"/>
      <c r="U658" s="12"/>
      <c r="V658" s="113"/>
      <c r="W658" s="82">
        <f>$AC$10-((O658*24))</f>
        <v>720</v>
      </c>
      <c r="X658" s="83">
        <v>131</v>
      </c>
      <c r="Y658" s="84">
        <v>22.478000000000002</v>
      </c>
      <c r="Z658" s="85">
        <f>X658*Y658</f>
        <v>2944.6180000000004</v>
      </c>
      <c r="AA658" s="82">
        <f>(Z658*(W658-M658*24))/W658</f>
        <v>2944.6180000000004</v>
      </c>
      <c r="AB658" s="86">
        <f>(AA658/Z658)*100</f>
        <v>100</v>
      </c>
    </row>
    <row r="659" spans="1:40" ht="15.75" x14ac:dyDescent="0.25">
      <c r="A659" s="214">
        <v>10</v>
      </c>
      <c r="B659" s="211">
        <v>127</v>
      </c>
      <c r="C659" s="215" t="s">
        <v>281</v>
      </c>
      <c r="D659" s="217" t="s">
        <v>282</v>
      </c>
      <c r="E659" s="220">
        <v>15.69</v>
      </c>
      <c r="F659" s="213" t="s">
        <v>48</v>
      </c>
      <c r="G659" s="32" t="s">
        <v>49</v>
      </c>
      <c r="H659" s="3"/>
      <c r="I659" s="3"/>
      <c r="J659" s="133"/>
      <c r="K659" s="133"/>
      <c r="L659" s="133"/>
      <c r="M659" s="78">
        <f>IF(RIGHT(T659)="T",(+I659-H659),0)</f>
        <v>0</v>
      </c>
      <c r="N659" s="78">
        <f>IF(RIGHT(T659)="U",(+I659-H659),0)</f>
        <v>0</v>
      </c>
      <c r="O659" s="78">
        <f>IF(RIGHT(T659)="C",(+I659-H659),0)</f>
        <v>0</v>
      </c>
      <c r="P659" s="78">
        <f>IF(RIGHT(T659)="D",(+I659-H659),0)</f>
        <v>0</v>
      </c>
      <c r="Q659" s="79"/>
      <c r="R659" s="79"/>
      <c r="S659" s="79"/>
      <c r="T659" s="96"/>
      <c r="U659" s="30"/>
      <c r="V659" s="81"/>
      <c r="W659" s="134"/>
      <c r="X659" s="134"/>
      <c r="Y659" s="134"/>
      <c r="Z659" s="134"/>
      <c r="AA659" s="134"/>
      <c r="AB659" s="104"/>
      <c r="AC659" s="61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</row>
    <row r="660" spans="1:40" ht="15.75" x14ac:dyDescent="0.25">
      <c r="A660" s="214"/>
      <c r="B660" s="211"/>
      <c r="C660" s="216"/>
      <c r="D660" s="217"/>
      <c r="E660" s="220"/>
      <c r="F660" s="213"/>
      <c r="G660" s="32"/>
      <c r="H660" s="3"/>
      <c r="I660" s="3"/>
      <c r="J660" s="133"/>
      <c r="K660" s="133"/>
      <c r="L660" s="133"/>
      <c r="M660" s="78">
        <f>IF(RIGHT(T660)="T",(+I660-H660),0)</f>
        <v>0</v>
      </c>
      <c r="N660" s="78">
        <f>IF(RIGHT(T660)="U",(+I660-H660),0)</f>
        <v>0</v>
      </c>
      <c r="O660" s="78">
        <f>IF(RIGHT(T660)="C",(+I660-H660),0)</f>
        <v>0</v>
      </c>
      <c r="P660" s="78">
        <f>IF(RIGHT(T660)="D",(+I660-H660),0)</f>
        <v>0</v>
      </c>
      <c r="Q660" s="79"/>
      <c r="R660" s="79"/>
      <c r="S660" s="79"/>
      <c r="T660" s="96"/>
      <c r="U660" s="30"/>
      <c r="V660" s="81"/>
      <c r="W660" s="134"/>
      <c r="X660" s="134"/>
      <c r="Y660" s="134"/>
      <c r="Z660" s="134"/>
      <c r="AA660" s="134"/>
      <c r="AB660" s="104"/>
      <c r="AC660" s="61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</row>
    <row r="661" spans="1:40" s="37" customFormat="1" x14ac:dyDescent="0.25">
      <c r="A661" s="111"/>
      <c r="B661" s="40"/>
      <c r="C661" s="46"/>
      <c r="D661" s="91" t="s">
        <v>50</v>
      </c>
      <c r="E661" s="92"/>
      <c r="F661" s="29"/>
      <c r="G661" s="32" t="s">
        <v>49</v>
      </c>
      <c r="H661" s="2"/>
      <c r="I661" s="2"/>
      <c r="J661" s="32" t="s">
        <v>49</v>
      </c>
      <c r="K661" s="32" t="s">
        <v>49</v>
      </c>
      <c r="L661" s="77"/>
      <c r="M661" s="78">
        <f>SUM(M659:M660)</f>
        <v>0</v>
      </c>
      <c r="N661" s="78">
        <f>SUM(N659:N660)</f>
        <v>0</v>
      </c>
      <c r="O661" s="78">
        <f>SUM(O659:O660)</f>
        <v>0</v>
      </c>
      <c r="P661" s="78">
        <f>SUM(P659:P660)</f>
        <v>0</v>
      </c>
      <c r="Q661" s="32" t="s">
        <v>49</v>
      </c>
      <c r="R661" s="32" t="s">
        <v>49</v>
      </c>
      <c r="S661" s="32" t="s">
        <v>49</v>
      </c>
      <c r="T661" s="112"/>
      <c r="U661" s="12"/>
      <c r="V661" s="113"/>
      <c r="W661" s="114">
        <f>$AC$10-((O661*24))</f>
        <v>720</v>
      </c>
      <c r="X661" s="115">
        <v>131</v>
      </c>
      <c r="Y661" s="84">
        <v>15.69</v>
      </c>
      <c r="Z661" s="116">
        <f>X661*Y661</f>
        <v>2055.39</v>
      </c>
      <c r="AA661" s="117">
        <f>(Z661*(W661-M661*24))/W661</f>
        <v>2055.39</v>
      </c>
      <c r="AB661" s="95">
        <f>(AA661/Z661)*100</f>
        <v>100</v>
      </c>
    </row>
    <row r="662" spans="1:40" s="89" customFormat="1" x14ac:dyDescent="0.25">
      <c r="A662" s="228">
        <v>11</v>
      </c>
      <c r="B662" s="211">
        <v>128</v>
      </c>
      <c r="C662" s="215" t="s">
        <v>283</v>
      </c>
      <c r="D662" s="217" t="s">
        <v>284</v>
      </c>
      <c r="E662" s="220">
        <v>15.69</v>
      </c>
      <c r="F662" s="213" t="s">
        <v>48</v>
      </c>
      <c r="G662" s="32" t="s">
        <v>49</v>
      </c>
      <c r="H662" s="3"/>
      <c r="I662" s="3"/>
      <c r="J662" s="133" t="s">
        <v>49</v>
      </c>
      <c r="K662" s="133" t="s">
        <v>49</v>
      </c>
      <c r="L662" s="133"/>
      <c r="M662" s="141">
        <f>IF(RIGHT(T662)="T",(+I662-H662),0)</f>
        <v>0</v>
      </c>
      <c r="N662" s="79">
        <f>IF(RIGHT(T662)="U",(+I662-H662),0)</f>
        <v>0</v>
      </c>
      <c r="O662" s="79">
        <f>IF(RIGHT(T662)="C",(+I662-H662),0)</f>
        <v>0</v>
      </c>
      <c r="P662" s="79">
        <f>IF(RIGHT(T662)="D",(+I662-H662),0)</f>
        <v>0</v>
      </c>
      <c r="Q662" s="79" t="s">
        <v>49</v>
      </c>
      <c r="R662" s="79" t="s">
        <v>49</v>
      </c>
      <c r="S662" s="79" t="s">
        <v>49</v>
      </c>
      <c r="T662" s="96"/>
      <c r="U662" s="30"/>
      <c r="V662" s="81"/>
      <c r="W662" s="103"/>
      <c r="X662" s="103"/>
      <c r="Y662" s="103"/>
      <c r="Z662" s="103"/>
      <c r="AA662" s="103"/>
      <c r="AB662" s="104"/>
      <c r="AC662" s="88"/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  <c r="AN662" s="140"/>
    </row>
    <row r="663" spans="1:40" s="89" customFormat="1" x14ac:dyDescent="0.25">
      <c r="A663" s="228"/>
      <c r="B663" s="211"/>
      <c r="C663" s="216"/>
      <c r="D663" s="217"/>
      <c r="E663" s="220"/>
      <c r="F663" s="213"/>
      <c r="G663" s="32"/>
      <c r="H663" s="3"/>
      <c r="I663" s="3"/>
      <c r="J663" s="133" t="s">
        <v>49</v>
      </c>
      <c r="K663" s="133" t="s">
        <v>49</v>
      </c>
      <c r="L663" s="133"/>
      <c r="M663" s="141">
        <f>IF(RIGHT(T663)="T",(+I663-H663),0)</f>
        <v>0</v>
      </c>
      <c r="N663" s="79">
        <f>IF(RIGHT(T663)="U",(+I663-H663),0)</f>
        <v>0</v>
      </c>
      <c r="O663" s="79">
        <f>IF(RIGHT(T663)="C",(+I663-H663),0)</f>
        <v>0</v>
      </c>
      <c r="P663" s="79">
        <f>IF(RIGHT(T663)="D",(+I663-H663),0)</f>
        <v>0</v>
      </c>
      <c r="Q663" s="79" t="s">
        <v>49</v>
      </c>
      <c r="R663" s="79" t="s">
        <v>49</v>
      </c>
      <c r="S663" s="79" t="s">
        <v>49</v>
      </c>
      <c r="T663" s="96"/>
      <c r="U663" s="30"/>
      <c r="V663" s="81"/>
      <c r="W663" s="103"/>
      <c r="X663" s="103"/>
      <c r="Y663" s="103"/>
      <c r="Z663" s="103"/>
      <c r="AA663" s="103"/>
      <c r="AB663" s="104"/>
      <c r="AC663" s="88"/>
      <c r="AD663" s="140"/>
      <c r="AE663" s="140"/>
      <c r="AF663" s="140"/>
      <c r="AG663" s="140"/>
      <c r="AH663" s="140"/>
      <c r="AI663" s="140"/>
      <c r="AJ663" s="140"/>
      <c r="AK663" s="140"/>
      <c r="AL663" s="140"/>
      <c r="AM663" s="140"/>
      <c r="AN663" s="140"/>
    </row>
    <row r="664" spans="1:40" s="89" customFormat="1" x14ac:dyDescent="0.25">
      <c r="A664" s="125"/>
      <c r="B664" s="27"/>
      <c r="C664" s="120"/>
      <c r="D664" s="142" t="s">
        <v>50</v>
      </c>
      <c r="E664" s="43"/>
      <c r="F664" s="29"/>
      <c r="G664" s="32" t="s">
        <v>49</v>
      </c>
      <c r="H664" s="15"/>
      <c r="I664" s="15"/>
      <c r="J664" s="133" t="s">
        <v>49</v>
      </c>
      <c r="K664" s="133" t="s">
        <v>49</v>
      </c>
      <c r="L664" s="133"/>
      <c r="M664" s="141">
        <f>SUM(M662:M663)</f>
        <v>0</v>
      </c>
      <c r="N664" s="79">
        <f>SUM(N662:N663)</f>
        <v>0</v>
      </c>
      <c r="O664" s="79">
        <f>SUM(O662:O663)</f>
        <v>0</v>
      </c>
      <c r="P664" s="79">
        <f>SUM(P662:P663)</f>
        <v>0</v>
      </c>
      <c r="Q664" s="79" t="s">
        <v>49</v>
      </c>
      <c r="R664" s="79" t="s">
        <v>49</v>
      </c>
      <c r="S664" s="79" t="s">
        <v>49</v>
      </c>
      <c r="T664" s="143"/>
      <c r="U664" s="42"/>
      <c r="V664" s="81"/>
      <c r="W664" s="82">
        <f>$AC$10-((O664*24))</f>
        <v>720</v>
      </c>
      <c r="X664" s="83">
        <v>131</v>
      </c>
      <c r="Y664" s="84">
        <v>15.69</v>
      </c>
      <c r="Z664" s="85">
        <f>X664*Y664</f>
        <v>2055.39</v>
      </c>
      <c r="AA664" s="82">
        <f>(Z664*(W664-M664*24))/W664</f>
        <v>2055.39</v>
      </c>
      <c r="AB664" s="86">
        <f>(AA664/Z664)*100</f>
        <v>100</v>
      </c>
      <c r="AC664" s="88"/>
      <c r="AD664" s="140"/>
      <c r="AE664" s="140"/>
      <c r="AF664" s="140"/>
      <c r="AG664" s="140"/>
      <c r="AH664" s="140"/>
      <c r="AI664" s="140"/>
      <c r="AJ664" s="140"/>
      <c r="AK664" s="140"/>
      <c r="AL664" s="140"/>
      <c r="AM664" s="140"/>
      <c r="AN664" s="140"/>
    </row>
    <row r="665" spans="1:40" s="37" customFormat="1" ht="14.25" x14ac:dyDescent="0.25">
      <c r="A665" s="237">
        <v>12</v>
      </c>
      <c r="B665" s="212">
        <v>129</v>
      </c>
      <c r="C665" s="225" t="s">
        <v>285</v>
      </c>
      <c r="D665" s="217" t="s">
        <v>286</v>
      </c>
      <c r="E665" s="220">
        <v>17.690999999999999</v>
      </c>
      <c r="F665" s="213" t="s">
        <v>48</v>
      </c>
      <c r="G665" s="32" t="s">
        <v>49</v>
      </c>
      <c r="H665" s="3"/>
      <c r="I665" s="3"/>
      <c r="J665" s="32" t="s">
        <v>49</v>
      </c>
      <c r="K665" s="32" t="s">
        <v>49</v>
      </c>
      <c r="L665" s="77"/>
      <c r="M665" s="78">
        <f>IF(RIGHT(T665)="T",(+I665-H665),0)</f>
        <v>0</v>
      </c>
      <c r="N665" s="78">
        <f>IF(RIGHT(T665)="U",(+I665-H665),0)</f>
        <v>0</v>
      </c>
      <c r="O665" s="78">
        <f>IF(RIGHT(T665)="C",(+I665-H665),0)</f>
        <v>0</v>
      </c>
      <c r="P665" s="78">
        <f>IF(RIGHT(T665)="D",(+I665-H665),0)</f>
        <v>0</v>
      </c>
      <c r="Q665" s="32" t="s">
        <v>49</v>
      </c>
      <c r="R665" s="32" t="s">
        <v>49</v>
      </c>
      <c r="S665" s="32" t="s">
        <v>49</v>
      </c>
      <c r="T665" s="96"/>
      <c r="U665" s="30"/>
      <c r="V665" s="109"/>
      <c r="W665" s="134"/>
      <c r="X665" s="134"/>
      <c r="Y665" s="134"/>
      <c r="Z665" s="134"/>
      <c r="AA665" s="134"/>
      <c r="AB665" s="104"/>
    </row>
    <row r="666" spans="1:40" s="37" customFormat="1" ht="14.25" x14ac:dyDescent="0.25">
      <c r="A666" s="237"/>
      <c r="B666" s="212"/>
      <c r="C666" s="216"/>
      <c r="D666" s="217"/>
      <c r="E666" s="220"/>
      <c r="F666" s="213"/>
      <c r="G666" s="32" t="s">
        <v>49</v>
      </c>
      <c r="H666" s="3"/>
      <c r="I666" s="3"/>
      <c r="J666" s="32" t="s">
        <v>49</v>
      </c>
      <c r="K666" s="32" t="s">
        <v>49</v>
      </c>
      <c r="L666" s="77"/>
      <c r="M666" s="78">
        <f>IF(RIGHT(T666)="T",(+I666-H666),0)</f>
        <v>0</v>
      </c>
      <c r="N666" s="78">
        <f>IF(RIGHT(T666)="U",(+I666-H666),0)</f>
        <v>0</v>
      </c>
      <c r="O666" s="78">
        <f>IF(RIGHT(T666)="C",(+I666-H666),0)</f>
        <v>0</v>
      </c>
      <c r="P666" s="78">
        <f>IF(RIGHT(T666)="D",(+I666-H666),0)</f>
        <v>0</v>
      </c>
      <c r="Q666" s="32" t="s">
        <v>49</v>
      </c>
      <c r="R666" s="32" t="s">
        <v>49</v>
      </c>
      <c r="S666" s="32" t="s">
        <v>49</v>
      </c>
      <c r="T666" s="96"/>
      <c r="U666" s="30"/>
      <c r="V666" s="109"/>
      <c r="W666" s="134"/>
      <c r="X666" s="134"/>
      <c r="Y666" s="134"/>
      <c r="Z666" s="134"/>
      <c r="AA666" s="134"/>
      <c r="AB666" s="104"/>
    </row>
    <row r="667" spans="1:40" s="37" customFormat="1" x14ac:dyDescent="0.25">
      <c r="A667" s="144"/>
      <c r="B667" s="10"/>
      <c r="C667" s="145"/>
      <c r="D667" s="146" t="s">
        <v>50</v>
      </c>
      <c r="E667" s="147"/>
      <c r="F667" s="29"/>
      <c r="G667" s="32" t="s">
        <v>49</v>
      </c>
      <c r="H667" s="2"/>
      <c r="I667" s="2"/>
      <c r="J667" s="32" t="s">
        <v>49</v>
      </c>
      <c r="K667" s="32" t="s">
        <v>49</v>
      </c>
      <c r="L667" s="32" t="s">
        <v>49</v>
      </c>
      <c r="M667" s="78">
        <f>SUM(M665:M666)</f>
        <v>0</v>
      </c>
      <c r="N667" s="78">
        <f>SUM(N665:N666)</f>
        <v>0</v>
      </c>
      <c r="O667" s="78">
        <f>SUM(O665:O666)</f>
        <v>0</v>
      </c>
      <c r="P667" s="78">
        <f>SUM(P665:P666)</f>
        <v>0</v>
      </c>
      <c r="Q667" s="32" t="s">
        <v>49</v>
      </c>
      <c r="R667" s="32" t="s">
        <v>49</v>
      </c>
      <c r="S667" s="32" t="s">
        <v>49</v>
      </c>
      <c r="T667" s="148"/>
      <c r="U667" s="11"/>
      <c r="V667" s="149"/>
      <c r="W667" s="114">
        <f>$AC$10-((O667*24))</f>
        <v>720</v>
      </c>
      <c r="X667" s="115">
        <v>131</v>
      </c>
      <c r="Y667" s="84">
        <v>17.690999999999999</v>
      </c>
      <c r="Z667" s="116">
        <f>X667*Y667</f>
        <v>2317.5209999999997</v>
      </c>
      <c r="AA667" s="117">
        <f>(Z667*(W667-M667*24))/W667</f>
        <v>2317.5209999999997</v>
      </c>
      <c r="AB667" s="95">
        <f>(AA667/Z667)*100</f>
        <v>100</v>
      </c>
    </row>
    <row r="668" spans="1:40" s="89" customFormat="1" x14ac:dyDescent="0.25">
      <c r="A668" s="228">
        <v>13</v>
      </c>
      <c r="B668" s="211">
        <v>130</v>
      </c>
      <c r="C668" s="215" t="s">
        <v>287</v>
      </c>
      <c r="D668" s="217" t="s">
        <v>288</v>
      </c>
      <c r="E668" s="234">
        <v>17.690999999999999</v>
      </c>
      <c r="F668" s="213" t="s">
        <v>48</v>
      </c>
      <c r="G668" s="32" t="s">
        <v>49</v>
      </c>
      <c r="H668" s="3"/>
      <c r="I668" s="3"/>
      <c r="J668" s="133"/>
      <c r="K668" s="133"/>
      <c r="L668" s="133"/>
      <c r="M668" s="78">
        <f>IF(RIGHT(T668)="T",(+I668-H668),0)</f>
        <v>0</v>
      </c>
      <c r="N668" s="78">
        <f>IF(RIGHT(T668)="U",(+I668-H668),0)</f>
        <v>0</v>
      </c>
      <c r="O668" s="78">
        <f>IF(RIGHT(T668)="C",(+I668-H668),0)</f>
        <v>0</v>
      </c>
      <c r="P668" s="78">
        <f>IF(RIGHT(T668)="D",(+I668-H668),0)</f>
        <v>0</v>
      </c>
      <c r="Q668" s="79"/>
      <c r="R668" s="79"/>
      <c r="S668" s="79"/>
      <c r="T668" s="96"/>
      <c r="U668" s="30"/>
      <c r="V668" s="81"/>
      <c r="W668" s="82"/>
      <c r="X668" s="83"/>
      <c r="Y668" s="84"/>
      <c r="Z668" s="85"/>
      <c r="AA668" s="82"/>
      <c r="AB668" s="86"/>
      <c r="AC668" s="88"/>
      <c r="AD668" s="140"/>
      <c r="AE668" s="140"/>
      <c r="AF668" s="140"/>
      <c r="AG668" s="140"/>
      <c r="AH668" s="140"/>
      <c r="AI668" s="140"/>
      <c r="AJ668" s="140"/>
      <c r="AK668" s="140"/>
      <c r="AL668" s="140"/>
      <c r="AM668" s="140"/>
      <c r="AN668" s="140"/>
    </row>
    <row r="669" spans="1:40" s="37" customFormat="1" ht="14.25" x14ac:dyDescent="0.25">
      <c r="A669" s="228"/>
      <c r="B669" s="211"/>
      <c r="C669" s="216"/>
      <c r="D669" s="217"/>
      <c r="E669" s="234"/>
      <c r="F669" s="213"/>
      <c r="G669" s="32"/>
      <c r="H669" s="3"/>
      <c r="I669" s="3"/>
      <c r="J669" s="32"/>
      <c r="K669" s="32"/>
      <c r="L669" s="77"/>
      <c r="M669" s="78">
        <f>IF(RIGHT(T669)="T",(+I669-H669),0)</f>
        <v>0</v>
      </c>
      <c r="N669" s="78">
        <f>IF(RIGHT(T669)="U",(+I669-H669),0)</f>
        <v>0</v>
      </c>
      <c r="O669" s="78">
        <f>IF(RIGHT(T669)="C",(+I669-H669),0)</f>
        <v>0</v>
      </c>
      <c r="P669" s="78">
        <f>IF(RIGHT(T669)="D",(+I669-H669),0)</f>
        <v>0</v>
      </c>
      <c r="Q669" s="32"/>
      <c r="R669" s="32"/>
      <c r="S669" s="32"/>
      <c r="T669" s="96"/>
      <c r="U669" s="30"/>
      <c r="V669" s="109"/>
      <c r="W669" s="134"/>
      <c r="X669" s="134"/>
      <c r="Y669" s="134"/>
      <c r="Z669" s="134"/>
      <c r="AA669" s="134"/>
      <c r="AB669" s="104"/>
    </row>
    <row r="670" spans="1:40" s="37" customFormat="1" x14ac:dyDescent="0.25">
      <c r="A670" s="144"/>
      <c r="B670" s="10"/>
      <c r="C670" s="145"/>
      <c r="D670" s="146" t="s">
        <v>50</v>
      </c>
      <c r="E670" s="147"/>
      <c r="F670" s="29"/>
      <c r="G670" s="32" t="s">
        <v>49</v>
      </c>
      <c r="H670" s="2"/>
      <c r="I670" s="2"/>
      <c r="J670" s="32" t="s">
        <v>49</v>
      </c>
      <c r="K670" s="32" t="s">
        <v>49</v>
      </c>
      <c r="L670" s="32" t="s">
        <v>49</v>
      </c>
      <c r="M670" s="78">
        <f>SUM(M668:M669)</f>
        <v>0</v>
      </c>
      <c r="N670" s="78">
        <f>SUM(N668:N669)</f>
        <v>0</v>
      </c>
      <c r="O670" s="78">
        <f>SUM(O668:O669)</f>
        <v>0</v>
      </c>
      <c r="P670" s="78">
        <f>SUM(P668:P669)</f>
        <v>0</v>
      </c>
      <c r="Q670" s="32" t="s">
        <v>49</v>
      </c>
      <c r="R670" s="32" t="s">
        <v>49</v>
      </c>
      <c r="S670" s="32" t="s">
        <v>49</v>
      </c>
      <c r="T670" s="148"/>
      <c r="U670" s="11"/>
      <c r="V670" s="149"/>
      <c r="W670" s="82">
        <f>$AC$10-((O670*24))</f>
        <v>720</v>
      </c>
      <c r="X670" s="83">
        <v>131</v>
      </c>
      <c r="Y670" s="84">
        <v>17.690999999999999</v>
      </c>
      <c r="Z670" s="85">
        <f>X670*Y670</f>
        <v>2317.5209999999997</v>
      </c>
      <c r="AA670" s="82">
        <f>(Z670*(W670-M670*24))/W670</f>
        <v>2317.5209999999997</v>
      </c>
      <c r="AB670" s="86">
        <f>(AA670/Z670)*100</f>
        <v>100</v>
      </c>
    </row>
    <row r="671" spans="1:40" s="89" customFormat="1" x14ac:dyDescent="0.25">
      <c r="A671" s="125">
        <v>14</v>
      </c>
      <c r="B671" s="27">
        <v>131</v>
      </c>
      <c r="C671" s="69" t="s">
        <v>289</v>
      </c>
      <c r="D671" s="150" t="s">
        <v>290</v>
      </c>
      <c r="E671" s="43">
        <v>24.875</v>
      </c>
      <c r="F671" s="29" t="s">
        <v>48</v>
      </c>
      <c r="G671" s="32" t="s">
        <v>49</v>
      </c>
      <c r="H671" s="3"/>
      <c r="I671" s="3"/>
      <c r="J671" s="133"/>
      <c r="K671" s="133"/>
      <c r="L671" s="133"/>
      <c r="M671" s="141">
        <f>IF(RIGHT(T671)="T",(+I671-H671),0)</f>
        <v>0</v>
      </c>
      <c r="N671" s="79">
        <f>IF(RIGHT(T671)="U",(+I671-H671),0)</f>
        <v>0</v>
      </c>
      <c r="O671" s="79">
        <f>IF(RIGHT(T671)="C",(+I671-H671),0)</f>
        <v>0</v>
      </c>
      <c r="P671" s="79">
        <f>IF(RIGHT(T671)="D",(+I671-H671),0)</f>
        <v>0</v>
      </c>
      <c r="Q671" s="79"/>
      <c r="R671" s="79"/>
      <c r="S671" s="79"/>
      <c r="T671" s="96"/>
      <c r="U671" s="30"/>
      <c r="V671" s="81"/>
      <c r="W671" s="82"/>
      <c r="X671" s="83"/>
      <c r="Y671" s="84"/>
      <c r="Z671" s="85"/>
      <c r="AA671" s="82"/>
      <c r="AB671" s="86"/>
      <c r="AC671" s="88"/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  <c r="AN671" s="140"/>
    </row>
    <row r="672" spans="1:40" s="89" customFormat="1" x14ac:dyDescent="0.25">
      <c r="A672" s="125"/>
      <c r="B672" s="27"/>
      <c r="C672" s="69"/>
      <c r="D672" s="146" t="s">
        <v>50</v>
      </c>
      <c r="E672" s="147"/>
      <c r="F672" s="29"/>
      <c r="G672" s="32" t="s">
        <v>49</v>
      </c>
      <c r="H672" s="15"/>
      <c r="I672" s="15"/>
      <c r="J672" s="133"/>
      <c r="K672" s="133"/>
      <c r="L672" s="133"/>
      <c r="M672" s="78">
        <f>SUM(M671:M671)</f>
        <v>0</v>
      </c>
      <c r="N672" s="78">
        <f>SUM(N671:N671)</f>
        <v>0</v>
      </c>
      <c r="O672" s="78">
        <f>SUM(O671:O671)</f>
        <v>0</v>
      </c>
      <c r="P672" s="78">
        <f>SUM(P671:P671)</f>
        <v>0</v>
      </c>
      <c r="Q672" s="79"/>
      <c r="R672" s="79"/>
      <c r="S672" s="79"/>
      <c r="T672" s="143"/>
      <c r="U672" s="42"/>
      <c r="V672" s="81"/>
      <c r="W672" s="82">
        <f>$AC$10-((O672*24))</f>
        <v>720</v>
      </c>
      <c r="X672" s="83">
        <v>131</v>
      </c>
      <c r="Y672" s="84">
        <v>24.875</v>
      </c>
      <c r="Z672" s="85">
        <f>X672*Y672</f>
        <v>3258.625</v>
      </c>
      <c r="AA672" s="82">
        <f>(Z672*(W672-M672*24))/W672</f>
        <v>3258.625</v>
      </c>
      <c r="AB672" s="86">
        <f>(AA672/Z672)*100</f>
        <v>100</v>
      </c>
      <c r="AC672" s="88"/>
      <c r="AD672" s="140"/>
      <c r="AE672" s="140"/>
      <c r="AF672" s="140"/>
      <c r="AG672" s="140"/>
      <c r="AH672" s="140"/>
      <c r="AI672" s="140"/>
      <c r="AJ672" s="140"/>
      <c r="AK672" s="140"/>
      <c r="AL672" s="140"/>
      <c r="AM672" s="140"/>
      <c r="AN672" s="140"/>
    </row>
    <row r="673" spans="1:40" s="89" customFormat="1" x14ac:dyDescent="0.25">
      <c r="A673" s="125">
        <v>15</v>
      </c>
      <c r="B673" s="27">
        <v>132</v>
      </c>
      <c r="C673" s="69" t="s">
        <v>291</v>
      </c>
      <c r="D673" s="150" t="s">
        <v>292</v>
      </c>
      <c r="E673" s="43">
        <v>12</v>
      </c>
      <c r="F673" s="29" t="s">
        <v>48</v>
      </c>
      <c r="G673" s="32" t="s">
        <v>49</v>
      </c>
      <c r="H673" s="3"/>
      <c r="I673" s="3"/>
      <c r="J673" s="133"/>
      <c r="K673" s="133"/>
      <c r="L673" s="133"/>
      <c r="M673" s="141">
        <f>IF(RIGHT(T673)="T",(+I673-H673),0)</f>
        <v>0</v>
      </c>
      <c r="N673" s="79">
        <f>IF(RIGHT(T673)="U",(+I673-H673),0)</f>
        <v>0</v>
      </c>
      <c r="O673" s="79">
        <f>IF(RIGHT(T673)="C",(+I673-H673),0)</f>
        <v>0</v>
      </c>
      <c r="P673" s="79">
        <f>IF(RIGHT(T673)="D",(+I673-H673),0)</f>
        <v>0</v>
      </c>
      <c r="Q673" s="79"/>
      <c r="R673" s="79"/>
      <c r="S673" s="79"/>
      <c r="T673" s="96"/>
      <c r="U673" s="30"/>
      <c r="V673" s="81"/>
      <c r="W673" s="82"/>
      <c r="X673" s="83"/>
      <c r="Y673" s="84"/>
      <c r="Z673" s="85"/>
      <c r="AA673" s="82"/>
      <c r="AB673" s="86"/>
      <c r="AC673" s="88"/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  <c r="AN673" s="140"/>
    </row>
    <row r="674" spans="1:40" s="89" customFormat="1" x14ac:dyDescent="0.25">
      <c r="A674" s="125"/>
      <c r="B674" s="27"/>
      <c r="C674" s="69"/>
      <c r="D674" s="146" t="s">
        <v>50</v>
      </c>
      <c r="E674" s="147"/>
      <c r="F674" s="29"/>
      <c r="G674" s="32" t="s">
        <v>49</v>
      </c>
      <c r="H674" s="15"/>
      <c r="I674" s="15"/>
      <c r="J674" s="133"/>
      <c r="K674" s="133"/>
      <c r="L674" s="133"/>
      <c r="M674" s="78">
        <f>SUM(M673:M673)</f>
        <v>0</v>
      </c>
      <c r="N674" s="78">
        <f>SUM(N673:N673)</f>
        <v>0</v>
      </c>
      <c r="O674" s="78">
        <f>SUM(O673:O673)</f>
        <v>0</v>
      </c>
      <c r="P674" s="78">
        <f>SUM(P673:P673)</f>
        <v>0</v>
      </c>
      <c r="Q674" s="79"/>
      <c r="R674" s="79"/>
      <c r="S674" s="79"/>
      <c r="T674" s="143"/>
      <c r="U674" s="42"/>
      <c r="V674" s="81"/>
      <c r="W674" s="82">
        <f>$AC$10-((O674*24))</f>
        <v>720</v>
      </c>
      <c r="X674" s="83">
        <v>131</v>
      </c>
      <c r="Y674" s="84">
        <v>12</v>
      </c>
      <c r="Z674" s="85">
        <f>X674*Y674</f>
        <v>1572</v>
      </c>
      <c r="AA674" s="82">
        <f>(Z674*(W674-M674*24))/W674</f>
        <v>1572</v>
      </c>
      <c r="AB674" s="86">
        <f>(AA674/Z674)*100</f>
        <v>100</v>
      </c>
      <c r="AC674" s="88"/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  <c r="AN674" s="140"/>
    </row>
    <row r="675" spans="1:40" s="89" customFormat="1" x14ac:dyDescent="0.25">
      <c r="A675" s="228">
        <v>16</v>
      </c>
      <c r="B675" s="211">
        <v>133</v>
      </c>
      <c r="C675" s="215" t="s">
        <v>293</v>
      </c>
      <c r="D675" s="217" t="s">
        <v>294</v>
      </c>
      <c r="E675" s="220">
        <v>132</v>
      </c>
      <c r="F675" s="213" t="s">
        <v>48</v>
      </c>
      <c r="G675" s="32" t="s">
        <v>49</v>
      </c>
      <c r="H675" s="3"/>
      <c r="I675" s="3"/>
      <c r="J675" s="133"/>
      <c r="K675" s="133"/>
      <c r="L675" s="133"/>
      <c r="M675" s="141">
        <f>IF(RIGHT(T675)="T",(+I675-H675),0)</f>
        <v>0</v>
      </c>
      <c r="N675" s="79">
        <f>IF(RIGHT(T675)="U",(+I675-H675),0)</f>
        <v>0</v>
      </c>
      <c r="O675" s="79">
        <f>IF(RIGHT(T675)="C",(+I675-H675),0)</f>
        <v>0</v>
      </c>
      <c r="P675" s="79">
        <f>IF(RIGHT(T675)="D",(+I675-H675),0)</f>
        <v>0</v>
      </c>
      <c r="Q675" s="79"/>
      <c r="R675" s="79"/>
      <c r="S675" s="79"/>
      <c r="T675" s="96"/>
      <c r="U675" s="30"/>
      <c r="V675" s="81"/>
      <c r="W675" s="82"/>
      <c r="X675" s="83"/>
      <c r="Y675" s="84"/>
      <c r="Z675" s="85"/>
      <c r="AA675" s="82"/>
      <c r="AB675" s="86"/>
      <c r="AC675" s="88"/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  <c r="AN675" s="140"/>
    </row>
    <row r="676" spans="1:40" s="89" customFormat="1" x14ac:dyDescent="0.25">
      <c r="A676" s="228"/>
      <c r="B676" s="211"/>
      <c r="C676" s="216"/>
      <c r="D676" s="217"/>
      <c r="E676" s="220"/>
      <c r="F676" s="213"/>
      <c r="G676" s="32"/>
      <c r="H676" s="3"/>
      <c r="I676" s="3"/>
      <c r="J676" s="133"/>
      <c r="K676" s="133"/>
      <c r="L676" s="133"/>
      <c r="M676" s="141">
        <f>IF(RIGHT(T676)="T",(+I676-H676),0)</f>
        <v>0</v>
      </c>
      <c r="N676" s="79">
        <f>IF(RIGHT(T676)="U",(+I676-H676),0)</f>
        <v>0</v>
      </c>
      <c r="O676" s="79">
        <f>IF(RIGHT(T676)="C",(+I676-H676),0)</f>
        <v>0</v>
      </c>
      <c r="P676" s="79">
        <f>IF(RIGHT(T676)="D",(+I676-H676),0)</f>
        <v>0</v>
      </c>
      <c r="Q676" s="79"/>
      <c r="R676" s="79"/>
      <c r="S676" s="79"/>
      <c r="T676" s="118"/>
      <c r="U676" s="30"/>
      <c r="V676" s="81"/>
      <c r="W676" s="82"/>
      <c r="X676" s="83"/>
      <c r="Y676" s="84"/>
      <c r="Z676" s="85"/>
      <c r="AA676" s="82"/>
      <c r="AB676" s="86"/>
      <c r="AC676" s="88"/>
      <c r="AD676" s="140"/>
      <c r="AE676" s="140"/>
      <c r="AF676" s="140"/>
      <c r="AG676" s="140"/>
      <c r="AH676" s="140"/>
      <c r="AI676" s="140"/>
      <c r="AJ676" s="140"/>
      <c r="AK676" s="140"/>
      <c r="AL676" s="140"/>
      <c r="AM676" s="140"/>
      <c r="AN676" s="140"/>
    </row>
    <row r="677" spans="1:40" s="89" customFormat="1" x14ac:dyDescent="0.25">
      <c r="A677" s="125"/>
      <c r="B677" s="27"/>
      <c r="C677" s="69"/>
      <c r="D677" s="146" t="s">
        <v>50</v>
      </c>
      <c r="E677" s="147"/>
      <c r="F677" s="29"/>
      <c r="G677" s="32" t="s">
        <v>49</v>
      </c>
      <c r="H677" s="15"/>
      <c r="I677" s="15"/>
      <c r="J677" s="133"/>
      <c r="K677" s="133"/>
      <c r="L677" s="133"/>
      <c r="M677" s="78">
        <f>SUM(M675:M676)</f>
        <v>0</v>
      </c>
      <c r="N677" s="78">
        <f>SUM(N675:N676)</f>
        <v>0</v>
      </c>
      <c r="O677" s="78">
        <f>SUM(O675:O676)</f>
        <v>0</v>
      </c>
      <c r="P677" s="78">
        <f>SUM(P675:P676)</f>
        <v>0</v>
      </c>
      <c r="Q677" s="79"/>
      <c r="R677" s="79"/>
      <c r="S677" s="79"/>
      <c r="T677" s="143"/>
      <c r="U677" s="42"/>
      <c r="V677" s="81"/>
      <c r="W677" s="82">
        <f>$AC$10-((O677*24))</f>
        <v>720</v>
      </c>
      <c r="X677" s="115">
        <v>132</v>
      </c>
      <c r="Y677" s="84">
        <v>13.77</v>
      </c>
      <c r="Z677" s="116">
        <f>X677*Y677</f>
        <v>1817.6399999999999</v>
      </c>
      <c r="AA677" s="117">
        <f>(Z677*(W677-S677*24))/W677</f>
        <v>1817.6399999999996</v>
      </c>
      <c r="AB677" s="95">
        <f>(AA677/Z677)*100</f>
        <v>99.999999999999986</v>
      </c>
      <c r="AC677" s="88"/>
      <c r="AD677" s="140"/>
      <c r="AE677" s="140"/>
      <c r="AF677" s="140"/>
      <c r="AG677" s="140"/>
      <c r="AH677" s="140"/>
      <c r="AI677" s="140"/>
      <c r="AJ677" s="140"/>
      <c r="AK677" s="140"/>
      <c r="AL677" s="140"/>
      <c r="AM677" s="140"/>
      <c r="AN677" s="140"/>
    </row>
    <row r="678" spans="1:40" s="89" customFormat="1" ht="27" x14ac:dyDescent="0.25">
      <c r="A678" s="228">
        <v>17</v>
      </c>
      <c r="B678" s="211">
        <v>134</v>
      </c>
      <c r="C678" s="215" t="s">
        <v>295</v>
      </c>
      <c r="D678" s="231" t="s">
        <v>296</v>
      </c>
      <c r="E678" s="220">
        <v>132</v>
      </c>
      <c r="F678" s="213" t="s">
        <v>48</v>
      </c>
      <c r="G678" s="32" t="s">
        <v>49</v>
      </c>
      <c r="H678" s="1">
        <v>43405.630555555559</v>
      </c>
      <c r="I678" s="1">
        <v>43405.675000000003</v>
      </c>
      <c r="J678" s="133"/>
      <c r="K678" s="133"/>
      <c r="L678" s="133"/>
      <c r="M678" s="141">
        <f>IF(RIGHT(T678)="T",(+I678-H678),0)</f>
        <v>0</v>
      </c>
      <c r="N678" s="79">
        <f>IF(RIGHT(T678)="U",(+I678-H678),0)</f>
        <v>4.4444444443797693E-2</v>
      </c>
      <c r="O678" s="79">
        <f>IF(RIGHT(T678)="C",(+I678-H678),0)</f>
        <v>0</v>
      </c>
      <c r="P678" s="79">
        <f>IF(RIGHT(T678)="D",(+I678-H678),0)</f>
        <v>0</v>
      </c>
      <c r="Q678" s="79"/>
      <c r="R678" s="79"/>
      <c r="S678" s="79"/>
      <c r="T678" s="80" t="s">
        <v>598</v>
      </c>
      <c r="U678" s="7" t="s">
        <v>769</v>
      </c>
      <c r="V678" s="81"/>
      <c r="W678" s="82"/>
      <c r="X678" s="83"/>
      <c r="Y678" s="84"/>
      <c r="Z678" s="85"/>
      <c r="AA678" s="82"/>
      <c r="AB678" s="86"/>
      <c r="AC678" s="88"/>
      <c r="AD678" s="140"/>
      <c r="AE678" s="140"/>
      <c r="AF678" s="140"/>
      <c r="AG678" s="140"/>
      <c r="AH678" s="140"/>
      <c r="AI678" s="140"/>
      <c r="AJ678" s="140"/>
      <c r="AK678" s="140"/>
      <c r="AL678" s="140"/>
      <c r="AM678" s="140"/>
      <c r="AN678" s="140"/>
    </row>
    <row r="679" spans="1:40" s="89" customFormat="1" ht="18" x14ac:dyDescent="0.25">
      <c r="A679" s="228"/>
      <c r="B679" s="211"/>
      <c r="C679" s="215"/>
      <c r="D679" s="231"/>
      <c r="E679" s="220"/>
      <c r="F679" s="213"/>
      <c r="G679" s="32"/>
      <c r="H679" s="1">
        <v>43406.456944444442</v>
      </c>
      <c r="I679" s="1">
        <v>43406.5625</v>
      </c>
      <c r="J679" s="133"/>
      <c r="K679" s="133"/>
      <c r="L679" s="133"/>
      <c r="M679" s="141">
        <f>IF(RIGHT(T679)="T",(+I679-H679),0)</f>
        <v>0.1055555555576575</v>
      </c>
      <c r="N679" s="79">
        <f>IF(RIGHT(T679)="U",(+I679-H679),0)</f>
        <v>0</v>
      </c>
      <c r="O679" s="79">
        <f>IF(RIGHT(T679)="C",(+I679-H679),0)</f>
        <v>0</v>
      </c>
      <c r="P679" s="79">
        <f>IF(RIGHT(T679)="D",(+I679-H679),0)</f>
        <v>0</v>
      </c>
      <c r="Q679" s="79"/>
      <c r="R679" s="79"/>
      <c r="S679" s="79"/>
      <c r="T679" s="90" t="s">
        <v>601</v>
      </c>
      <c r="U679" s="7" t="s">
        <v>770</v>
      </c>
      <c r="V679" s="81"/>
      <c r="W679" s="82"/>
      <c r="X679" s="83"/>
      <c r="Y679" s="84"/>
      <c r="Z679" s="85"/>
      <c r="AA679" s="82"/>
      <c r="AB679" s="86"/>
      <c r="AC679" s="88"/>
      <c r="AD679" s="140"/>
      <c r="AE679" s="140"/>
      <c r="AF679" s="140"/>
      <c r="AG679" s="140"/>
      <c r="AH679" s="140"/>
      <c r="AI679" s="140"/>
      <c r="AJ679" s="140"/>
      <c r="AK679" s="140"/>
      <c r="AL679" s="140"/>
      <c r="AM679" s="140"/>
      <c r="AN679" s="140"/>
    </row>
    <row r="680" spans="1:40" s="89" customFormat="1" x14ac:dyDescent="0.25">
      <c r="A680" s="228"/>
      <c r="B680" s="211"/>
      <c r="C680" s="216"/>
      <c r="D680" s="231"/>
      <c r="E680" s="220"/>
      <c r="F680" s="213"/>
      <c r="G680" s="32"/>
      <c r="H680" s="3"/>
      <c r="I680" s="3"/>
      <c r="J680" s="133"/>
      <c r="K680" s="133"/>
      <c r="L680" s="133"/>
      <c r="M680" s="141">
        <f>IF(RIGHT(T680)="T",(+I680-H680),0)</f>
        <v>0</v>
      </c>
      <c r="N680" s="79">
        <f>IF(RIGHT(T680)="U",(+I680-H680),0)</f>
        <v>0</v>
      </c>
      <c r="O680" s="79">
        <f>IF(RIGHT(T680)="C",(+I680-H680),0)</f>
        <v>0</v>
      </c>
      <c r="P680" s="79">
        <f>IF(RIGHT(T680)="D",(+I680-H680),0)</f>
        <v>0</v>
      </c>
      <c r="Q680" s="79"/>
      <c r="R680" s="79"/>
      <c r="S680" s="79"/>
      <c r="T680" s="96"/>
      <c r="U680" s="30"/>
      <c r="V680" s="81"/>
      <c r="W680" s="82"/>
      <c r="X680" s="83"/>
      <c r="Y680" s="84"/>
      <c r="Z680" s="85"/>
      <c r="AA680" s="82"/>
      <c r="AB680" s="86"/>
      <c r="AC680" s="88"/>
      <c r="AD680" s="140"/>
      <c r="AE680" s="140"/>
      <c r="AF680" s="140"/>
      <c r="AG680" s="140"/>
      <c r="AH680" s="140"/>
      <c r="AI680" s="140"/>
      <c r="AJ680" s="140"/>
      <c r="AK680" s="140"/>
      <c r="AL680" s="140"/>
      <c r="AM680" s="140"/>
      <c r="AN680" s="140"/>
    </row>
    <row r="681" spans="1:40" s="89" customFormat="1" x14ac:dyDescent="0.25">
      <c r="A681" s="125"/>
      <c r="B681" s="27"/>
      <c r="C681" s="69"/>
      <c r="D681" s="146" t="s">
        <v>50</v>
      </c>
      <c r="E681" s="147"/>
      <c r="F681" s="29"/>
      <c r="G681" s="32" t="s">
        <v>49</v>
      </c>
      <c r="H681" s="15"/>
      <c r="I681" s="15"/>
      <c r="J681" s="133"/>
      <c r="K681" s="133"/>
      <c r="L681" s="133"/>
      <c r="M681" s="78">
        <f>SUM(M678:M680)</f>
        <v>0.1055555555576575</v>
      </c>
      <c r="N681" s="78">
        <f>SUM(N678:N680)</f>
        <v>4.4444444443797693E-2</v>
      </c>
      <c r="O681" s="78">
        <f>SUM(O678:O680)</f>
        <v>0</v>
      </c>
      <c r="P681" s="78">
        <f>SUM(P678:P680)</f>
        <v>0</v>
      </c>
      <c r="Q681" s="79"/>
      <c r="R681" s="79"/>
      <c r="S681" s="79"/>
      <c r="T681" s="143"/>
      <c r="U681" s="42"/>
      <c r="V681" s="81"/>
      <c r="W681" s="82">
        <f>$AC$10-((O681*24))</f>
        <v>720</v>
      </c>
      <c r="X681" s="115">
        <v>132</v>
      </c>
      <c r="Y681" s="84">
        <v>13.77</v>
      </c>
      <c r="Z681" s="116">
        <f>X681*Y681</f>
        <v>1817.6399999999999</v>
      </c>
      <c r="AA681" s="117">
        <f>(Z681*(W681-M681*24))/W681</f>
        <v>1811.2445999998724</v>
      </c>
      <c r="AB681" s="95">
        <f>(AA681/Z681)*100</f>
        <v>99.648148148141132</v>
      </c>
      <c r="AC681" s="88"/>
      <c r="AD681" s="140"/>
      <c r="AE681" s="140"/>
      <c r="AF681" s="140"/>
      <c r="AG681" s="140"/>
      <c r="AH681" s="140"/>
      <c r="AI681" s="140"/>
      <c r="AJ681" s="140"/>
      <c r="AK681" s="140"/>
      <c r="AL681" s="140"/>
      <c r="AM681" s="140"/>
      <c r="AN681" s="140"/>
    </row>
    <row r="682" spans="1:40" ht="15.75" x14ac:dyDescent="0.25">
      <c r="A682" s="214">
        <v>18</v>
      </c>
      <c r="B682" s="211">
        <v>135</v>
      </c>
      <c r="C682" s="215" t="s">
        <v>297</v>
      </c>
      <c r="D682" s="224" t="s">
        <v>298</v>
      </c>
      <c r="E682" s="220">
        <v>28.02</v>
      </c>
      <c r="F682" s="213" t="s">
        <v>48</v>
      </c>
      <c r="G682" s="32" t="s">
        <v>49</v>
      </c>
      <c r="H682" s="3"/>
      <c r="I682" s="3"/>
      <c r="J682" s="151"/>
      <c r="K682" s="151"/>
      <c r="L682" s="151"/>
      <c r="M682" s="78">
        <f>IF(RIGHT(T682)="T",(+I682-H682),0)</f>
        <v>0</v>
      </c>
      <c r="N682" s="78">
        <f>IF(RIGHT(T682)="U",(+I682-H682),0)</f>
        <v>0</v>
      </c>
      <c r="O682" s="78">
        <f>IF(RIGHT(T682)="C",(+I682-H682),0)</f>
        <v>0</v>
      </c>
      <c r="P682" s="78">
        <f>IF(RIGHT(T682)="D",(+I682-H682),0)</f>
        <v>0</v>
      </c>
      <c r="Q682" s="79"/>
      <c r="R682" s="79"/>
      <c r="S682" s="79"/>
      <c r="T682" s="96"/>
      <c r="U682" s="30"/>
      <c r="V682" s="81"/>
      <c r="W682" s="134"/>
      <c r="X682" s="134"/>
      <c r="Y682" s="134"/>
      <c r="Z682" s="134"/>
      <c r="AA682" s="134"/>
      <c r="AB682" s="104"/>
      <c r="AC682" s="61"/>
      <c r="AD682" s="152"/>
      <c r="AE682" s="153"/>
      <c r="AF682" s="152"/>
      <c r="AG682" s="152"/>
      <c r="AH682" s="152"/>
      <c r="AI682" s="152"/>
      <c r="AJ682" s="152"/>
      <c r="AK682" s="152"/>
      <c r="AL682" s="152"/>
      <c r="AM682" s="152"/>
      <c r="AN682" s="153"/>
    </row>
    <row r="683" spans="1:40" ht="15.75" x14ac:dyDescent="0.25">
      <c r="A683" s="214"/>
      <c r="B683" s="211"/>
      <c r="C683" s="216"/>
      <c r="D683" s="224"/>
      <c r="E683" s="220"/>
      <c r="F683" s="213"/>
      <c r="G683" s="32"/>
      <c r="H683" s="3"/>
      <c r="I683" s="3"/>
      <c r="J683" s="151"/>
      <c r="K683" s="151"/>
      <c r="L683" s="151"/>
      <c r="M683" s="78">
        <f>IF(RIGHT(T683)="T",(+I683-H683),0)</f>
        <v>0</v>
      </c>
      <c r="N683" s="78">
        <f>IF(RIGHT(T683)="U",(+I683-H683),0)</f>
        <v>0</v>
      </c>
      <c r="O683" s="78">
        <f>IF(RIGHT(T683)="C",(+I683-H683),0)</f>
        <v>0</v>
      </c>
      <c r="P683" s="78">
        <f>IF(RIGHT(T683)="D",(+I683-H683),0)</f>
        <v>0</v>
      </c>
      <c r="Q683" s="79"/>
      <c r="R683" s="79"/>
      <c r="S683" s="79"/>
      <c r="T683" s="96"/>
      <c r="U683" s="30"/>
      <c r="V683" s="81"/>
      <c r="W683" s="134"/>
      <c r="X683" s="134"/>
      <c r="Y683" s="134"/>
      <c r="Z683" s="134"/>
      <c r="AA683" s="134"/>
      <c r="AB683" s="104"/>
      <c r="AC683" s="61"/>
      <c r="AD683" s="152"/>
      <c r="AE683" s="153"/>
      <c r="AF683" s="152"/>
      <c r="AG683" s="152"/>
      <c r="AH683" s="152"/>
      <c r="AI683" s="152"/>
      <c r="AJ683" s="152"/>
      <c r="AK683" s="152"/>
      <c r="AL683" s="152"/>
      <c r="AM683" s="152"/>
      <c r="AN683" s="153"/>
    </row>
    <row r="684" spans="1:40" s="37" customFormat="1" x14ac:dyDescent="0.25">
      <c r="A684" s="144"/>
      <c r="B684" s="211"/>
      <c r="C684" s="145"/>
      <c r="D684" s="146" t="s">
        <v>50</v>
      </c>
      <c r="E684" s="147"/>
      <c r="F684" s="29"/>
      <c r="G684" s="32" t="s">
        <v>49</v>
      </c>
      <c r="H684" s="2"/>
      <c r="I684" s="2"/>
      <c r="J684" s="32" t="s">
        <v>49</v>
      </c>
      <c r="K684" s="32" t="s">
        <v>49</v>
      </c>
      <c r="L684" s="77"/>
      <c r="M684" s="78">
        <f>SUM(M682:M683)</f>
        <v>0</v>
      </c>
      <c r="N684" s="78">
        <f>SUM(N682:N683)</f>
        <v>0</v>
      </c>
      <c r="O684" s="78">
        <f>SUM(O682:O683)</f>
        <v>0</v>
      </c>
      <c r="P684" s="78">
        <f>SUM(P682:P683)</f>
        <v>0</v>
      </c>
      <c r="Q684" s="32" t="s">
        <v>49</v>
      </c>
      <c r="R684" s="32" t="s">
        <v>49</v>
      </c>
      <c r="S684" s="32" t="s">
        <v>49</v>
      </c>
      <c r="T684" s="148"/>
      <c r="U684" s="11"/>
      <c r="V684" s="149"/>
      <c r="W684" s="114">
        <f>$AC$10-((O684*24))</f>
        <v>720</v>
      </c>
      <c r="X684" s="115">
        <v>132</v>
      </c>
      <c r="Y684" s="84">
        <v>28.02</v>
      </c>
      <c r="Z684" s="116">
        <f>X684*Y684</f>
        <v>3698.64</v>
      </c>
      <c r="AA684" s="117">
        <f>(Z684*(W684-M684*24))/W684</f>
        <v>3698.64</v>
      </c>
      <c r="AB684" s="95">
        <f>(AA684/Z684)*100</f>
        <v>100</v>
      </c>
    </row>
    <row r="685" spans="1:40" s="34" customFormat="1" x14ac:dyDescent="0.25">
      <c r="A685" s="230">
        <v>19</v>
      </c>
      <c r="B685" s="212">
        <v>136</v>
      </c>
      <c r="C685" s="225" t="s">
        <v>299</v>
      </c>
      <c r="D685" s="231" t="s">
        <v>300</v>
      </c>
      <c r="E685" s="220">
        <v>2.3159999999999998</v>
      </c>
      <c r="F685" s="213" t="s">
        <v>48</v>
      </c>
      <c r="G685" s="32" t="s">
        <v>49</v>
      </c>
      <c r="H685" s="3"/>
      <c r="I685" s="3"/>
      <c r="J685" s="32" t="s">
        <v>49</v>
      </c>
      <c r="K685" s="32" t="s">
        <v>49</v>
      </c>
      <c r="L685" s="32" t="s">
        <v>49</v>
      </c>
      <c r="M685" s="78">
        <f>IF(RIGHT(T685)="T",(+I685-H685),0)</f>
        <v>0</v>
      </c>
      <c r="N685" s="78">
        <f>IF(RIGHT(T685)="U",(+I685-H685),0)</f>
        <v>0</v>
      </c>
      <c r="O685" s="78">
        <f>IF(RIGHT(T685)="C",(+I685-H685),0)</f>
        <v>0</v>
      </c>
      <c r="P685" s="78">
        <f>IF(RIGHT(T685)="D",(+I685-H685),0)</f>
        <v>0</v>
      </c>
      <c r="Q685" s="32" t="s">
        <v>49</v>
      </c>
      <c r="R685" s="32" t="s">
        <v>49</v>
      </c>
      <c r="S685" s="32" t="s">
        <v>49</v>
      </c>
      <c r="T685" s="96"/>
      <c r="U685" s="30"/>
      <c r="V685" s="33"/>
      <c r="AB685" s="97"/>
    </row>
    <row r="686" spans="1:40" s="34" customFormat="1" x14ac:dyDescent="0.25">
      <c r="A686" s="230"/>
      <c r="B686" s="212"/>
      <c r="C686" s="216"/>
      <c r="D686" s="231"/>
      <c r="E686" s="220"/>
      <c r="F686" s="213"/>
      <c r="G686" s="32"/>
      <c r="H686" s="3"/>
      <c r="I686" s="3"/>
      <c r="J686" s="32"/>
      <c r="K686" s="32"/>
      <c r="L686" s="32"/>
      <c r="M686" s="78">
        <f>IF(RIGHT(T686)="T",(+I686-H686),0)</f>
        <v>0</v>
      </c>
      <c r="N686" s="78">
        <f>IF(RIGHT(T686)="U",(+I686-H686),0)</f>
        <v>0</v>
      </c>
      <c r="O686" s="78">
        <f>IF(RIGHT(T686)="C",(+I686-H686),0)</f>
        <v>0</v>
      </c>
      <c r="P686" s="78">
        <f>IF(RIGHT(T686)="D",(+I686-H686),0)</f>
        <v>0</v>
      </c>
      <c r="Q686" s="32"/>
      <c r="R686" s="32"/>
      <c r="S686" s="32"/>
      <c r="T686" s="96"/>
      <c r="U686" s="30"/>
      <c r="V686" s="33"/>
      <c r="AB686" s="97"/>
    </row>
    <row r="687" spans="1:40" s="37" customFormat="1" x14ac:dyDescent="0.25">
      <c r="A687" s="154"/>
      <c r="B687" s="10"/>
      <c r="C687" s="145"/>
      <c r="D687" s="146" t="s">
        <v>50</v>
      </c>
      <c r="E687" s="147"/>
      <c r="F687" s="29"/>
      <c r="G687" s="32" t="s">
        <v>49</v>
      </c>
      <c r="H687" s="2"/>
      <c r="I687" s="2"/>
      <c r="J687" s="32" t="s">
        <v>49</v>
      </c>
      <c r="K687" s="32" t="s">
        <v>49</v>
      </c>
      <c r="L687" s="77"/>
      <c r="M687" s="78">
        <f>SUM(M685:M686)</f>
        <v>0</v>
      </c>
      <c r="N687" s="78">
        <f>SUM(N685:N686)</f>
        <v>0</v>
      </c>
      <c r="O687" s="78">
        <f>SUM(O685:O686)</f>
        <v>0</v>
      </c>
      <c r="P687" s="78">
        <f>SUM(P685:P686)</f>
        <v>0</v>
      </c>
      <c r="Q687" s="32" t="s">
        <v>49</v>
      </c>
      <c r="R687" s="32" t="s">
        <v>49</v>
      </c>
      <c r="S687" s="32" t="s">
        <v>49</v>
      </c>
      <c r="T687" s="155"/>
      <c r="U687" s="11"/>
      <c r="V687" s="156"/>
      <c r="W687" s="82">
        <f>$AC$10-((O687*24))</f>
        <v>720</v>
      </c>
      <c r="X687" s="83">
        <v>132</v>
      </c>
      <c r="Y687" s="84">
        <v>2.3159999999999998</v>
      </c>
      <c r="Z687" s="85">
        <f>X687*Y687</f>
        <v>305.71199999999999</v>
      </c>
      <c r="AA687" s="82">
        <f>(Z687*(W687-M687*24))/W687</f>
        <v>305.71199999999999</v>
      </c>
      <c r="AB687" s="86">
        <f>(AA687/Z687)*100</f>
        <v>100</v>
      </c>
      <c r="AC687" s="34"/>
    </row>
    <row r="688" spans="1:40" s="34" customFormat="1" x14ac:dyDescent="0.25">
      <c r="A688" s="230">
        <v>20</v>
      </c>
      <c r="B688" s="212">
        <v>137</v>
      </c>
      <c r="C688" s="225" t="s">
        <v>301</v>
      </c>
      <c r="D688" s="231" t="s">
        <v>302</v>
      </c>
      <c r="E688" s="220">
        <v>9.2539999999999996</v>
      </c>
      <c r="F688" s="213" t="s">
        <v>48</v>
      </c>
      <c r="G688" s="32" t="s">
        <v>49</v>
      </c>
      <c r="H688" s="3"/>
      <c r="I688" s="3"/>
      <c r="J688" s="32" t="s">
        <v>49</v>
      </c>
      <c r="K688" s="32" t="s">
        <v>49</v>
      </c>
      <c r="L688" s="32" t="s">
        <v>49</v>
      </c>
      <c r="M688" s="78">
        <f>IF(RIGHT(T688)="T",(+I688-H688),0)</f>
        <v>0</v>
      </c>
      <c r="N688" s="78">
        <f>IF(RIGHT(T688)="U",(+I688-H688),0)</f>
        <v>0</v>
      </c>
      <c r="O688" s="78">
        <f>IF(RIGHT(T688)="C",(+I688-H688),0)</f>
        <v>0</v>
      </c>
      <c r="P688" s="78">
        <f>IF(RIGHT(T688)="D",(+I688-H688),0)</f>
        <v>0</v>
      </c>
      <c r="Q688" s="32" t="s">
        <v>49</v>
      </c>
      <c r="R688" s="32" t="s">
        <v>49</v>
      </c>
      <c r="S688" s="32" t="s">
        <v>49</v>
      </c>
      <c r="T688" s="96"/>
      <c r="U688" s="30"/>
      <c r="V688" s="33"/>
      <c r="AB688" s="97"/>
    </row>
    <row r="689" spans="1:40" s="34" customFormat="1" x14ac:dyDescent="0.25">
      <c r="A689" s="230"/>
      <c r="B689" s="212"/>
      <c r="C689" s="216"/>
      <c r="D689" s="231"/>
      <c r="E689" s="220"/>
      <c r="F689" s="213"/>
      <c r="G689" s="32"/>
      <c r="H689" s="3"/>
      <c r="I689" s="3"/>
      <c r="J689" s="32"/>
      <c r="K689" s="32"/>
      <c r="L689" s="32"/>
      <c r="M689" s="78">
        <f>IF(RIGHT(T689)="T",(+I689-H689),0)</f>
        <v>0</v>
      </c>
      <c r="N689" s="78">
        <f>IF(RIGHT(T689)="U",(+I689-H689),0)</f>
        <v>0</v>
      </c>
      <c r="O689" s="78">
        <f>IF(RIGHT(T689)="C",(+I689-H689),0)</f>
        <v>0</v>
      </c>
      <c r="P689" s="78">
        <f>IF(RIGHT(T689)="D",(+I689-H689),0)</f>
        <v>0</v>
      </c>
      <c r="Q689" s="32"/>
      <c r="R689" s="32"/>
      <c r="S689" s="32"/>
      <c r="T689" s="96"/>
      <c r="U689" s="30"/>
      <c r="V689" s="33"/>
      <c r="AB689" s="97"/>
    </row>
    <row r="690" spans="1:40" s="37" customFormat="1" x14ac:dyDescent="0.25">
      <c r="A690" s="154"/>
      <c r="B690" s="10"/>
      <c r="C690" s="145"/>
      <c r="D690" s="146" t="s">
        <v>50</v>
      </c>
      <c r="E690" s="147"/>
      <c r="F690" s="29"/>
      <c r="G690" s="32" t="s">
        <v>49</v>
      </c>
      <c r="H690" s="2"/>
      <c r="I690" s="2"/>
      <c r="J690" s="32" t="s">
        <v>49</v>
      </c>
      <c r="K690" s="32" t="s">
        <v>49</v>
      </c>
      <c r="L690" s="32" t="s">
        <v>49</v>
      </c>
      <c r="M690" s="78">
        <f>SUM(M688:M689)</f>
        <v>0</v>
      </c>
      <c r="N690" s="78">
        <f>SUM(N688:N689)</f>
        <v>0</v>
      </c>
      <c r="O690" s="78">
        <f>SUM(O688:O689)</f>
        <v>0</v>
      </c>
      <c r="P690" s="78">
        <f>SUM(P688:P689)</f>
        <v>0</v>
      </c>
      <c r="Q690" s="32" t="s">
        <v>49</v>
      </c>
      <c r="R690" s="32" t="s">
        <v>49</v>
      </c>
      <c r="S690" s="32" t="s">
        <v>49</v>
      </c>
      <c r="T690" s="155"/>
      <c r="U690" s="11"/>
      <c r="V690" s="156"/>
      <c r="W690" s="82">
        <f>$AC$10-((O690*24))</f>
        <v>720</v>
      </c>
      <c r="X690" s="83">
        <v>132</v>
      </c>
      <c r="Y690" s="84">
        <v>9.2539999999999996</v>
      </c>
      <c r="Z690" s="85">
        <f>X690*Y690</f>
        <v>1221.528</v>
      </c>
      <c r="AA690" s="82">
        <f>(Z690*(W690-M690*24))/W690</f>
        <v>1221.528</v>
      </c>
      <c r="AB690" s="86">
        <f>(AA690/Z690)*100</f>
        <v>100</v>
      </c>
      <c r="AC690" s="34"/>
    </row>
    <row r="691" spans="1:40" s="37" customFormat="1" ht="18" x14ac:dyDescent="0.25">
      <c r="A691" s="222">
        <v>21</v>
      </c>
      <c r="B691" s="212">
        <v>138</v>
      </c>
      <c r="C691" s="225" t="s">
        <v>303</v>
      </c>
      <c r="D691" s="231" t="s">
        <v>304</v>
      </c>
      <c r="E691" s="220">
        <v>2.3159999999999998</v>
      </c>
      <c r="F691" s="213" t="s">
        <v>48</v>
      </c>
      <c r="G691" s="32" t="s">
        <v>49</v>
      </c>
      <c r="H691" s="1">
        <v>43406.565972222219</v>
      </c>
      <c r="I691" s="1">
        <v>43406.654166666667</v>
      </c>
      <c r="J691" s="32" t="s">
        <v>49</v>
      </c>
      <c r="K691" s="32" t="s">
        <v>49</v>
      </c>
      <c r="L691" s="32" t="s">
        <v>49</v>
      </c>
      <c r="M691" s="78">
        <f>IF(RIGHT(T691)="T",(+I691-H691),0)</f>
        <v>0</v>
      </c>
      <c r="N691" s="78">
        <f>IF(RIGHT(T691)="U",(+I691-H691),0)</f>
        <v>0</v>
      </c>
      <c r="O691" s="78">
        <f>IF(RIGHT(T691)="C",(+I691-H691),0)</f>
        <v>0</v>
      </c>
      <c r="P691" s="78">
        <f>IF(RIGHT(T691)="D",(+I691-H691),0)</f>
        <v>8.8194444448163267E-2</v>
      </c>
      <c r="Q691" s="32" t="s">
        <v>49</v>
      </c>
      <c r="R691" s="32" t="s">
        <v>49</v>
      </c>
      <c r="S691" s="32" t="s">
        <v>49</v>
      </c>
      <c r="T691" s="90" t="s">
        <v>602</v>
      </c>
      <c r="U691" s="7" t="s">
        <v>771</v>
      </c>
      <c r="V691" s="157"/>
      <c r="AB691" s="110"/>
    </row>
    <row r="692" spans="1:40" s="37" customFormat="1" ht="14.25" x14ac:dyDescent="0.25">
      <c r="A692" s="222"/>
      <c r="B692" s="212"/>
      <c r="C692" s="216"/>
      <c r="D692" s="231"/>
      <c r="E692" s="220"/>
      <c r="F692" s="213"/>
      <c r="G692" s="32"/>
      <c r="H692" s="3"/>
      <c r="I692" s="3"/>
      <c r="J692" s="32"/>
      <c r="K692" s="32"/>
      <c r="L692" s="32"/>
      <c r="M692" s="78">
        <f>IF(RIGHT(T692)="T",(+I692-H692),0)</f>
        <v>0</v>
      </c>
      <c r="N692" s="78">
        <f>IF(RIGHT(T692)="U",(+I692-H692),0)</f>
        <v>0</v>
      </c>
      <c r="O692" s="78">
        <f>IF(RIGHT(T692)="C",(+I692-H692),0)</f>
        <v>0</v>
      </c>
      <c r="P692" s="78">
        <f>IF(RIGHT(T692)="D",(+I692-H692),0)</f>
        <v>0</v>
      </c>
      <c r="Q692" s="32"/>
      <c r="R692" s="32"/>
      <c r="S692" s="32"/>
      <c r="T692" s="96"/>
      <c r="U692" s="30"/>
      <c r="V692" s="157"/>
      <c r="AB692" s="110"/>
    </row>
    <row r="693" spans="1:40" s="37" customFormat="1" x14ac:dyDescent="0.25">
      <c r="A693" s="111"/>
      <c r="B693" s="40"/>
      <c r="C693" s="46"/>
      <c r="D693" s="91" t="s">
        <v>50</v>
      </c>
      <c r="E693" s="92"/>
      <c r="F693" s="29"/>
      <c r="G693" s="32" t="s">
        <v>49</v>
      </c>
      <c r="H693" s="2"/>
      <c r="I693" s="2"/>
      <c r="J693" s="32" t="s">
        <v>49</v>
      </c>
      <c r="K693" s="32" t="s">
        <v>49</v>
      </c>
      <c r="L693" s="77"/>
      <c r="M693" s="78">
        <f>SUM(M691:M692)</f>
        <v>0</v>
      </c>
      <c r="N693" s="78">
        <f>SUM(N691:N692)</f>
        <v>0</v>
      </c>
      <c r="O693" s="78">
        <f>SUM(O691:O692)</f>
        <v>0</v>
      </c>
      <c r="P693" s="78">
        <f>SUM(P691:P692)</f>
        <v>8.8194444448163267E-2</v>
      </c>
      <c r="Q693" s="32" t="s">
        <v>49</v>
      </c>
      <c r="R693" s="32" t="s">
        <v>49</v>
      </c>
      <c r="S693" s="32" t="s">
        <v>49</v>
      </c>
      <c r="T693" s="112"/>
      <c r="U693" s="12"/>
      <c r="V693" s="113"/>
      <c r="W693" s="114">
        <f>$AC$10-((O693*24))</f>
        <v>720</v>
      </c>
      <c r="X693" s="115">
        <v>132</v>
      </c>
      <c r="Y693" s="84">
        <v>2.3159999999999998</v>
      </c>
      <c r="Z693" s="116">
        <f>X693*Y693</f>
        <v>305.71199999999999</v>
      </c>
      <c r="AA693" s="117">
        <f>(Z693*(W693-M693*24))/W693</f>
        <v>305.71199999999999</v>
      </c>
      <c r="AB693" s="95">
        <f>(AA693/Z693)*100</f>
        <v>100</v>
      </c>
    </row>
    <row r="694" spans="1:40" s="34" customFormat="1" x14ac:dyDescent="0.25">
      <c r="A694" s="230">
        <v>22</v>
      </c>
      <c r="B694" s="39"/>
      <c r="C694" s="225" t="s">
        <v>305</v>
      </c>
      <c r="D694" s="231" t="s">
        <v>306</v>
      </c>
      <c r="E694" s="220">
        <v>8.234</v>
      </c>
      <c r="F694" s="213" t="s">
        <v>48</v>
      </c>
      <c r="G694" s="32" t="s">
        <v>49</v>
      </c>
      <c r="H694" s="3"/>
      <c r="I694" s="3"/>
      <c r="J694" s="32" t="s">
        <v>49</v>
      </c>
      <c r="K694" s="32" t="s">
        <v>49</v>
      </c>
      <c r="L694" s="32" t="s">
        <v>49</v>
      </c>
      <c r="M694" s="78">
        <f>IF(RIGHT(T694)="T",(+I694-H694),0)</f>
        <v>0</v>
      </c>
      <c r="N694" s="78">
        <f>IF(RIGHT(T694)="U",(+I694-H694),0)</f>
        <v>0</v>
      </c>
      <c r="O694" s="78">
        <f>IF(RIGHT(T694)="C",(+I694-H694),0)</f>
        <v>0</v>
      </c>
      <c r="P694" s="78">
        <f>IF(RIGHT(T694)="D",(+I694-H694),0)</f>
        <v>0</v>
      </c>
      <c r="Q694" s="32" t="s">
        <v>49</v>
      </c>
      <c r="R694" s="32" t="s">
        <v>49</v>
      </c>
      <c r="S694" s="32" t="s">
        <v>49</v>
      </c>
      <c r="T694" s="96"/>
      <c r="U694" s="30"/>
      <c r="V694" s="33"/>
      <c r="AB694" s="97"/>
    </row>
    <row r="695" spans="1:40" s="34" customFormat="1" x14ac:dyDescent="0.25">
      <c r="A695" s="230"/>
      <c r="B695" s="39"/>
      <c r="C695" s="216"/>
      <c r="D695" s="231"/>
      <c r="E695" s="220"/>
      <c r="F695" s="213"/>
      <c r="G695" s="32"/>
      <c r="H695" s="3"/>
      <c r="I695" s="3"/>
      <c r="J695" s="32"/>
      <c r="K695" s="32"/>
      <c r="L695" s="32"/>
      <c r="M695" s="78">
        <f>IF(RIGHT(T695)="T",(+I695-H695),0)</f>
        <v>0</v>
      </c>
      <c r="N695" s="78">
        <f>IF(RIGHT(T695)="U",(+I695-H695),0)</f>
        <v>0</v>
      </c>
      <c r="O695" s="78">
        <f>IF(RIGHT(T695)="C",(+I695-H695),0)</f>
        <v>0</v>
      </c>
      <c r="P695" s="78">
        <f>IF(RIGHT(T695)="D",(+I695-H695),0)</f>
        <v>0</v>
      </c>
      <c r="Q695" s="32"/>
      <c r="R695" s="32"/>
      <c r="S695" s="32"/>
      <c r="T695" s="96"/>
      <c r="U695" s="30"/>
      <c r="V695" s="33"/>
      <c r="AB695" s="97"/>
    </row>
    <row r="696" spans="1:40" s="37" customFormat="1" x14ac:dyDescent="0.25">
      <c r="A696" s="35"/>
      <c r="B696" s="40"/>
      <c r="C696" s="46"/>
      <c r="D696" s="91" t="s">
        <v>50</v>
      </c>
      <c r="E696" s="92"/>
      <c r="F696" s="29"/>
      <c r="G696" s="32" t="s">
        <v>49</v>
      </c>
      <c r="H696" s="2"/>
      <c r="I696" s="2"/>
      <c r="J696" s="32" t="s">
        <v>49</v>
      </c>
      <c r="K696" s="32" t="s">
        <v>49</v>
      </c>
      <c r="L696" s="32" t="s">
        <v>49</v>
      </c>
      <c r="M696" s="78">
        <f>SUM(M694:M695)</f>
        <v>0</v>
      </c>
      <c r="N696" s="78">
        <f>SUM(N694:N695)</f>
        <v>0</v>
      </c>
      <c r="O696" s="78">
        <f>SUM(O694:O695)</f>
        <v>0</v>
      </c>
      <c r="P696" s="78">
        <f>SUM(P694:P695)</f>
        <v>0</v>
      </c>
      <c r="Q696" s="32" t="s">
        <v>49</v>
      </c>
      <c r="R696" s="32" t="s">
        <v>49</v>
      </c>
      <c r="S696" s="32" t="s">
        <v>49</v>
      </c>
      <c r="T696" s="38"/>
      <c r="U696" s="12"/>
      <c r="V696" s="36"/>
      <c r="W696" s="82">
        <f>$AC$10-((O696*24))</f>
        <v>720</v>
      </c>
      <c r="X696" s="83">
        <v>132</v>
      </c>
      <c r="Y696" s="84">
        <v>8.234</v>
      </c>
      <c r="Z696" s="85">
        <f>X696*Y696</f>
        <v>1086.8879999999999</v>
      </c>
      <c r="AA696" s="82">
        <f>(Z696*(W696-M696*24))/W696</f>
        <v>1086.8879999999999</v>
      </c>
      <c r="AB696" s="86">
        <f>(AA696/Z696)*100</f>
        <v>100</v>
      </c>
      <c r="AC696" s="34"/>
    </row>
    <row r="697" spans="1:40" s="37" customFormat="1" ht="14.25" x14ac:dyDescent="0.25">
      <c r="A697" s="222">
        <v>23</v>
      </c>
      <c r="B697" s="212">
        <v>139</v>
      </c>
      <c r="C697" s="225" t="s">
        <v>307</v>
      </c>
      <c r="D697" s="231" t="s">
        <v>308</v>
      </c>
      <c r="E697" s="220">
        <v>9.2539999999999996</v>
      </c>
      <c r="F697" s="213" t="s">
        <v>48</v>
      </c>
      <c r="G697" s="32" t="s">
        <v>49</v>
      </c>
      <c r="H697" s="1">
        <v>43429.474305555559</v>
      </c>
      <c r="I697" s="1">
        <v>43429.569444444445</v>
      </c>
      <c r="J697" s="133"/>
      <c r="K697" s="133"/>
      <c r="L697" s="133"/>
      <c r="M697" s="78">
        <f>IF(RIGHT(T697)="T",(+I697-H697),0)</f>
        <v>0</v>
      </c>
      <c r="N697" s="78">
        <f>IF(RIGHT(T697)="U",(+I697-H697),0)</f>
        <v>9.5138888886140194E-2</v>
      </c>
      <c r="O697" s="78">
        <f>IF(RIGHT(T697)="C",(+I697-H697),0)</f>
        <v>0</v>
      </c>
      <c r="P697" s="78">
        <f>IF(RIGHT(T697)="D",(+I697-H697),0)</f>
        <v>0</v>
      </c>
      <c r="Q697" s="79"/>
      <c r="R697" s="79"/>
      <c r="S697" s="79"/>
      <c r="T697" s="90" t="s">
        <v>772</v>
      </c>
      <c r="U697" s="7" t="s">
        <v>773</v>
      </c>
      <c r="V697" s="109"/>
      <c r="AB697" s="110"/>
    </row>
    <row r="698" spans="1:40" s="37" customFormat="1" ht="14.25" x14ac:dyDescent="0.25">
      <c r="A698" s="222"/>
      <c r="B698" s="212"/>
      <c r="C698" s="216"/>
      <c r="D698" s="231"/>
      <c r="E698" s="220"/>
      <c r="F698" s="213"/>
      <c r="G698" s="32"/>
      <c r="H698" s="3"/>
      <c r="I698" s="3"/>
      <c r="J698" s="32"/>
      <c r="K698" s="32"/>
      <c r="L698" s="77"/>
      <c r="M698" s="78">
        <f>IF(RIGHT(T698)="T",(+I698-H698),0)</f>
        <v>0</v>
      </c>
      <c r="N698" s="78">
        <f>IF(RIGHT(T698)="U",(+I698-H698),0)</f>
        <v>0</v>
      </c>
      <c r="O698" s="78">
        <f>IF(RIGHT(T698)="C",(+I698-H698),0)</f>
        <v>0</v>
      </c>
      <c r="P698" s="78">
        <f>IF(RIGHT(T698)="D",(+I698-H698),0)</f>
        <v>0</v>
      </c>
      <c r="Q698" s="32"/>
      <c r="R698" s="32"/>
      <c r="S698" s="32"/>
      <c r="T698" s="96"/>
      <c r="U698" s="30"/>
      <c r="V698" s="109"/>
      <c r="AB698" s="110"/>
    </row>
    <row r="699" spans="1:40" s="37" customFormat="1" x14ac:dyDescent="0.25">
      <c r="A699" s="111"/>
      <c r="B699" s="40"/>
      <c r="C699" s="46"/>
      <c r="D699" s="91" t="s">
        <v>50</v>
      </c>
      <c r="E699" s="92"/>
      <c r="F699" s="29"/>
      <c r="G699" s="32" t="s">
        <v>49</v>
      </c>
      <c r="H699" s="2"/>
      <c r="I699" s="2"/>
      <c r="J699" s="32" t="s">
        <v>49</v>
      </c>
      <c r="K699" s="32" t="s">
        <v>49</v>
      </c>
      <c r="L699" s="32" t="s">
        <v>49</v>
      </c>
      <c r="M699" s="78">
        <f>SUM(M697:M698)</f>
        <v>0</v>
      </c>
      <c r="N699" s="78">
        <f>SUM(N697:N698)</f>
        <v>9.5138888886140194E-2</v>
      </c>
      <c r="O699" s="78">
        <f>SUM(O697:O698)</f>
        <v>0</v>
      </c>
      <c r="P699" s="78">
        <f>SUM(P697:P698)</f>
        <v>0</v>
      </c>
      <c r="Q699" s="32" t="s">
        <v>49</v>
      </c>
      <c r="R699" s="32" t="s">
        <v>49</v>
      </c>
      <c r="S699" s="32" t="s">
        <v>49</v>
      </c>
      <c r="T699" s="112"/>
      <c r="U699" s="12"/>
      <c r="V699" s="113"/>
      <c r="W699" s="114">
        <f>$AC$10-((O699*24))</f>
        <v>720</v>
      </c>
      <c r="X699" s="115">
        <v>132</v>
      </c>
      <c r="Y699" s="84">
        <v>9.2539999999999996</v>
      </c>
      <c r="Z699" s="116">
        <f>X699*Y699</f>
        <v>1221.528</v>
      </c>
      <c r="AA699" s="117">
        <f>(Z699*(W699-M699*24))/W699</f>
        <v>1221.528</v>
      </c>
      <c r="AB699" s="95">
        <f>(AA699/Z699)*100</f>
        <v>100</v>
      </c>
    </row>
    <row r="700" spans="1:40" s="89" customFormat="1" ht="18" x14ac:dyDescent="0.25">
      <c r="A700" s="228">
        <v>24</v>
      </c>
      <c r="B700" s="211">
        <v>140</v>
      </c>
      <c r="C700" s="215" t="s">
        <v>309</v>
      </c>
      <c r="D700" s="217" t="s">
        <v>310</v>
      </c>
      <c r="E700" s="220">
        <v>128.833</v>
      </c>
      <c r="F700" s="213" t="s">
        <v>48</v>
      </c>
      <c r="G700" s="32" t="s">
        <v>49</v>
      </c>
      <c r="H700" s="1">
        <v>43410.377083333333</v>
      </c>
      <c r="I700" s="1">
        <v>43410.716666666667</v>
      </c>
      <c r="J700" s="133"/>
      <c r="K700" s="133"/>
      <c r="L700" s="133"/>
      <c r="M700" s="78">
        <f>IF(RIGHT(T700)="T",(+I700-H700),0)</f>
        <v>0.33958333333430346</v>
      </c>
      <c r="N700" s="78">
        <f>IF(RIGHT(T700)="U",(+I700-H700),0)</f>
        <v>0</v>
      </c>
      <c r="O700" s="78">
        <f>IF(RIGHT(T700)="C",(+I700-H700),0)</f>
        <v>0</v>
      </c>
      <c r="P700" s="78">
        <f>IF(RIGHT(T700)="D",(+I700-H700),0)</f>
        <v>0</v>
      </c>
      <c r="Q700" s="79"/>
      <c r="R700" s="79"/>
      <c r="S700" s="79"/>
      <c r="T700" s="90" t="s">
        <v>601</v>
      </c>
      <c r="U700" s="7" t="s">
        <v>774</v>
      </c>
      <c r="V700" s="81"/>
      <c r="W700" s="82"/>
      <c r="X700" s="83"/>
      <c r="Y700" s="84"/>
      <c r="Z700" s="85"/>
      <c r="AA700" s="82"/>
      <c r="AB700" s="86"/>
      <c r="AC700" s="8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</row>
    <row r="701" spans="1:40" s="89" customFormat="1" x14ac:dyDescent="0.25">
      <c r="A701" s="228"/>
      <c r="B701" s="211"/>
      <c r="C701" s="215"/>
      <c r="D701" s="217"/>
      <c r="E701" s="220"/>
      <c r="F701" s="213"/>
      <c r="G701" s="32"/>
      <c r="H701" s="3"/>
      <c r="I701" s="3"/>
      <c r="J701" s="133"/>
      <c r="K701" s="133"/>
      <c r="L701" s="133"/>
      <c r="M701" s="78">
        <f>IF(RIGHT(T701)="T",(+I701-H701),0)</f>
        <v>0</v>
      </c>
      <c r="N701" s="78">
        <f>IF(RIGHT(T701)="U",(+I701-H701),0)</f>
        <v>0</v>
      </c>
      <c r="O701" s="78">
        <f>IF(RIGHT(T701)="C",(+I701-H701),0)</f>
        <v>0</v>
      </c>
      <c r="P701" s="78">
        <f>IF(RIGHT(T701)="D",(+I701-H701),0)</f>
        <v>0</v>
      </c>
      <c r="Q701" s="79"/>
      <c r="R701" s="79"/>
      <c r="S701" s="79"/>
      <c r="T701" s="96"/>
      <c r="U701" s="30"/>
      <c r="V701" s="81"/>
      <c r="W701" s="82"/>
      <c r="X701" s="83"/>
      <c r="Y701" s="84"/>
      <c r="Z701" s="85"/>
      <c r="AA701" s="82"/>
      <c r="AB701" s="86"/>
      <c r="AC701" s="8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</row>
    <row r="702" spans="1:40" s="89" customFormat="1" x14ac:dyDescent="0.25">
      <c r="A702" s="228"/>
      <c r="B702" s="211"/>
      <c r="C702" s="215"/>
      <c r="D702" s="217"/>
      <c r="E702" s="220"/>
      <c r="F702" s="213"/>
      <c r="G702" s="32"/>
      <c r="H702" s="3"/>
      <c r="I702" s="3"/>
      <c r="J702" s="133"/>
      <c r="K702" s="133"/>
      <c r="L702" s="133"/>
      <c r="M702" s="78">
        <f>IF(RIGHT(T702)="T",(+I702-H702),0)</f>
        <v>0</v>
      </c>
      <c r="N702" s="78">
        <f>IF(RIGHT(T702)="U",(+I702-H702),0)</f>
        <v>0</v>
      </c>
      <c r="O702" s="78">
        <f>IF(RIGHT(T702)="C",(+I702-H702),0)</f>
        <v>0</v>
      </c>
      <c r="P702" s="78">
        <f>IF(RIGHT(T702)="D",(+I702-H702),0)</f>
        <v>0</v>
      </c>
      <c r="Q702" s="79"/>
      <c r="R702" s="79"/>
      <c r="S702" s="79"/>
      <c r="T702" s="96"/>
      <c r="U702" s="30"/>
      <c r="V702" s="81"/>
      <c r="W702" s="82"/>
      <c r="X702" s="83"/>
      <c r="Y702" s="84"/>
      <c r="Z702" s="85"/>
      <c r="AA702" s="82"/>
      <c r="AB702" s="86"/>
      <c r="AC702" s="8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</row>
    <row r="703" spans="1:40" s="37" customFormat="1" x14ac:dyDescent="0.25">
      <c r="A703" s="35"/>
      <c r="B703" s="40"/>
      <c r="C703" s="46"/>
      <c r="D703" s="91" t="s">
        <v>50</v>
      </c>
      <c r="E703" s="92"/>
      <c r="F703" s="29"/>
      <c r="G703" s="32" t="s">
        <v>49</v>
      </c>
      <c r="H703" s="2"/>
      <c r="I703" s="2"/>
      <c r="J703" s="32" t="s">
        <v>49</v>
      </c>
      <c r="K703" s="32" t="s">
        <v>49</v>
      </c>
      <c r="L703" s="77"/>
      <c r="M703" s="78">
        <f>SUM(M700:M702)</f>
        <v>0.33958333333430346</v>
      </c>
      <c r="N703" s="78">
        <f>SUM(N700:N702)</f>
        <v>0</v>
      </c>
      <c r="O703" s="78">
        <f>SUM(O700:O702)</f>
        <v>0</v>
      </c>
      <c r="P703" s="78">
        <f>SUM(P700:P702)</f>
        <v>0</v>
      </c>
      <c r="Q703" s="32" t="s">
        <v>49</v>
      </c>
      <c r="R703" s="32" t="s">
        <v>49</v>
      </c>
      <c r="S703" s="32" t="s">
        <v>49</v>
      </c>
      <c r="T703" s="38"/>
      <c r="U703" s="12"/>
      <c r="V703" s="36"/>
      <c r="W703" s="82">
        <f>$AC$10-((O703*24))</f>
        <v>720</v>
      </c>
      <c r="X703" s="83">
        <v>131</v>
      </c>
      <c r="Y703" s="84">
        <v>128.833</v>
      </c>
      <c r="Z703" s="85">
        <f>X703*Y703</f>
        <v>16877.123</v>
      </c>
      <c r="AA703" s="82">
        <f>(Z703*(W703-M703*24))/W703</f>
        <v>16686.083343818897</v>
      </c>
      <c r="AB703" s="86">
        <f>(AA703/Z703)*100</f>
        <v>98.868055555552317</v>
      </c>
      <c r="AC703" s="34"/>
    </row>
    <row r="704" spans="1:40" s="89" customFormat="1" x14ac:dyDescent="0.25">
      <c r="A704" s="228">
        <v>25</v>
      </c>
      <c r="B704" s="211">
        <v>141</v>
      </c>
      <c r="C704" s="215" t="s">
        <v>311</v>
      </c>
      <c r="D704" s="217" t="s">
        <v>312</v>
      </c>
      <c r="E704" s="220">
        <v>128.833</v>
      </c>
      <c r="F704" s="213" t="s">
        <v>48</v>
      </c>
      <c r="G704" s="32" t="s">
        <v>49</v>
      </c>
      <c r="H704" s="1">
        <v>43405.354166666664</v>
      </c>
      <c r="I704" s="1">
        <v>43406.852777777778</v>
      </c>
      <c r="J704" s="133"/>
      <c r="K704" s="133"/>
      <c r="L704" s="133"/>
      <c r="M704" s="78">
        <f>IF(RIGHT(T704)="T",(+I704-H704),0)</f>
        <v>0</v>
      </c>
      <c r="N704" s="78">
        <f>IF(RIGHT(T704)="U",(+I704-H704),0)</f>
        <v>0</v>
      </c>
      <c r="O704" s="78">
        <f>IF(RIGHT(T704)="C",(+I704-H704),0)</f>
        <v>0</v>
      </c>
      <c r="P704" s="78">
        <f>IF(RIGHT(T704)="D",(+I704-H704),0)</f>
        <v>1.4986111111138598</v>
      </c>
      <c r="Q704" s="79"/>
      <c r="R704" s="79"/>
      <c r="S704" s="79"/>
      <c r="T704" s="90" t="s">
        <v>603</v>
      </c>
      <c r="U704" s="7" t="s">
        <v>775</v>
      </c>
      <c r="V704" s="81"/>
      <c r="W704" s="82"/>
      <c r="X704" s="83"/>
      <c r="Y704" s="84"/>
      <c r="Z704" s="85"/>
      <c r="AA704" s="82"/>
      <c r="AB704" s="86"/>
      <c r="AC704" s="8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</row>
    <row r="705" spans="1:40" s="89" customFormat="1" x14ac:dyDescent="0.25">
      <c r="A705" s="228"/>
      <c r="B705" s="211"/>
      <c r="C705" s="216"/>
      <c r="D705" s="217"/>
      <c r="E705" s="220"/>
      <c r="F705" s="213"/>
      <c r="G705" s="32"/>
      <c r="H705" s="1">
        <v>43418.484722222223</v>
      </c>
      <c r="I705" s="1">
        <v>43418.734722222223</v>
      </c>
      <c r="J705" s="133"/>
      <c r="K705" s="133"/>
      <c r="L705" s="133"/>
      <c r="M705" s="78">
        <f>IF(RIGHT(T705)="T",(+I705-H705),0)</f>
        <v>0.25</v>
      </c>
      <c r="N705" s="78">
        <f>IF(RIGHT(T705)="U",(+I705-H705),0)</f>
        <v>0</v>
      </c>
      <c r="O705" s="78">
        <f>IF(RIGHT(T705)="C",(+I705-H705),0)</f>
        <v>0</v>
      </c>
      <c r="P705" s="78">
        <f>IF(RIGHT(T705)="D",(+I705-H705),0)</f>
        <v>0</v>
      </c>
      <c r="Q705" s="79"/>
      <c r="R705" s="79"/>
      <c r="S705" s="79"/>
      <c r="T705" s="90" t="s">
        <v>601</v>
      </c>
      <c r="U705" s="7" t="s">
        <v>776</v>
      </c>
      <c r="V705" s="81"/>
      <c r="W705" s="82"/>
      <c r="X705" s="83"/>
      <c r="Y705" s="84"/>
      <c r="Z705" s="85"/>
      <c r="AA705" s="82"/>
      <c r="AB705" s="86"/>
      <c r="AC705" s="8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</row>
    <row r="706" spans="1:40" s="89" customFormat="1" x14ac:dyDescent="0.25">
      <c r="A706" s="228"/>
      <c r="B706" s="211"/>
      <c r="C706" s="216"/>
      <c r="D706" s="217"/>
      <c r="E706" s="220"/>
      <c r="F706" s="213"/>
      <c r="G706" s="32"/>
      <c r="H706" s="3"/>
      <c r="I706" s="3"/>
      <c r="J706" s="133"/>
      <c r="K706" s="133"/>
      <c r="L706" s="133"/>
      <c r="M706" s="78">
        <f>IF(RIGHT(T706)="T",(+I706-H706),0)</f>
        <v>0</v>
      </c>
      <c r="N706" s="78">
        <f>IF(RIGHT(T706)="U",(+I706-H706),0)</f>
        <v>0</v>
      </c>
      <c r="O706" s="78">
        <f>IF(RIGHT(T706)="C",(+I706-H706),0)</f>
        <v>0</v>
      </c>
      <c r="P706" s="78">
        <f>IF(RIGHT(T706)="D",(+I706-H706),0)</f>
        <v>0</v>
      </c>
      <c r="Q706" s="79"/>
      <c r="R706" s="79"/>
      <c r="S706" s="79"/>
      <c r="T706" s="96"/>
      <c r="U706" s="30"/>
      <c r="V706" s="81"/>
      <c r="W706" s="82"/>
      <c r="X706" s="83"/>
      <c r="Y706" s="84"/>
      <c r="Z706" s="85"/>
      <c r="AA706" s="82"/>
      <c r="AB706" s="86"/>
      <c r="AC706" s="8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</row>
    <row r="707" spans="1:40" s="37" customFormat="1" x14ac:dyDescent="0.25">
      <c r="A707" s="35"/>
      <c r="B707" s="40"/>
      <c r="C707" s="46"/>
      <c r="D707" s="91" t="s">
        <v>50</v>
      </c>
      <c r="E707" s="92"/>
      <c r="F707" s="29"/>
      <c r="G707" s="32" t="s">
        <v>49</v>
      </c>
      <c r="H707" s="2"/>
      <c r="I707" s="2"/>
      <c r="J707" s="32" t="s">
        <v>49</v>
      </c>
      <c r="K707" s="32" t="s">
        <v>49</v>
      </c>
      <c r="L707" s="77"/>
      <c r="M707" s="78">
        <f>SUM(M704:M706)</f>
        <v>0.25</v>
      </c>
      <c r="N707" s="78">
        <f>SUM(N704:N706)</f>
        <v>0</v>
      </c>
      <c r="O707" s="78">
        <f>SUM(O704:O706)</f>
        <v>0</v>
      </c>
      <c r="P707" s="78">
        <f>SUM(P704:P706)</f>
        <v>1.4986111111138598</v>
      </c>
      <c r="Q707" s="32" t="s">
        <v>49</v>
      </c>
      <c r="R707" s="32" t="s">
        <v>49</v>
      </c>
      <c r="S707" s="32" t="s">
        <v>49</v>
      </c>
      <c r="T707" s="38"/>
      <c r="U707" s="12"/>
      <c r="V707" s="36"/>
      <c r="W707" s="82">
        <f>$AC$10-((O707*24))</f>
        <v>720</v>
      </c>
      <c r="X707" s="83">
        <v>131</v>
      </c>
      <c r="Y707" s="84">
        <v>128.833</v>
      </c>
      <c r="Z707" s="85">
        <f>X707*Y707</f>
        <v>16877.123</v>
      </c>
      <c r="AA707" s="82">
        <f>(Z707*(W707-M707*24))/W707</f>
        <v>16736.480308333335</v>
      </c>
      <c r="AB707" s="86">
        <f>(AA707/Z707)*100</f>
        <v>99.166666666666686</v>
      </c>
      <c r="AC707" s="34"/>
    </row>
    <row r="708" spans="1:40" s="89" customFormat="1" x14ac:dyDescent="0.25">
      <c r="A708" s="228">
        <v>26</v>
      </c>
      <c r="B708" s="211">
        <v>142</v>
      </c>
      <c r="C708" s="215" t="s">
        <v>313</v>
      </c>
      <c r="D708" s="217" t="s">
        <v>314</v>
      </c>
      <c r="E708" s="220">
        <v>0.17499999999999999</v>
      </c>
      <c r="F708" s="213" t="s">
        <v>48</v>
      </c>
      <c r="G708" s="32" t="s">
        <v>49</v>
      </c>
      <c r="H708" s="3"/>
      <c r="I708" s="3"/>
      <c r="J708" s="133"/>
      <c r="K708" s="133"/>
      <c r="L708" s="133"/>
      <c r="M708" s="78">
        <f>IF(RIGHT(T708)="T",(+I708-H708),0)</f>
        <v>0</v>
      </c>
      <c r="N708" s="78">
        <f>IF(RIGHT(T708)="U",(+I708-H708),0)</f>
        <v>0</v>
      </c>
      <c r="O708" s="78">
        <f>IF(RIGHT(T708)="C",(+I708-H708),0)</f>
        <v>0</v>
      </c>
      <c r="P708" s="78">
        <f>IF(RIGHT(T708)="D",(+I708-H708),0)</f>
        <v>0</v>
      </c>
      <c r="Q708" s="79"/>
      <c r="R708" s="79"/>
      <c r="S708" s="79"/>
      <c r="T708" s="96"/>
      <c r="U708" s="30"/>
      <c r="V708" s="81"/>
      <c r="W708" s="82"/>
      <c r="X708" s="83"/>
      <c r="Y708" s="84"/>
      <c r="Z708" s="85"/>
      <c r="AA708" s="82"/>
      <c r="AB708" s="86"/>
      <c r="AC708" s="8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</row>
    <row r="709" spans="1:40" s="89" customFormat="1" x14ac:dyDescent="0.25">
      <c r="A709" s="228"/>
      <c r="B709" s="211"/>
      <c r="C709" s="216"/>
      <c r="D709" s="217"/>
      <c r="E709" s="220"/>
      <c r="F709" s="213"/>
      <c r="G709" s="32"/>
      <c r="H709" s="3"/>
      <c r="I709" s="3"/>
      <c r="J709" s="133"/>
      <c r="K709" s="133"/>
      <c r="L709" s="133"/>
      <c r="M709" s="78">
        <f>IF(RIGHT(T709)="T",(+I709-H709),0)</f>
        <v>0</v>
      </c>
      <c r="N709" s="78">
        <f>IF(RIGHT(T709)="U",(+I709-H709),0)</f>
        <v>0</v>
      </c>
      <c r="O709" s="78">
        <f>IF(RIGHT(T709)="C",(+I709-H709),0)</f>
        <v>0</v>
      </c>
      <c r="P709" s="78">
        <f>IF(RIGHT(T709)="D",(+I709-H709),0)</f>
        <v>0</v>
      </c>
      <c r="Q709" s="79"/>
      <c r="R709" s="79"/>
      <c r="S709" s="79"/>
      <c r="T709" s="118"/>
      <c r="U709" s="30"/>
      <c r="V709" s="81"/>
      <c r="W709" s="82"/>
      <c r="X709" s="83"/>
      <c r="Y709" s="84"/>
      <c r="Z709" s="85"/>
      <c r="AA709" s="82"/>
      <c r="AB709" s="86"/>
      <c r="AC709" s="8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</row>
    <row r="710" spans="1:40" s="37" customFormat="1" x14ac:dyDescent="0.25">
      <c r="A710" s="35"/>
      <c r="B710" s="40"/>
      <c r="C710" s="46"/>
      <c r="D710" s="91" t="s">
        <v>50</v>
      </c>
      <c r="E710" s="92"/>
      <c r="F710" s="29"/>
      <c r="G710" s="32" t="s">
        <v>49</v>
      </c>
      <c r="H710" s="2"/>
      <c r="I710" s="2"/>
      <c r="J710" s="32" t="s">
        <v>49</v>
      </c>
      <c r="K710" s="32" t="s">
        <v>49</v>
      </c>
      <c r="L710" s="77"/>
      <c r="M710" s="78">
        <f>SUM(M708:M709)</f>
        <v>0</v>
      </c>
      <c r="N710" s="78">
        <f>SUM(N708:N709)</f>
        <v>0</v>
      </c>
      <c r="O710" s="78">
        <f>SUM(O708:O709)</f>
        <v>0</v>
      </c>
      <c r="P710" s="78">
        <f>SUM(P708:P709)</f>
        <v>0</v>
      </c>
      <c r="Q710" s="32" t="s">
        <v>49</v>
      </c>
      <c r="R710" s="32" t="s">
        <v>49</v>
      </c>
      <c r="S710" s="32" t="s">
        <v>49</v>
      </c>
      <c r="T710" s="38"/>
      <c r="U710" s="12"/>
      <c r="V710" s="36"/>
      <c r="W710" s="82">
        <f>$AC$10-((O710*24))</f>
        <v>720</v>
      </c>
      <c r="X710" s="83">
        <v>131</v>
      </c>
      <c r="Y710" s="84">
        <v>0.17499999999999999</v>
      </c>
      <c r="Z710" s="85">
        <f>X710*Y710</f>
        <v>22.924999999999997</v>
      </c>
      <c r="AA710" s="82">
        <f>(Z710*(W710-M710*24))/W710</f>
        <v>22.924999999999994</v>
      </c>
      <c r="AB710" s="86">
        <f>(AA710/Z710)*100</f>
        <v>99.999999999999986</v>
      </c>
      <c r="AC710" s="34"/>
    </row>
    <row r="711" spans="1:40" s="34" customFormat="1" x14ac:dyDescent="0.25">
      <c r="A711" s="230">
        <v>27</v>
      </c>
      <c r="B711" s="212">
        <v>143</v>
      </c>
      <c r="C711" s="225" t="s">
        <v>315</v>
      </c>
      <c r="D711" s="231" t="s">
        <v>316</v>
      </c>
      <c r="E711" s="220">
        <v>230.297</v>
      </c>
      <c r="F711" s="213" t="s">
        <v>48</v>
      </c>
      <c r="G711" s="32" t="s">
        <v>49</v>
      </c>
      <c r="H711" s="1">
        <v>43407.40625</v>
      </c>
      <c r="I711" s="1">
        <v>43408.833333333336</v>
      </c>
      <c r="J711" s="32" t="s">
        <v>49</v>
      </c>
      <c r="K711" s="32" t="s">
        <v>49</v>
      </c>
      <c r="L711" s="77"/>
      <c r="M711" s="78">
        <f>IF(RIGHT(T711)="T",(+I711-H711),0)</f>
        <v>0</v>
      </c>
      <c r="N711" s="78">
        <f>IF(RIGHT(T711)="U",(+I711-H711),0)</f>
        <v>0</v>
      </c>
      <c r="O711" s="78">
        <f>IF(RIGHT(T711)="C",(+I711-H711),0)</f>
        <v>0</v>
      </c>
      <c r="P711" s="78">
        <f>IF(RIGHT(T711)="D",(+I711-H711),0)</f>
        <v>1.4270833333357587</v>
      </c>
      <c r="Q711" s="32" t="s">
        <v>49</v>
      </c>
      <c r="R711" s="32" t="s">
        <v>49</v>
      </c>
      <c r="S711" s="32" t="s">
        <v>49</v>
      </c>
      <c r="T711" s="90" t="s">
        <v>603</v>
      </c>
      <c r="U711" s="7" t="s">
        <v>777</v>
      </c>
      <c r="V711" s="33"/>
      <c r="AB711" s="97"/>
    </row>
    <row r="712" spans="1:40" s="34" customFormat="1" ht="27" x14ac:dyDescent="0.25">
      <c r="A712" s="230"/>
      <c r="B712" s="212"/>
      <c r="C712" s="216"/>
      <c r="D712" s="231"/>
      <c r="E712" s="220"/>
      <c r="F712" s="213"/>
      <c r="G712" s="32"/>
      <c r="H712" s="1">
        <v>43409.90625</v>
      </c>
      <c r="I712" s="1">
        <v>43409.923611111109</v>
      </c>
      <c r="J712" s="32"/>
      <c r="K712" s="32"/>
      <c r="L712" s="77"/>
      <c r="M712" s="78">
        <f>IF(RIGHT(T712)="T",(+I712-H712),0)</f>
        <v>0</v>
      </c>
      <c r="N712" s="78">
        <f>IF(RIGHT(T712)="U",(+I712-H712),0)</f>
        <v>1.7361111109494232E-2</v>
      </c>
      <c r="O712" s="78">
        <f>IF(RIGHT(T712)="C",(+I712-H712),0)</f>
        <v>0</v>
      </c>
      <c r="P712" s="78">
        <f>IF(RIGHT(T712)="D",(+I712-H712),0)</f>
        <v>0</v>
      </c>
      <c r="Q712" s="32"/>
      <c r="R712" s="32"/>
      <c r="S712" s="32"/>
      <c r="T712" s="80" t="s">
        <v>598</v>
      </c>
      <c r="U712" s="7" t="s">
        <v>778</v>
      </c>
      <c r="V712" s="33"/>
      <c r="AB712" s="97"/>
    </row>
    <row r="713" spans="1:40" s="34" customFormat="1" x14ac:dyDescent="0.25">
      <c r="A713" s="230"/>
      <c r="B713" s="212"/>
      <c r="C713" s="216"/>
      <c r="D713" s="231"/>
      <c r="E713" s="220"/>
      <c r="F713" s="213"/>
      <c r="G713" s="32"/>
      <c r="H713" s="3"/>
      <c r="I713" s="3"/>
      <c r="J713" s="32"/>
      <c r="K713" s="32"/>
      <c r="L713" s="77"/>
      <c r="M713" s="78">
        <f>IF(RIGHT(T713)="T",(+I713-H713),0)</f>
        <v>0</v>
      </c>
      <c r="N713" s="78">
        <f>IF(RIGHT(T713)="U",(+I713-H713),0)</f>
        <v>0</v>
      </c>
      <c r="O713" s="78">
        <f>IF(RIGHT(T713)="C",(+I713-H713),0)</f>
        <v>0</v>
      </c>
      <c r="P713" s="78">
        <f>IF(RIGHT(T713)="D",(+I713-H713),0)</f>
        <v>0</v>
      </c>
      <c r="Q713" s="32"/>
      <c r="R713" s="32"/>
      <c r="S713" s="32"/>
      <c r="T713" s="96"/>
      <c r="U713" s="30"/>
      <c r="V713" s="33"/>
      <c r="AB713" s="97"/>
    </row>
    <row r="714" spans="1:40" s="37" customFormat="1" x14ac:dyDescent="0.25">
      <c r="A714" s="35"/>
      <c r="B714" s="40"/>
      <c r="C714" s="46"/>
      <c r="D714" s="91" t="s">
        <v>50</v>
      </c>
      <c r="E714" s="92"/>
      <c r="F714" s="29"/>
      <c r="G714" s="32" t="s">
        <v>49</v>
      </c>
      <c r="H714" s="2"/>
      <c r="I714" s="2"/>
      <c r="J714" s="32" t="s">
        <v>49</v>
      </c>
      <c r="K714" s="32" t="s">
        <v>49</v>
      </c>
      <c r="L714" s="32" t="s">
        <v>49</v>
      </c>
      <c r="M714" s="78">
        <f>SUM(M711:M713)</f>
        <v>0</v>
      </c>
      <c r="N714" s="78">
        <f>SUM(N711:N713)</f>
        <v>1.7361111109494232E-2</v>
      </c>
      <c r="O714" s="78">
        <f>SUM(O711:O713)</f>
        <v>0</v>
      </c>
      <c r="P714" s="78">
        <f>SUM(P711:P713)</f>
        <v>1.4270833333357587</v>
      </c>
      <c r="Q714" s="32" t="s">
        <v>49</v>
      </c>
      <c r="R714" s="32" t="s">
        <v>49</v>
      </c>
      <c r="S714" s="32" t="s">
        <v>49</v>
      </c>
      <c r="T714" s="38"/>
      <c r="U714" s="12"/>
      <c r="V714" s="36"/>
      <c r="W714" s="82">
        <f>$AC$10-((O714*24))</f>
        <v>720</v>
      </c>
      <c r="X714" s="83">
        <v>131</v>
      </c>
      <c r="Y714" s="84">
        <v>230.297</v>
      </c>
      <c r="Z714" s="85">
        <f>X714*Y714</f>
        <v>30168.906999999999</v>
      </c>
      <c r="AA714" s="82">
        <f>(Z714*(W714-M714*24))/W714</f>
        <v>30168.906999999999</v>
      </c>
      <c r="AB714" s="86">
        <f>(AA714/Z714)*100</f>
        <v>100</v>
      </c>
      <c r="AC714" s="34"/>
    </row>
    <row r="715" spans="1:40" ht="15.75" x14ac:dyDescent="0.25">
      <c r="A715" s="230">
        <v>28</v>
      </c>
      <c r="B715" s="212">
        <v>144</v>
      </c>
      <c r="C715" s="225" t="s">
        <v>317</v>
      </c>
      <c r="D715" s="231" t="s">
        <v>318</v>
      </c>
      <c r="E715" s="220">
        <v>106.24299999999999</v>
      </c>
      <c r="F715" s="213" t="s">
        <v>48</v>
      </c>
      <c r="G715" s="32" t="s">
        <v>49</v>
      </c>
      <c r="H715" s="1">
        <v>43418.461805555555</v>
      </c>
      <c r="I715" s="1">
        <v>43418.565972222219</v>
      </c>
      <c r="J715" s="133"/>
      <c r="K715" s="133"/>
      <c r="L715" s="133"/>
      <c r="M715" s="78">
        <f>IF(RIGHT(T715)="T",(+I715-H715),0)</f>
        <v>0</v>
      </c>
      <c r="N715" s="78">
        <f>IF(RIGHT(T715)="U",(+I715-H715),0)</f>
        <v>0</v>
      </c>
      <c r="O715" s="78">
        <f>IF(RIGHT(T715)="C",(+I715-H715),0)</f>
        <v>0</v>
      </c>
      <c r="P715" s="78">
        <f>IF(RIGHT(T715)="D",(+I715-H715),0)</f>
        <v>0.10416666666424135</v>
      </c>
      <c r="Q715" s="79"/>
      <c r="R715" s="79"/>
      <c r="S715" s="79"/>
      <c r="T715" s="90" t="s">
        <v>603</v>
      </c>
      <c r="U715" s="7" t="s">
        <v>779</v>
      </c>
      <c r="V715" s="81"/>
      <c r="W715" s="134"/>
      <c r="X715" s="134"/>
      <c r="Y715" s="134"/>
      <c r="Z715" s="134"/>
      <c r="AA715" s="134"/>
      <c r="AB715" s="104"/>
      <c r="AC715" s="61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</row>
    <row r="716" spans="1:40" ht="15.75" x14ac:dyDescent="0.25">
      <c r="A716" s="230"/>
      <c r="B716" s="212"/>
      <c r="C716" s="216"/>
      <c r="D716" s="231"/>
      <c r="E716" s="220"/>
      <c r="F716" s="213"/>
      <c r="G716" s="32" t="s">
        <v>49</v>
      </c>
      <c r="H716" s="3"/>
      <c r="I716" s="3"/>
      <c r="J716" s="133"/>
      <c r="K716" s="133"/>
      <c r="L716" s="133"/>
      <c r="M716" s="78">
        <f>IF(RIGHT(T716)="T",(+I716-H716),0)</f>
        <v>0</v>
      </c>
      <c r="N716" s="78">
        <f>IF(RIGHT(T716)="U",(+I716-H716),0)</f>
        <v>0</v>
      </c>
      <c r="O716" s="78">
        <f>IF(RIGHT(T716)="C",(+I716-H716),0)</f>
        <v>0</v>
      </c>
      <c r="P716" s="78">
        <f>IF(RIGHT(T716)="D",(+I716-H716),0)</f>
        <v>0</v>
      </c>
      <c r="Q716" s="79"/>
      <c r="R716" s="79"/>
      <c r="S716" s="79"/>
      <c r="T716" s="96"/>
      <c r="U716" s="30"/>
      <c r="V716" s="81"/>
      <c r="W716" s="134"/>
      <c r="X716" s="134"/>
      <c r="Y716" s="134"/>
      <c r="Z716" s="134"/>
      <c r="AA716" s="134"/>
      <c r="AB716" s="104"/>
      <c r="AC716" s="61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</row>
    <row r="717" spans="1:40" s="37" customFormat="1" x14ac:dyDescent="0.25">
      <c r="A717" s="111"/>
      <c r="B717" s="40"/>
      <c r="C717" s="46"/>
      <c r="D717" s="91" t="s">
        <v>50</v>
      </c>
      <c r="E717" s="92"/>
      <c r="F717" s="29"/>
      <c r="G717" s="32" t="s">
        <v>49</v>
      </c>
      <c r="H717" s="2"/>
      <c r="I717" s="2"/>
      <c r="J717" s="32" t="s">
        <v>49</v>
      </c>
      <c r="K717" s="32" t="s">
        <v>49</v>
      </c>
      <c r="L717" s="32" t="s">
        <v>49</v>
      </c>
      <c r="M717" s="78">
        <f>SUM(M715:M716)</f>
        <v>0</v>
      </c>
      <c r="N717" s="78">
        <f>SUM(N715:N716)</f>
        <v>0</v>
      </c>
      <c r="O717" s="78">
        <f>SUM(O715:O716)</f>
        <v>0</v>
      </c>
      <c r="P717" s="78">
        <f>SUM(P715:P716)</f>
        <v>0.10416666666424135</v>
      </c>
      <c r="Q717" s="32" t="s">
        <v>49</v>
      </c>
      <c r="R717" s="32" t="s">
        <v>49</v>
      </c>
      <c r="S717" s="32" t="s">
        <v>49</v>
      </c>
      <c r="T717" s="112"/>
      <c r="U717" s="12"/>
      <c r="V717" s="113"/>
      <c r="W717" s="114">
        <f>$AC$10-((O717*24))</f>
        <v>720</v>
      </c>
      <c r="X717" s="115">
        <v>132</v>
      </c>
      <c r="Y717" s="84">
        <v>106.24299999999999</v>
      </c>
      <c r="Z717" s="116">
        <f>X717*Y717</f>
        <v>14024.075999999999</v>
      </c>
      <c r="AA717" s="117">
        <f>(Z717*(W717-M717*24))/W717</f>
        <v>14024.075999999999</v>
      </c>
      <c r="AB717" s="86">
        <f>(AA717/Z717)*100</f>
        <v>100</v>
      </c>
    </row>
    <row r="718" spans="1:40" s="37" customFormat="1" ht="14.25" x14ac:dyDescent="0.25">
      <c r="A718" s="222">
        <v>29</v>
      </c>
      <c r="B718" s="212">
        <v>145</v>
      </c>
      <c r="C718" s="225" t="s">
        <v>319</v>
      </c>
      <c r="D718" s="231" t="s">
        <v>320</v>
      </c>
      <c r="E718" s="220">
        <v>2.83</v>
      </c>
      <c r="F718" s="213" t="s">
        <v>48</v>
      </c>
      <c r="G718" s="32" t="s">
        <v>49</v>
      </c>
      <c r="H718" s="3"/>
      <c r="I718" s="3"/>
      <c r="J718" s="32" t="s">
        <v>49</v>
      </c>
      <c r="K718" s="32" t="s">
        <v>49</v>
      </c>
      <c r="L718" s="32" t="s">
        <v>49</v>
      </c>
      <c r="M718" s="78">
        <f>IF(RIGHT(T718)="T",(+I718-H718),0)</f>
        <v>0</v>
      </c>
      <c r="N718" s="78">
        <f>IF(RIGHT(T718)="U",(+I718-H718),0)</f>
        <v>0</v>
      </c>
      <c r="O718" s="78">
        <f>IF(RIGHT(T718)="C",(+I718-H718),0)</f>
        <v>0</v>
      </c>
      <c r="P718" s="78">
        <f>IF(RIGHT(T718)="D",(+I718-H718),0)</f>
        <v>0</v>
      </c>
      <c r="Q718" s="32" t="s">
        <v>49</v>
      </c>
      <c r="R718" s="32" t="s">
        <v>49</v>
      </c>
      <c r="S718" s="32" t="s">
        <v>49</v>
      </c>
      <c r="T718" s="96"/>
      <c r="U718" s="30"/>
      <c r="V718" s="109"/>
      <c r="AB718" s="110"/>
    </row>
    <row r="719" spans="1:40" s="37" customFormat="1" ht="14.25" x14ac:dyDescent="0.25">
      <c r="A719" s="222"/>
      <c r="B719" s="212"/>
      <c r="C719" s="216"/>
      <c r="D719" s="231"/>
      <c r="E719" s="220"/>
      <c r="F719" s="213"/>
      <c r="G719" s="32" t="s">
        <v>49</v>
      </c>
      <c r="H719" s="3"/>
      <c r="I719" s="3"/>
      <c r="J719" s="32" t="s">
        <v>49</v>
      </c>
      <c r="K719" s="32" t="s">
        <v>49</v>
      </c>
      <c r="L719" s="32" t="s">
        <v>49</v>
      </c>
      <c r="M719" s="78">
        <f>IF(RIGHT(T719)="T",(+I719-H719),0)</f>
        <v>0</v>
      </c>
      <c r="N719" s="78">
        <f>IF(RIGHT(T719)="U",(+I719-H719),0)</f>
        <v>0</v>
      </c>
      <c r="O719" s="78">
        <f>IF(RIGHT(T719)="C",(+I719-H719),0)</f>
        <v>0</v>
      </c>
      <c r="P719" s="78">
        <f>IF(RIGHT(T719)="D",(+I719-H719),0)</f>
        <v>0</v>
      </c>
      <c r="Q719" s="32" t="s">
        <v>49</v>
      </c>
      <c r="R719" s="32" t="s">
        <v>49</v>
      </c>
      <c r="S719" s="32" t="s">
        <v>49</v>
      </c>
      <c r="T719" s="96"/>
      <c r="U719" s="30"/>
      <c r="V719" s="109"/>
      <c r="AB719" s="110"/>
    </row>
    <row r="720" spans="1:40" s="37" customFormat="1" x14ac:dyDescent="0.25">
      <c r="A720" s="111"/>
      <c r="B720" s="40"/>
      <c r="C720" s="46"/>
      <c r="D720" s="91" t="s">
        <v>50</v>
      </c>
      <c r="E720" s="92"/>
      <c r="F720" s="29"/>
      <c r="G720" s="32" t="s">
        <v>49</v>
      </c>
      <c r="H720" s="2"/>
      <c r="I720" s="2"/>
      <c r="J720" s="32" t="s">
        <v>49</v>
      </c>
      <c r="K720" s="32" t="s">
        <v>49</v>
      </c>
      <c r="L720" s="32" t="s">
        <v>49</v>
      </c>
      <c r="M720" s="78">
        <f>SUM(M718:M719)</f>
        <v>0</v>
      </c>
      <c r="N720" s="78">
        <f>SUM(N718:N719)</f>
        <v>0</v>
      </c>
      <c r="O720" s="78">
        <f>SUM(O718:O719)</f>
        <v>0</v>
      </c>
      <c r="P720" s="78">
        <f>SUM(P718:P719)</f>
        <v>0</v>
      </c>
      <c r="Q720" s="32" t="s">
        <v>49</v>
      </c>
      <c r="R720" s="32" t="s">
        <v>49</v>
      </c>
      <c r="S720" s="32" t="s">
        <v>49</v>
      </c>
      <c r="T720" s="112"/>
      <c r="U720" s="12"/>
      <c r="V720" s="113"/>
      <c r="W720" s="114">
        <f>$AC$10-((O720*24))</f>
        <v>720</v>
      </c>
      <c r="X720" s="115">
        <v>132</v>
      </c>
      <c r="Y720" s="84">
        <v>2.83</v>
      </c>
      <c r="Z720" s="116">
        <f>X720*Y720</f>
        <v>373.56</v>
      </c>
      <c r="AA720" s="117">
        <f>(Z720*(W720-M720*24))/W720</f>
        <v>373.56</v>
      </c>
      <c r="AB720" s="95">
        <f>(AA720/Z720)*100</f>
        <v>100</v>
      </c>
    </row>
    <row r="721" spans="1:40" s="89" customFormat="1" x14ac:dyDescent="0.25">
      <c r="A721" s="228">
        <v>30</v>
      </c>
      <c r="B721" s="211">
        <v>146</v>
      </c>
      <c r="C721" s="215" t="s">
        <v>321</v>
      </c>
      <c r="D721" s="217" t="s">
        <v>322</v>
      </c>
      <c r="E721" s="220">
        <v>2.83</v>
      </c>
      <c r="F721" s="29" t="s">
        <v>48</v>
      </c>
      <c r="G721" s="32" t="s">
        <v>49</v>
      </c>
      <c r="H721" s="3"/>
      <c r="I721" s="3"/>
      <c r="J721" s="133"/>
      <c r="K721" s="133"/>
      <c r="L721" s="133"/>
      <c r="M721" s="78">
        <f>IF(RIGHT(T721)="T",(+I721-H721),0)</f>
        <v>0</v>
      </c>
      <c r="N721" s="78">
        <f>IF(RIGHT(T721)="U",(+I721-H721),0)</f>
        <v>0</v>
      </c>
      <c r="O721" s="78">
        <f>IF(RIGHT(T721)="C",(+I721-H721),0)</f>
        <v>0</v>
      </c>
      <c r="P721" s="78">
        <f>IF(RIGHT(T721)="D",(+I721-H721),0)</f>
        <v>0</v>
      </c>
      <c r="Q721" s="79"/>
      <c r="R721" s="79"/>
      <c r="S721" s="79"/>
      <c r="T721" s="96"/>
      <c r="U721" s="30"/>
      <c r="V721" s="81"/>
      <c r="W721" s="82"/>
      <c r="X721" s="83"/>
      <c r="Y721" s="84"/>
      <c r="Z721" s="85"/>
      <c r="AA721" s="82"/>
      <c r="AB721" s="86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</row>
    <row r="722" spans="1:40" s="89" customFormat="1" x14ac:dyDescent="0.25">
      <c r="A722" s="228"/>
      <c r="B722" s="211"/>
      <c r="C722" s="216"/>
      <c r="D722" s="217"/>
      <c r="E722" s="220"/>
      <c r="F722" s="29"/>
      <c r="G722" s="32"/>
      <c r="H722" s="3"/>
      <c r="I722" s="3"/>
      <c r="J722" s="133"/>
      <c r="K722" s="133"/>
      <c r="L722" s="133"/>
      <c r="M722" s="78">
        <f>IF(RIGHT(T722)="T",(+I722-H722),0)</f>
        <v>0</v>
      </c>
      <c r="N722" s="78">
        <f>IF(RIGHT(T722)="U",(+I722-H722),0)</f>
        <v>0</v>
      </c>
      <c r="O722" s="78">
        <f>IF(RIGHT(T722)="C",(+I722-H722),0)</f>
        <v>0</v>
      </c>
      <c r="P722" s="78">
        <f>IF(RIGHT(T722)="D",(+I722-H722),0)</f>
        <v>0</v>
      </c>
      <c r="Q722" s="79"/>
      <c r="R722" s="79"/>
      <c r="S722" s="79"/>
      <c r="T722" s="96"/>
      <c r="U722" s="30"/>
      <c r="V722" s="81"/>
      <c r="W722" s="82"/>
      <c r="X722" s="83"/>
      <c r="Y722" s="84"/>
      <c r="Z722" s="85"/>
      <c r="AA722" s="82"/>
      <c r="AB722" s="86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</row>
    <row r="723" spans="1:40" s="37" customFormat="1" x14ac:dyDescent="0.25">
      <c r="A723" s="111"/>
      <c r="B723" s="40"/>
      <c r="C723" s="46"/>
      <c r="D723" s="91" t="s">
        <v>50</v>
      </c>
      <c r="E723" s="92"/>
      <c r="F723" s="29"/>
      <c r="G723" s="32" t="s">
        <v>49</v>
      </c>
      <c r="H723" s="2"/>
      <c r="I723" s="2"/>
      <c r="J723" s="32" t="s">
        <v>49</v>
      </c>
      <c r="K723" s="32" t="s">
        <v>49</v>
      </c>
      <c r="L723" s="32" t="s">
        <v>49</v>
      </c>
      <c r="M723" s="78">
        <f>SUM(M721:M722)</f>
        <v>0</v>
      </c>
      <c r="N723" s="78">
        <f>SUM(N721:N722)</f>
        <v>0</v>
      </c>
      <c r="O723" s="78">
        <f>SUM(O721:O722)</f>
        <v>0</v>
      </c>
      <c r="P723" s="78">
        <f>SUM(P721:P722)</f>
        <v>0</v>
      </c>
      <c r="Q723" s="32" t="s">
        <v>49</v>
      </c>
      <c r="R723" s="32" t="s">
        <v>49</v>
      </c>
      <c r="S723" s="32" t="s">
        <v>49</v>
      </c>
      <c r="T723" s="112"/>
      <c r="U723" s="12"/>
      <c r="V723" s="113"/>
      <c r="W723" s="82">
        <f>$AC$10-((O723*24))</f>
        <v>720</v>
      </c>
      <c r="X723" s="83">
        <v>132</v>
      </c>
      <c r="Y723" s="84">
        <v>2.83</v>
      </c>
      <c r="Z723" s="85">
        <f>X723*Y723</f>
        <v>373.56</v>
      </c>
      <c r="AA723" s="82">
        <f>(Z723*(W723-M723*24))/W723</f>
        <v>373.56</v>
      </c>
      <c r="AB723" s="86">
        <f>(AA723/Z723)*100</f>
        <v>100</v>
      </c>
    </row>
    <row r="724" spans="1:40" s="34" customFormat="1" ht="18" x14ac:dyDescent="0.25">
      <c r="A724" s="230">
        <v>31</v>
      </c>
      <c r="B724" s="212">
        <v>147</v>
      </c>
      <c r="C724" s="225" t="s">
        <v>323</v>
      </c>
      <c r="D724" s="231" t="s">
        <v>324</v>
      </c>
      <c r="E724" s="220">
        <v>3</v>
      </c>
      <c r="F724" s="213" t="s">
        <v>48</v>
      </c>
      <c r="G724" s="32" t="s">
        <v>49</v>
      </c>
      <c r="H724" s="1">
        <v>43418.380555555559</v>
      </c>
      <c r="I724" s="1">
        <v>43418.800694444442</v>
      </c>
      <c r="J724" s="32" t="s">
        <v>49</v>
      </c>
      <c r="K724" s="32" t="s">
        <v>49</v>
      </c>
      <c r="L724" s="77"/>
      <c r="M724" s="78">
        <f>IF(RIGHT(T724)="T",(+I724-H724),0)</f>
        <v>0.42013888888322981</v>
      </c>
      <c r="N724" s="78">
        <f>IF(RIGHT(T724)="U",(+I724-H724),0)</f>
        <v>0</v>
      </c>
      <c r="O724" s="78">
        <f>IF(RIGHT(T724)="C",(+I724-H724),0)</f>
        <v>0</v>
      </c>
      <c r="P724" s="78">
        <f>IF(RIGHT(T724)="D",(+I724-H724),0)</f>
        <v>0</v>
      </c>
      <c r="Q724" s="32" t="s">
        <v>49</v>
      </c>
      <c r="R724" s="32" t="s">
        <v>49</v>
      </c>
      <c r="S724" s="32" t="s">
        <v>49</v>
      </c>
      <c r="T724" s="90" t="s">
        <v>601</v>
      </c>
      <c r="U724" s="7" t="s">
        <v>780</v>
      </c>
      <c r="V724" s="33"/>
      <c r="AB724" s="97"/>
    </row>
    <row r="725" spans="1:40" s="34" customFormat="1" x14ac:dyDescent="0.25">
      <c r="A725" s="230"/>
      <c r="B725" s="212"/>
      <c r="C725" s="216"/>
      <c r="D725" s="231"/>
      <c r="E725" s="220"/>
      <c r="F725" s="213"/>
      <c r="G725" s="32"/>
      <c r="H725" s="3"/>
      <c r="I725" s="3"/>
      <c r="J725" s="32"/>
      <c r="K725" s="32"/>
      <c r="L725" s="77"/>
      <c r="M725" s="78">
        <f>IF(RIGHT(T725)="T",(+I725-H725),0)</f>
        <v>0</v>
      </c>
      <c r="N725" s="78">
        <f>IF(RIGHT(T725)="U",(+I725-H725),0)</f>
        <v>0</v>
      </c>
      <c r="O725" s="78">
        <f>IF(RIGHT(T725)="C",(+I725-H725),0)</f>
        <v>0</v>
      </c>
      <c r="P725" s="78">
        <f>IF(RIGHT(T725)="D",(+I725-H725),0)</f>
        <v>0</v>
      </c>
      <c r="Q725" s="32"/>
      <c r="R725" s="32"/>
      <c r="S725" s="32"/>
      <c r="T725" s="96"/>
      <c r="U725" s="30"/>
      <c r="V725" s="33"/>
      <c r="AB725" s="97"/>
    </row>
    <row r="726" spans="1:40" s="37" customFormat="1" x14ac:dyDescent="0.25">
      <c r="A726" s="35"/>
      <c r="B726" s="40"/>
      <c r="C726" s="46"/>
      <c r="D726" s="91" t="s">
        <v>50</v>
      </c>
      <c r="E726" s="92"/>
      <c r="F726" s="29"/>
      <c r="G726" s="32" t="s">
        <v>49</v>
      </c>
      <c r="H726" s="2"/>
      <c r="I726" s="2"/>
      <c r="J726" s="32" t="s">
        <v>49</v>
      </c>
      <c r="K726" s="32" t="s">
        <v>49</v>
      </c>
      <c r="L726" s="32" t="s">
        <v>49</v>
      </c>
      <c r="M726" s="78">
        <f>SUM(M724:M725)</f>
        <v>0.42013888888322981</v>
      </c>
      <c r="N726" s="78">
        <f>SUM(N724:N725)</f>
        <v>0</v>
      </c>
      <c r="O726" s="78">
        <f>SUM(O724:O725)</f>
        <v>0</v>
      </c>
      <c r="P726" s="78">
        <f>SUM(P724:P725)</f>
        <v>0</v>
      </c>
      <c r="Q726" s="32" t="s">
        <v>49</v>
      </c>
      <c r="R726" s="32" t="s">
        <v>49</v>
      </c>
      <c r="S726" s="32" t="s">
        <v>49</v>
      </c>
      <c r="T726" s="38"/>
      <c r="U726" s="12"/>
      <c r="V726" s="36"/>
      <c r="W726" s="82">
        <f>$AC$10-((O726*24))</f>
        <v>720</v>
      </c>
      <c r="X726" s="83">
        <v>132</v>
      </c>
      <c r="Y726" s="84">
        <v>3</v>
      </c>
      <c r="Z726" s="85">
        <f>X726*Y726</f>
        <v>396</v>
      </c>
      <c r="AA726" s="82">
        <f>(Z726*(W726-M726*24))/W726</f>
        <v>390.45416666674134</v>
      </c>
      <c r="AB726" s="86">
        <f>(AA726/Z726)*100</f>
        <v>98.599537037055896</v>
      </c>
      <c r="AC726" s="34"/>
    </row>
    <row r="727" spans="1:40" s="34" customFormat="1" ht="18" x14ac:dyDescent="0.25">
      <c r="A727" s="230">
        <v>32</v>
      </c>
      <c r="B727" s="212">
        <v>148</v>
      </c>
      <c r="C727" s="225" t="s">
        <v>325</v>
      </c>
      <c r="D727" s="231" t="s">
        <v>326</v>
      </c>
      <c r="E727" s="220">
        <v>3</v>
      </c>
      <c r="F727" s="213" t="s">
        <v>48</v>
      </c>
      <c r="G727" s="32" t="s">
        <v>49</v>
      </c>
      <c r="H727" s="1">
        <v>43417.468055555553</v>
      </c>
      <c r="I727" s="1">
        <v>43417.775694444441</v>
      </c>
      <c r="J727" s="32" t="s">
        <v>49</v>
      </c>
      <c r="K727" s="32" t="s">
        <v>49</v>
      </c>
      <c r="L727" s="32" t="s">
        <v>49</v>
      </c>
      <c r="M727" s="78">
        <f>IF(RIGHT(T727)="T",(+I727-H727),0)</f>
        <v>0.30763888888759539</v>
      </c>
      <c r="N727" s="78">
        <f>IF(RIGHT(T727)="U",(+I727-H727),0)</f>
        <v>0</v>
      </c>
      <c r="O727" s="78">
        <f>IF(RIGHT(T727)="C",(+I727-H727),0)</f>
        <v>0</v>
      </c>
      <c r="P727" s="78">
        <f>IF(RIGHT(T727)="D",(+I727-H727),0)</f>
        <v>0</v>
      </c>
      <c r="Q727" s="32" t="s">
        <v>49</v>
      </c>
      <c r="R727" s="32" t="s">
        <v>49</v>
      </c>
      <c r="S727" s="32" t="s">
        <v>49</v>
      </c>
      <c r="T727" s="90" t="s">
        <v>601</v>
      </c>
      <c r="U727" s="7" t="s">
        <v>781</v>
      </c>
      <c r="V727" s="33"/>
      <c r="AB727" s="97"/>
    </row>
    <row r="728" spans="1:40" s="34" customFormat="1" x14ac:dyDescent="0.25">
      <c r="A728" s="230"/>
      <c r="B728" s="212"/>
      <c r="C728" s="216"/>
      <c r="D728" s="231"/>
      <c r="E728" s="220"/>
      <c r="F728" s="213"/>
      <c r="G728" s="32" t="s">
        <v>49</v>
      </c>
      <c r="H728" s="3"/>
      <c r="I728" s="3"/>
      <c r="J728" s="32" t="s">
        <v>49</v>
      </c>
      <c r="K728" s="32" t="s">
        <v>49</v>
      </c>
      <c r="L728" s="32" t="s">
        <v>49</v>
      </c>
      <c r="M728" s="78">
        <f>IF(RIGHT(T728)="T",(+I728-H728),0)</f>
        <v>0</v>
      </c>
      <c r="N728" s="78">
        <f>IF(RIGHT(T728)="U",(+I728-H728),0)</f>
        <v>0</v>
      </c>
      <c r="O728" s="78">
        <f>IF(RIGHT(T728)="C",(+I728-H728),0)</f>
        <v>0</v>
      </c>
      <c r="P728" s="78">
        <f>IF(RIGHT(T728)="D",(+I728-H728),0)</f>
        <v>0</v>
      </c>
      <c r="Q728" s="32" t="s">
        <v>49</v>
      </c>
      <c r="R728" s="32" t="s">
        <v>49</v>
      </c>
      <c r="S728" s="32" t="s">
        <v>49</v>
      </c>
      <c r="T728" s="96"/>
      <c r="U728" s="30"/>
      <c r="V728" s="33"/>
      <c r="AB728" s="97"/>
    </row>
    <row r="729" spans="1:40" s="37" customFormat="1" x14ac:dyDescent="0.25">
      <c r="A729" s="154"/>
      <c r="B729" s="10"/>
      <c r="C729" s="145"/>
      <c r="D729" s="146" t="s">
        <v>50</v>
      </c>
      <c r="E729" s="147"/>
      <c r="F729" s="29"/>
      <c r="G729" s="32" t="s">
        <v>49</v>
      </c>
      <c r="H729" s="2"/>
      <c r="I729" s="2"/>
      <c r="J729" s="32" t="s">
        <v>49</v>
      </c>
      <c r="K729" s="32" t="s">
        <v>49</v>
      </c>
      <c r="L729" s="32" t="s">
        <v>49</v>
      </c>
      <c r="M729" s="78">
        <f>SUM(M727:M728)</f>
        <v>0.30763888888759539</v>
      </c>
      <c r="N729" s="78">
        <f>SUM(N727:N728)</f>
        <v>0</v>
      </c>
      <c r="O729" s="78">
        <f>SUM(O727:O728)</f>
        <v>0</v>
      </c>
      <c r="P729" s="78">
        <f>SUM(P727:P728)</f>
        <v>0</v>
      </c>
      <c r="Q729" s="32" t="s">
        <v>49</v>
      </c>
      <c r="R729" s="32" t="s">
        <v>49</v>
      </c>
      <c r="S729" s="32" t="s">
        <v>49</v>
      </c>
      <c r="T729" s="155"/>
      <c r="U729" s="11"/>
      <c r="V729" s="156"/>
      <c r="W729" s="82">
        <f>$AC$10-((O729*24))</f>
        <v>720</v>
      </c>
      <c r="X729" s="83">
        <v>132</v>
      </c>
      <c r="Y729" s="84">
        <v>3</v>
      </c>
      <c r="Z729" s="85">
        <f>X729*Y729</f>
        <v>396</v>
      </c>
      <c r="AA729" s="82">
        <f>(Z729*(W729-M729*24))/W729</f>
        <v>391.93916666668372</v>
      </c>
      <c r="AB729" s="86">
        <f>(AA729/Z729)*100</f>
        <v>98.974537037041344</v>
      </c>
      <c r="AC729" s="34"/>
    </row>
    <row r="730" spans="1:40" s="89" customFormat="1" x14ac:dyDescent="0.25">
      <c r="A730" s="159"/>
      <c r="B730" s="27"/>
      <c r="C730" s="27"/>
      <c r="D730" s="160"/>
      <c r="E730" s="13"/>
      <c r="F730" s="29"/>
      <c r="G730" s="32" t="s">
        <v>49</v>
      </c>
      <c r="H730" s="13"/>
      <c r="I730" s="13"/>
      <c r="J730" s="71"/>
      <c r="K730" s="71"/>
      <c r="L730" s="71"/>
      <c r="M730" s="141"/>
      <c r="N730" s="141"/>
      <c r="O730" s="141"/>
      <c r="P730" s="141"/>
      <c r="Q730" s="141"/>
      <c r="R730" s="141"/>
      <c r="S730" s="141"/>
      <c r="T730" s="161"/>
      <c r="U730" s="14"/>
      <c r="V730" s="162"/>
      <c r="W730" s="82"/>
      <c r="X730" s="83"/>
      <c r="Y730" s="163">
        <f>SUM(Y624:Y729)</f>
        <v>1637.99</v>
      </c>
      <c r="Z730" s="85"/>
      <c r="AA730" s="82"/>
      <c r="AB730" s="95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</row>
    <row r="731" spans="1:40" s="89" customFormat="1" x14ac:dyDescent="0.25">
      <c r="A731" s="125"/>
      <c r="B731" s="27"/>
      <c r="C731" s="150" t="s">
        <v>327</v>
      </c>
      <c r="D731" s="25" t="s">
        <v>328</v>
      </c>
      <c r="E731" s="13"/>
      <c r="F731" s="29"/>
      <c r="G731" s="32"/>
      <c r="H731" s="13"/>
      <c r="I731" s="13"/>
      <c r="J731" s="13"/>
      <c r="K731" s="13"/>
      <c r="L731" s="13"/>
      <c r="M731" s="141">
        <f>SUM(M10:M730)</f>
        <v>11.226388888884685</v>
      </c>
      <c r="N731" s="141">
        <f>SUM(N10:N730)</f>
        <v>0.69305555554456078</v>
      </c>
      <c r="O731" s="141">
        <f>SUM(O10:O730)</f>
        <v>2.1597222222189885</v>
      </c>
      <c r="P731" s="141">
        <f>SUM(P10:P730)</f>
        <v>527.71527777782467</v>
      </c>
      <c r="Q731" s="141"/>
      <c r="R731" s="141"/>
      <c r="S731" s="141"/>
      <c r="T731" s="161"/>
      <c r="U731" s="14"/>
      <c r="V731" s="162"/>
      <c r="W731" s="82"/>
      <c r="X731" s="161"/>
      <c r="Y731" s="163"/>
      <c r="Z731" s="164">
        <f>SUM(Z10:Z730)</f>
        <v>8679939.0249999966</v>
      </c>
      <c r="AA731" s="164">
        <f>SUM(AA10:AA730)</f>
        <v>8670400.2779858373</v>
      </c>
      <c r="AB731" s="86">
        <f>(AA731/Z731)*100</f>
        <v>99.890105829238124</v>
      </c>
      <c r="AC731" s="165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</row>
    <row r="732" spans="1:40" s="89" customFormat="1" x14ac:dyDescent="0.25">
      <c r="A732" s="125"/>
      <c r="B732" s="27"/>
      <c r="C732" s="27"/>
      <c r="D732" s="166"/>
      <c r="E732" s="15"/>
      <c r="F732" s="29"/>
      <c r="G732" s="32"/>
      <c r="H732" s="15"/>
      <c r="I732" s="15"/>
      <c r="J732" s="167"/>
      <c r="K732" s="167"/>
      <c r="L732" s="167"/>
      <c r="M732" s="15"/>
      <c r="N732" s="104"/>
      <c r="O732" s="168"/>
      <c r="P732" s="104"/>
      <c r="Q732" s="104"/>
      <c r="R732" s="104"/>
      <c r="S732" s="104"/>
      <c r="T732" s="85"/>
      <c r="U732" s="16"/>
      <c r="V732" s="123"/>
      <c r="W732" s="169" t="s">
        <v>782</v>
      </c>
      <c r="X732" s="85"/>
      <c r="Y732" s="169"/>
      <c r="Z732" s="170"/>
      <c r="AA732" s="85"/>
      <c r="AB732" s="95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</row>
    <row r="733" spans="1:40" s="89" customFormat="1" ht="30" x14ac:dyDescent="0.25">
      <c r="A733" s="170" t="s">
        <v>40</v>
      </c>
      <c r="B733" s="43"/>
      <c r="C733" s="43"/>
      <c r="D733" s="70" t="s">
        <v>329</v>
      </c>
      <c r="E733" s="13"/>
      <c r="F733" s="29"/>
      <c r="G733" s="32" t="s">
        <v>49</v>
      </c>
      <c r="H733" s="13"/>
      <c r="I733" s="13"/>
      <c r="J733" s="71"/>
      <c r="K733" s="71"/>
      <c r="L733" s="71"/>
      <c r="M733" s="171"/>
      <c r="N733" s="171"/>
      <c r="O733" s="171"/>
      <c r="P733" s="171"/>
      <c r="Q733" s="171"/>
      <c r="R733" s="171"/>
      <c r="S733" s="171"/>
      <c r="T733" s="172"/>
      <c r="U733" s="44"/>
      <c r="V733" s="83"/>
      <c r="W733" s="82"/>
      <c r="X733" s="173" t="s">
        <v>330</v>
      </c>
      <c r="Y733" s="173"/>
      <c r="Z733" s="174" t="s">
        <v>331</v>
      </c>
      <c r="AA733" s="174"/>
      <c r="AB733" s="29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</row>
    <row r="734" spans="1:40" s="89" customFormat="1" x14ac:dyDescent="0.25">
      <c r="A734" s="228">
        <v>1</v>
      </c>
      <c r="B734" s="211">
        <v>149</v>
      </c>
      <c r="C734" s="215" t="s">
        <v>587</v>
      </c>
      <c r="D734" s="217" t="s">
        <v>588</v>
      </c>
      <c r="E734" s="229">
        <v>1500</v>
      </c>
      <c r="F734" s="213" t="s">
        <v>48</v>
      </c>
      <c r="G734" s="32" t="s">
        <v>49</v>
      </c>
      <c r="H734" s="3"/>
      <c r="I734" s="3"/>
      <c r="J734" s="133"/>
      <c r="K734" s="133"/>
      <c r="L734" s="133"/>
      <c r="M734" s="78">
        <f>IF(RIGHT(T734)="T",(+I734-H734),0)</f>
        <v>0</v>
      </c>
      <c r="N734" s="78">
        <f>IF(RIGHT(T734)="U",(+I734-H734),0)</f>
        <v>0</v>
      </c>
      <c r="O734" s="78">
        <f>IF(RIGHT(T734)="C",(+I734-H734),0)</f>
        <v>0</v>
      </c>
      <c r="P734" s="78">
        <f>IF(RIGHT(T734)="D",(+I734-H734),0)</f>
        <v>0</v>
      </c>
      <c r="Q734" s="32" t="s">
        <v>49</v>
      </c>
      <c r="R734" s="32" t="s">
        <v>49</v>
      </c>
      <c r="S734" s="32" t="s">
        <v>49</v>
      </c>
      <c r="T734" s="96"/>
      <c r="U734" s="30"/>
      <c r="V734" s="162"/>
      <c r="W734" s="82"/>
      <c r="X734" s="125"/>
      <c r="Y734" s="84"/>
      <c r="Z734" s="85"/>
      <c r="AA734" s="82"/>
      <c r="AB734" s="86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</row>
    <row r="735" spans="1:40" s="89" customFormat="1" x14ac:dyDescent="0.25">
      <c r="A735" s="228"/>
      <c r="B735" s="211"/>
      <c r="C735" s="216"/>
      <c r="D735" s="217"/>
      <c r="E735" s="229"/>
      <c r="F735" s="213"/>
      <c r="G735" s="32"/>
      <c r="H735" s="3"/>
      <c r="I735" s="3"/>
      <c r="J735" s="133"/>
      <c r="K735" s="133"/>
      <c r="L735" s="133"/>
      <c r="M735" s="78">
        <f>IF(RIGHT(T735)="T",(+I735-H735),0)</f>
        <v>0</v>
      </c>
      <c r="N735" s="78">
        <f>IF(RIGHT(T735)="U",(+I735-H735),0)</f>
        <v>0</v>
      </c>
      <c r="O735" s="78">
        <f>IF(RIGHT(T735)="C",(+I735-H735),0)</f>
        <v>0</v>
      </c>
      <c r="P735" s="78">
        <f>IF(RIGHT(T735)="D",(+I735-H735),0)</f>
        <v>0</v>
      </c>
      <c r="Q735" s="32"/>
      <c r="R735" s="32"/>
      <c r="S735" s="32"/>
      <c r="T735" s="96"/>
      <c r="U735" s="30"/>
      <c r="V735" s="162"/>
      <c r="W735" s="82"/>
      <c r="X735" s="125"/>
      <c r="Y735" s="84"/>
      <c r="Z735" s="85"/>
      <c r="AA735" s="82"/>
      <c r="AB735" s="86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</row>
    <row r="736" spans="1:40" s="89" customFormat="1" x14ac:dyDescent="0.25">
      <c r="A736" s="228"/>
      <c r="B736" s="211"/>
      <c r="C736" s="216"/>
      <c r="D736" s="217"/>
      <c r="E736" s="229"/>
      <c r="F736" s="213"/>
      <c r="G736" s="32" t="s">
        <v>49</v>
      </c>
      <c r="H736" s="3"/>
      <c r="I736" s="3"/>
      <c r="J736" s="133"/>
      <c r="K736" s="133"/>
      <c r="L736" s="133"/>
      <c r="M736" s="78">
        <f>IF(RIGHT(T736)="T",(+I736-H736),0)</f>
        <v>0</v>
      </c>
      <c r="N736" s="78">
        <f>IF(RIGHT(T736)="U",(+I736-H736),0)</f>
        <v>0</v>
      </c>
      <c r="O736" s="78">
        <f>IF(RIGHT(T736)="C",(+I736-H736),0)</f>
        <v>0</v>
      </c>
      <c r="P736" s="78">
        <f>IF(RIGHT(T736)="D",(+I736-H736),0)</f>
        <v>0</v>
      </c>
      <c r="Q736" s="32" t="s">
        <v>49</v>
      </c>
      <c r="R736" s="32" t="s">
        <v>49</v>
      </c>
      <c r="S736" s="32" t="s">
        <v>49</v>
      </c>
      <c r="T736" s="96"/>
      <c r="U736" s="30"/>
      <c r="V736" s="162"/>
      <c r="W736" s="82"/>
      <c r="X736" s="125"/>
      <c r="Y736" s="84"/>
      <c r="Z736" s="85"/>
      <c r="AA736" s="82"/>
      <c r="AB736" s="86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</row>
    <row r="737" spans="1:40" s="89" customFormat="1" x14ac:dyDescent="0.25">
      <c r="A737" s="125"/>
      <c r="B737" s="27"/>
      <c r="C737" s="69"/>
      <c r="D737" s="91" t="s">
        <v>50</v>
      </c>
      <c r="E737" s="92"/>
      <c r="F737" s="29"/>
      <c r="G737" s="32" t="s">
        <v>49</v>
      </c>
      <c r="H737" s="2"/>
      <c r="I737" s="2"/>
      <c r="J737" s="32" t="s">
        <v>49</v>
      </c>
      <c r="K737" s="32" t="s">
        <v>49</v>
      </c>
      <c r="L737" s="77"/>
      <c r="M737" s="78">
        <f>SUM(M734:M736)</f>
        <v>0</v>
      </c>
      <c r="N737" s="78">
        <f>SUM(N734:N736)</f>
        <v>0</v>
      </c>
      <c r="O737" s="78">
        <f>SUM(O734:O736)</f>
        <v>0</v>
      </c>
      <c r="P737" s="78">
        <f>SUM(P734:P736)</f>
        <v>0</v>
      </c>
      <c r="Q737" s="32" t="s">
        <v>49</v>
      </c>
      <c r="R737" s="32" t="s">
        <v>49</v>
      </c>
      <c r="S737" s="32" t="s">
        <v>49</v>
      </c>
      <c r="T737" s="161"/>
      <c r="U737" s="14"/>
      <c r="V737" s="162"/>
      <c r="W737" s="82">
        <f>$AC$10-((O737*24))</f>
        <v>720</v>
      </c>
      <c r="X737" s="175">
        <v>1500</v>
      </c>
      <c r="Y737" s="94"/>
      <c r="Z737" s="98">
        <f>X737</f>
        <v>1500</v>
      </c>
      <c r="AA737" s="82">
        <f>(Z737*(W737-M737*24))/W737</f>
        <v>1500</v>
      </c>
      <c r="AB737" s="100">
        <f>(AA737/Z737)*100</f>
        <v>100</v>
      </c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</row>
    <row r="738" spans="1:40" s="89" customFormat="1" x14ac:dyDescent="0.25">
      <c r="A738" s="228">
        <v>1</v>
      </c>
      <c r="B738" s="211">
        <v>150</v>
      </c>
      <c r="C738" s="215" t="s">
        <v>589</v>
      </c>
      <c r="D738" s="217" t="s">
        <v>590</v>
      </c>
      <c r="E738" s="229">
        <v>1500</v>
      </c>
      <c r="F738" s="213" t="s">
        <v>48</v>
      </c>
      <c r="G738" s="32" t="s">
        <v>49</v>
      </c>
      <c r="H738" s="3"/>
      <c r="I738" s="3"/>
      <c r="J738" s="133"/>
      <c r="K738" s="133"/>
      <c r="L738" s="133"/>
      <c r="M738" s="78">
        <f>IF(RIGHT(T738)="T",(+I738-H738),0)</f>
        <v>0</v>
      </c>
      <c r="N738" s="78">
        <f>IF(RIGHT(T738)="U",(+I738-H738),0)</f>
        <v>0</v>
      </c>
      <c r="O738" s="78">
        <f>IF(RIGHT(T738)="C",(+I738-H738),0)</f>
        <v>0</v>
      </c>
      <c r="P738" s="78">
        <f>IF(RIGHT(T738)="D",(+I738-H738),0)</f>
        <v>0</v>
      </c>
      <c r="Q738" s="32" t="s">
        <v>49</v>
      </c>
      <c r="R738" s="32" t="s">
        <v>49</v>
      </c>
      <c r="S738" s="32" t="s">
        <v>49</v>
      </c>
      <c r="T738" s="96"/>
      <c r="U738" s="30"/>
      <c r="V738" s="162"/>
      <c r="W738" s="82"/>
      <c r="X738" s="125"/>
      <c r="Y738" s="84"/>
      <c r="Z738" s="85"/>
      <c r="AA738" s="82"/>
      <c r="AB738" s="86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</row>
    <row r="739" spans="1:40" s="89" customFormat="1" x14ac:dyDescent="0.25">
      <c r="A739" s="228"/>
      <c r="B739" s="211"/>
      <c r="C739" s="216"/>
      <c r="D739" s="217"/>
      <c r="E739" s="229"/>
      <c r="F739" s="213"/>
      <c r="G739" s="32"/>
      <c r="H739" s="3"/>
      <c r="I739" s="3"/>
      <c r="J739" s="133"/>
      <c r="K739" s="133"/>
      <c r="L739" s="133"/>
      <c r="M739" s="78">
        <f>IF(RIGHT(T739)="T",(+I739-H739),0)</f>
        <v>0</v>
      </c>
      <c r="N739" s="78">
        <f>IF(RIGHT(T739)="U",(+I739-H739),0)</f>
        <v>0</v>
      </c>
      <c r="O739" s="78">
        <f>IF(RIGHT(T739)="C",(+I739-H739),0)</f>
        <v>0</v>
      </c>
      <c r="P739" s="78">
        <f>IF(RIGHT(T739)="D",(+I739-H739),0)</f>
        <v>0</v>
      </c>
      <c r="Q739" s="32"/>
      <c r="R739" s="32"/>
      <c r="S739" s="32"/>
      <c r="T739" s="96"/>
      <c r="U739" s="30"/>
      <c r="V739" s="162"/>
      <c r="W739" s="82"/>
      <c r="X739" s="125"/>
      <c r="Y739" s="84"/>
      <c r="Z739" s="85"/>
      <c r="AA739" s="82"/>
      <c r="AB739" s="86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</row>
    <row r="740" spans="1:40" s="89" customFormat="1" x14ac:dyDescent="0.25">
      <c r="A740" s="228"/>
      <c r="B740" s="211"/>
      <c r="C740" s="216"/>
      <c r="D740" s="217"/>
      <c r="E740" s="229"/>
      <c r="F740" s="213"/>
      <c r="G740" s="32" t="s">
        <v>49</v>
      </c>
      <c r="H740" s="3"/>
      <c r="I740" s="3"/>
      <c r="J740" s="133"/>
      <c r="K740" s="133"/>
      <c r="L740" s="133"/>
      <c r="M740" s="78">
        <f>IF(RIGHT(T740)="T",(+I740-H740),0)</f>
        <v>0</v>
      </c>
      <c r="N740" s="78">
        <f>IF(RIGHT(T740)="U",(+I740-H740),0)</f>
        <v>0</v>
      </c>
      <c r="O740" s="78">
        <f>IF(RIGHT(T740)="C",(+I740-H740),0)</f>
        <v>0</v>
      </c>
      <c r="P740" s="78">
        <f>IF(RIGHT(T740)="D",(+I740-H740),0)</f>
        <v>0</v>
      </c>
      <c r="Q740" s="32" t="s">
        <v>49</v>
      </c>
      <c r="R740" s="32" t="s">
        <v>49</v>
      </c>
      <c r="S740" s="32" t="s">
        <v>49</v>
      </c>
      <c r="T740" s="96"/>
      <c r="U740" s="30"/>
      <c r="V740" s="162"/>
      <c r="W740" s="82"/>
      <c r="X740" s="125"/>
      <c r="Y740" s="84"/>
      <c r="Z740" s="85"/>
      <c r="AA740" s="82"/>
      <c r="AB740" s="86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</row>
    <row r="741" spans="1:40" s="89" customFormat="1" x14ac:dyDescent="0.25">
      <c r="A741" s="125"/>
      <c r="B741" s="27"/>
      <c r="C741" s="69"/>
      <c r="D741" s="91" t="s">
        <v>50</v>
      </c>
      <c r="E741" s="92"/>
      <c r="F741" s="29"/>
      <c r="G741" s="32" t="s">
        <v>49</v>
      </c>
      <c r="H741" s="2"/>
      <c r="I741" s="2"/>
      <c r="J741" s="32" t="s">
        <v>49</v>
      </c>
      <c r="K741" s="32" t="s">
        <v>49</v>
      </c>
      <c r="L741" s="77"/>
      <c r="M741" s="78">
        <f>SUM(M738:M740)</f>
        <v>0</v>
      </c>
      <c r="N741" s="78">
        <f>SUM(N738:N740)</f>
        <v>0</v>
      </c>
      <c r="O741" s="78">
        <f>SUM(O738:O740)</f>
        <v>0</v>
      </c>
      <c r="P741" s="78">
        <f>SUM(P738:P740)</f>
        <v>0</v>
      </c>
      <c r="Q741" s="32" t="s">
        <v>49</v>
      </c>
      <c r="R741" s="32" t="s">
        <v>49</v>
      </c>
      <c r="S741" s="32" t="s">
        <v>49</v>
      </c>
      <c r="T741" s="161"/>
      <c r="U741" s="14"/>
      <c r="V741" s="162"/>
      <c r="W741" s="82">
        <f>$AC$10-((O741*24))</f>
        <v>720</v>
      </c>
      <c r="X741" s="175">
        <v>1500</v>
      </c>
      <c r="Y741" s="94"/>
      <c r="Z741" s="98">
        <f>X741</f>
        <v>1500</v>
      </c>
      <c r="AA741" s="82">
        <f>(Z741*(W741-M741*24))/W741</f>
        <v>1500</v>
      </c>
      <c r="AB741" s="100">
        <f>(AA741/Z741)*100</f>
        <v>100</v>
      </c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</row>
    <row r="742" spans="1:40" s="89" customFormat="1" x14ac:dyDescent="0.25">
      <c r="A742" s="228">
        <v>7</v>
      </c>
      <c r="B742" s="211">
        <v>151</v>
      </c>
      <c r="C742" s="233" t="s">
        <v>348</v>
      </c>
      <c r="D742" s="231" t="s">
        <v>349</v>
      </c>
      <c r="E742" s="229">
        <v>1500</v>
      </c>
      <c r="F742" s="213" t="s">
        <v>48</v>
      </c>
      <c r="G742" s="32"/>
      <c r="H742" s="1">
        <v>43419.390972222223</v>
      </c>
      <c r="I742" s="1">
        <v>43419.88958333333</v>
      </c>
      <c r="J742" s="32"/>
      <c r="K742" s="32"/>
      <c r="L742" s="77"/>
      <c r="M742" s="78">
        <f>IF(RIGHT(T742)="T",(+I742-H742),0)</f>
        <v>0</v>
      </c>
      <c r="N742" s="78">
        <f>IF(RIGHT(T742)="U",(+I742-H742),0)</f>
        <v>0</v>
      </c>
      <c r="O742" s="78">
        <f>IF(RIGHT(T742)="C",(+I742-H742),0)</f>
        <v>0</v>
      </c>
      <c r="P742" s="78">
        <f>IF(RIGHT(T742)="D",(+I742-H742),0)</f>
        <v>0.49861111110658385</v>
      </c>
      <c r="Q742" s="32" t="s">
        <v>49</v>
      </c>
      <c r="R742" s="32" t="s">
        <v>49</v>
      </c>
      <c r="S742" s="32" t="s">
        <v>49</v>
      </c>
      <c r="T742" s="90" t="s">
        <v>622</v>
      </c>
      <c r="U742" s="7" t="s">
        <v>783</v>
      </c>
      <c r="V742" s="33"/>
      <c r="W742" s="34"/>
      <c r="X742" s="34"/>
      <c r="Y742" s="34"/>
      <c r="Z742" s="34"/>
      <c r="AA742" s="34"/>
      <c r="AB742" s="97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</row>
    <row r="743" spans="1:40" s="89" customFormat="1" x14ac:dyDescent="0.25">
      <c r="A743" s="228"/>
      <c r="B743" s="211"/>
      <c r="C743" s="216"/>
      <c r="D743" s="231"/>
      <c r="E743" s="229"/>
      <c r="F743" s="213"/>
      <c r="G743" s="32"/>
      <c r="H743" s="3"/>
      <c r="I743" s="3"/>
      <c r="J743" s="32"/>
      <c r="K743" s="32"/>
      <c r="L743" s="77"/>
      <c r="M743" s="78">
        <f>IF(RIGHT(T743)="T",(+I743-H743),0)</f>
        <v>0</v>
      </c>
      <c r="N743" s="78">
        <f>IF(RIGHT(T743)="U",(+I743-H743),0)</f>
        <v>0</v>
      </c>
      <c r="O743" s="78">
        <f>IF(RIGHT(T743)="C",(+I743-H743),0)</f>
        <v>0</v>
      </c>
      <c r="P743" s="78">
        <f>IF(RIGHT(T743)="D",(+I743-H743),0)</f>
        <v>0</v>
      </c>
      <c r="Q743" s="32"/>
      <c r="R743" s="32"/>
      <c r="S743" s="32"/>
      <c r="T743" s="118"/>
      <c r="U743" s="30"/>
      <c r="V743" s="33"/>
      <c r="W743" s="34"/>
      <c r="X743" s="34"/>
      <c r="Y743" s="34"/>
      <c r="Z743" s="34"/>
      <c r="AA743" s="34"/>
      <c r="AB743" s="97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</row>
    <row r="744" spans="1:40" s="89" customFormat="1" x14ac:dyDescent="0.25">
      <c r="A744" s="125"/>
      <c r="B744" s="27"/>
      <c r="C744" s="69"/>
      <c r="D744" s="91" t="s">
        <v>50</v>
      </c>
      <c r="E744" s="92"/>
      <c r="F744" s="29"/>
      <c r="G744" s="32" t="s">
        <v>49</v>
      </c>
      <c r="H744" s="2"/>
      <c r="I744" s="2"/>
      <c r="J744" s="32" t="s">
        <v>49</v>
      </c>
      <c r="K744" s="32" t="s">
        <v>49</v>
      </c>
      <c r="L744" s="77"/>
      <c r="M744" s="78">
        <f>SUM(M742:M742)</f>
        <v>0</v>
      </c>
      <c r="N744" s="78">
        <f>SUM(N742:N742)</f>
        <v>0</v>
      </c>
      <c r="O744" s="78">
        <f>SUM(O742:O742)</f>
        <v>0</v>
      </c>
      <c r="P744" s="78">
        <f>SUM(P742:P742)</f>
        <v>0.49861111110658385</v>
      </c>
      <c r="Q744" s="32" t="s">
        <v>49</v>
      </c>
      <c r="R744" s="32" t="s">
        <v>49</v>
      </c>
      <c r="S744" s="32" t="s">
        <v>49</v>
      </c>
      <c r="T744" s="38"/>
      <c r="U744" s="12"/>
      <c r="V744" s="36"/>
      <c r="W744" s="82">
        <f>$AC$10-((O744*24))</f>
        <v>720</v>
      </c>
      <c r="X744" s="175">
        <v>1000</v>
      </c>
      <c r="Y744" s="94"/>
      <c r="Z744" s="98">
        <f>X744</f>
        <v>1000</v>
      </c>
      <c r="AA744" s="82">
        <f>(Z744*(W744-M744*24))/W744</f>
        <v>1000</v>
      </c>
      <c r="AB744" s="100">
        <f>(AA744/Z744)*100</f>
        <v>100</v>
      </c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</row>
    <row r="745" spans="1:40" s="89" customFormat="1" x14ac:dyDescent="0.25">
      <c r="A745" s="228">
        <v>8</v>
      </c>
      <c r="B745" s="211">
        <v>152</v>
      </c>
      <c r="C745" s="233" t="s">
        <v>350</v>
      </c>
      <c r="D745" s="231" t="s">
        <v>351</v>
      </c>
      <c r="E745" s="229">
        <v>1500</v>
      </c>
      <c r="F745" s="213" t="s">
        <v>48</v>
      </c>
      <c r="G745" s="32"/>
      <c r="H745" s="1">
        <v>43420.405555555553</v>
      </c>
      <c r="I745" s="1">
        <v>43420.838194444441</v>
      </c>
      <c r="J745" s="32"/>
      <c r="K745" s="32"/>
      <c r="L745" s="77"/>
      <c r="M745" s="78">
        <f>IF(RIGHT(T745)="T",(+I745-H745),0)</f>
        <v>0</v>
      </c>
      <c r="N745" s="78">
        <f>IF(RIGHT(T745)="U",(+I745-H745),0)</f>
        <v>0</v>
      </c>
      <c r="O745" s="78">
        <f>IF(RIGHT(T745)="C",(+I745-H745),0)</f>
        <v>0</v>
      </c>
      <c r="P745" s="78">
        <f>IF(RIGHT(T745)="D",(+I745-H745),0)</f>
        <v>0.43263888888759539</v>
      </c>
      <c r="Q745" s="32" t="s">
        <v>49</v>
      </c>
      <c r="R745" s="32" t="s">
        <v>49</v>
      </c>
      <c r="S745" s="32" t="s">
        <v>49</v>
      </c>
      <c r="T745" s="80" t="s">
        <v>622</v>
      </c>
      <c r="U745" s="7" t="s">
        <v>677</v>
      </c>
      <c r="V745" s="33"/>
      <c r="W745" s="34"/>
      <c r="X745" s="34"/>
      <c r="Y745" s="34"/>
      <c r="Z745" s="34"/>
      <c r="AA745" s="34"/>
      <c r="AB745" s="97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</row>
    <row r="746" spans="1:40" s="89" customFormat="1" x14ac:dyDescent="0.25">
      <c r="A746" s="228"/>
      <c r="B746" s="211"/>
      <c r="C746" s="216"/>
      <c r="D746" s="231"/>
      <c r="E746" s="229"/>
      <c r="F746" s="213"/>
      <c r="G746" s="32"/>
      <c r="H746" s="3"/>
      <c r="I746" s="3"/>
      <c r="J746" s="32"/>
      <c r="K746" s="32"/>
      <c r="L746" s="77"/>
      <c r="M746" s="78">
        <f>IF(RIGHT(T746)="T",(+I746-H746),0)</f>
        <v>0</v>
      </c>
      <c r="N746" s="78">
        <f>IF(RIGHT(T746)="U",(+I746-H746),0)</f>
        <v>0</v>
      </c>
      <c r="O746" s="78">
        <f>IF(RIGHT(T746)="C",(+I746-H746),0)</f>
        <v>0</v>
      </c>
      <c r="P746" s="78">
        <f>IF(RIGHT(T746)="D",(+I746-H746),0)</f>
        <v>0</v>
      </c>
      <c r="Q746" s="32"/>
      <c r="R746" s="32"/>
      <c r="S746" s="32"/>
      <c r="T746" s="118"/>
      <c r="U746" s="30"/>
      <c r="V746" s="33"/>
      <c r="W746" s="34"/>
      <c r="X746" s="34"/>
      <c r="Y746" s="34"/>
      <c r="Z746" s="34"/>
      <c r="AA746" s="34"/>
      <c r="AB746" s="97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</row>
    <row r="747" spans="1:40" s="89" customFormat="1" x14ac:dyDescent="0.25">
      <c r="A747" s="125"/>
      <c r="B747" s="27"/>
      <c r="C747" s="69"/>
      <c r="D747" s="91" t="s">
        <v>50</v>
      </c>
      <c r="E747" s="92"/>
      <c r="F747" s="29"/>
      <c r="G747" s="32" t="s">
        <v>49</v>
      </c>
      <c r="H747" s="2"/>
      <c r="I747" s="2"/>
      <c r="J747" s="32" t="s">
        <v>49</v>
      </c>
      <c r="K747" s="32" t="s">
        <v>49</v>
      </c>
      <c r="L747" s="77"/>
      <c r="M747" s="78">
        <f>SUM(M745:M745)</f>
        <v>0</v>
      </c>
      <c r="N747" s="78">
        <f>SUM(N745:N745)</f>
        <v>0</v>
      </c>
      <c r="O747" s="78">
        <f>SUM(O745:O745)</f>
        <v>0</v>
      </c>
      <c r="P747" s="78">
        <f>SUM(P745:P745)</f>
        <v>0.43263888888759539</v>
      </c>
      <c r="Q747" s="32" t="s">
        <v>49</v>
      </c>
      <c r="R747" s="32" t="s">
        <v>49</v>
      </c>
      <c r="S747" s="32" t="s">
        <v>49</v>
      </c>
      <c r="T747" s="38"/>
      <c r="U747" s="12"/>
      <c r="V747" s="36"/>
      <c r="W747" s="82">
        <f>$AC$10-((O747*24))</f>
        <v>720</v>
      </c>
      <c r="X747" s="175">
        <v>1000</v>
      </c>
      <c r="Y747" s="94"/>
      <c r="Z747" s="98">
        <f>X747</f>
        <v>1000</v>
      </c>
      <c r="AA747" s="82">
        <f>(Z747*(W747-M747*24))/W747</f>
        <v>1000</v>
      </c>
      <c r="AB747" s="100">
        <f>(AA747/Z747)*100</f>
        <v>100</v>
      </c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</row>
    <row r="748" spans="1:40" s="89" customFormat="1" x14ac:dyDescent="0.25">
      <c r="A748" s="228">
        <v>8</v>
      </c>
      <c r="B748" s="211">
        <v>153</v>
      </c>
      <c r="C748" s="233" t="s">
        <v>332</v>
      </c>
      <c r="D748" s="231" t="s">
        <v>333</v>
      </c>
      <c r="E748" s="229">
        <v>1500</v>
      </c>
      <c r="F748" s="213" t="s">
        <v>48</v>
      </c>
      <c r="G748" s="32"/>
      <c r="H748" s="3"/>
      <c r="I748" s="3"/>
      <c r="J748" s="32"/>
      <c r="K748" s="32"/>
      <c r="L748" s="77"/>
      <c r="M748" s="78">
        <f>IF(RIGHT(T748)="T",(+I748-H748),0)</f>
        <v>0</v>
      </c>
      <c r="N748" s="78">
        <f>IF(RIGHT(T748)="U",(+I748-H748),0)</f>
        <v>0</v>
      </c>
      <c r="O748" s="78">
        <f>IF(RIGHT(T748)="C",(+I748-H748),0)</f>
        <v>0</v>
      </c>
      <c r="P748" s="78">
        <f>IF(RIGHT(T748)="D",(+I748-H748),0)</f>
        <v>0</v>
      </c>
      <c r="Q748" s="32" t="s">
        <v>49</v>
      </c>
      <c r="R748" s="32" t="s">
        <v>49</v>
      </c>
      <c r="S748" s="32" t="s">
        <v>49</v>
      </c>
      <c r="T748" s="96"/>
      <c r="U748" s="30"/>
      <c r="V748" s="33"/>
      <c r="W748" s="34"/>
      <c r="X748" s="34"/>
      <c r="Y748" s="34"/>
      <c r="Z748" s="34"/>
      <c r="AA748" s="34"/>
      <c r="AB748" s="97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</row>
    <row r="749" spans="1:40" s="89" customFormat="1" x14ac:dyDescent="0.25">
      <c r="A749" s="228"/>
      <c r="B749" s="211"/>
      <c r="C749" s="216"/>
      <c r="D749" s="231"/>
      <c r="E749" s="229"/>
      <c r="F749" s="213"/>
      <c r="G749" s="32"/>
      <c r="H749" s="3"/>
      <c r="I749" s="3"/>
      <c r="J749" s="32"/>
      <c r="K749" s="32"/>
      <c r="L749" s="77"/>
      <c r="M749" s="78">
        <f>IF(RIGHT(T749)="T",(+I749-H749),0)</f>
        <v>0</v>
      </c>
      <c r="N749" s="78">
        <f>IF(RIGHT(T749)="U",(+I749-H749),0)</f>
        <v>0</v>
      </c>
      <c r="O749" s="78">
        <f>IF(RIGHT(T749)="C",(+I749-H749),0)</f>
        <v>0</v>
      </c>
      <c r="P749" s="78">
        <f>IF(RIGHT(T749)="D",(+I749-H749),0)</f>
        <v>0</v>
      </c>
      <c r="Q749" s="32"/>
      <c r="R749" s="32"/>
      <c r="S749" s="32"/>
      <c r="T749" s="118"/>
      <c r="U749" s="30"/>
      <c r="V749" s="33"/>
      <c r="W749" s="34"/>
      <c r="X749" s="34"/>
      <c r="Y749" s="34"/>
      <c r="Z749" s="34"/>
      <c r="AA749" s="34"/>
      <c r="AB749" s="97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88"/>
    </row>
    <row r="750" spans="1:40" s="89" customFormat="1" x14ac:dyDescent="0.25">
      <c r="A750" s="125"/>
      <c r="B750" s="27"/>
      <c r="C750" s="69"/>
      <c r="D750" s="91" t="s">
        <v>50</v>
      </c>
      <c r="E750" s="92"/>
      <c r="F750" s="29"/>
      <c r="G750" s="32" t="s">
        <v>49</v>
      </c>
      <c r="H750" s="2"/>
      <c r="I750" s="2"/>
      <c r="J750" s="32" t="s">
        <v>49</v>
      </c>
      <c r="K750" s="32" t="s">
        <v>49</v>
      </c>
      <c r="L750" s="77"/>
      <c r="M750" s="78">
        <f>SUM(M748:M748)</f>
        <v>0</v>
      </c>
      <c r="N750" s="78">
        <f>SUM(N748:N748)</f>
        <v>0</v>
      </c>
      <c r="O750" s="78">
        <f>SUM(O748:O748)</f>
        <v>0</v>
      </c>
      <c r="P750" s="78">
        <f>SUM(P748:P748)</f>
        <v>0</v>
      </c>
      <c r="Q750" s="32" t="s">
        <v>49</v>
      </c>
      <c r="R750" s="32" t="s">
        <v>49</v>
      </c>
      <c r="S750" s="32" t="s">
        <v>49</v>
      </c>
      <c r="T750" s="38"/>
      <c r="U750" s="12"/>
      <c r="V750" s="36"/>
      <c r="W750" s="82">
        <f>$AC$10-((O750*24))</f>
        <v>720</v>
      </c>
      <c r="X750" s="175">
        <v>1000</v>
      </c>
      <c r="Y750" s="94"/>
      <c r="Z750" s="98">
        <f>X750</f>
        <v>1000</v>
      </c>
      <c r="AA750" s="82">
        <f>(Z750*(W750-M750*24))/W750</f>
        <v>1000</v>
      </c>
      <c r="AB750" s="100">
        <f>(AA750/Z750)*100</f>
        <v>100</v>
      </c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88"/>
    </row>
    <row r="751" spans="1:40" s="89" customFormat="1" x14ac:dyDescent="0.25">
      <c r="A751" s="228">
        <v>8</v>
      </c>
      <c r="B751" s="211">
        <v>154</v>
      </c>
      <c r="C751" s="233" t="s">
        <v>334</v>
      </c>
      <c r="D751" s="231" t="s">
        <v>335</v>
      </c>
      <c r="E751" s="229">
        <v>1500</v>
      </c>
      <c r="F751" s="213" t="s">
        <v>48</v>
      </c>
      <c r="G751" s="32"/>
      <c r="H751" s="3"/>
      <c r="I751" s="3"/>
      <c r="J751" s="32"/>
      <c r="K751" s="32"/>
      <c r="L751" s="77"/>
      <c r="M751" s="78">
        <f>IF(RIGHT(T751)="T",(+I751-H751),0)</f>
        <v>0</v>
      </c>
      <c r="N751" s="78">
        <f>IF(RIGHT(T751)="U",(+I751-H751),0)</f>
        <v>0</v>
      </c>
      <c r="O751" s="78">
        <f>IF(RIGHT(T751)="C",(+I751-H751),0)</f>
        <v>0</v>
      </c>
      <c r="P751" s="78">
        <f>IF(RIGHT(T751)="D",(+I751-H751),0)</f>
        <v>0</v>
      </c>
      <c r="Q751" s="32" t="s">
        <v>49</v>
      </c>
      <c r="R751" s="32" t="s">
        <v>49</v>
      </c>
      <c r="S751" s="32" t="s">
        <v>49</v>
      </c>
      <c r="T751" s="96"/>
      <c r="U751" s="30"/>
      <c r="V751" s="33"/>
      <c r="W751" s="34"/>
      <c r="X751" s="34"/>
      <c r="Y751" s="34"/>
      <c r="Z751" s="34"/>
      <c r="AA751" s="34"/>
      <c r="AB751" s="97"/>
      <c r="AC751" s="88"/>
      <c r="AD751" s="88"/>
      <c r="AE751" s="88"/>
      <c r="AF751" s="88"/>
      <c r="AG751" s="88"/>
      <c r="AH751" s="88"/>
      <c r="AI751" s="88"/>
      <c r="AJ751" s="88"/>
      <c r="AK751" s="88"/>
      <c r="AL751" s="88"/>
      <c r="AM751" s="88"/>
      <c r="AN751" s="88"/>
    </row>
    <row r="752" spans="1:40" s="89" customFormat="1" x14ac:dyDescent="0.25">
      <c r="A752" s="228"/>
      <c r="B752" s="211"/>
      <c r="C752" s="216"/>
      <c r="D752" s="231"/>
      <c r="E752" s="229"/>
      <c r="F752" s="213"/>
      <c r="G752" s="32"/>
      <c r="H752" s="3"/>
      <c r="I752" s="3"/>
      <c r="J752" s="32"/>
      <c r="K752" s="32"/>
      <c r="L752" s="77"/>
      <c r="M752" s="78">
        <f>IF(RIGHT(T752)="T",(+I752-H752),0)</f>
        <v>0</v>
      </c>
      <c r="N752" s="78">
        <f>IF(RIGHT(T752)="U",(+I752-H752),0)</f>
        <v>0</v>
      </c>
      <c r="O752" s="78">
        <f>IF(RIGHT(T752)="C",(+I752-H752),0)</f>
        <v>0</v>
      </c>
      <c r="P752" s="78">
        <f>IF(RIGHT(T752)="D",(+I752-H752),0)</f>
        <v>0</v>
      </c>
      <c r="Q752" s="32"/>
      <c r="R752" s="32"/>
      <c r="S752" s="32"/>
      <c r="T752" s="118"/>
      <c r="U752" s="30"/>
      <c r="V752" s="33"/>
      <c r="W752" s="34"/>
      <c r="X752" s="34"/>
      <c r="Y752" s="34"/>
      <c r="Z752" s="34"/>
      <c r="AA752" s="34"/>
      <c r="AB752" s="97"/>
      <c r="AC752" s="88"/>
      <c r="AD752" s="88"/>
      <c r="AE752" s="88"/>
      <c r="AF752" s="88"/>
      <c r="AG752" s="88"/>
      <c r="AH752" s="88"/>
      <c r="AI752" s="88"/>
      <c r="AJ752" s="88"/>
      <c r="AK752" s="88"/>
      <c r="AL752" s="88"/>
      <c r="AM752" s="88"/>
      <c r="AN752" s="88"/>
    </row>
    <row r="753" spans="1:40" s="89" customFormat="1" x14ac:dyDescent="0.25">
      <c r="A753" s="125"/>
      <c r="B753" s="27"/>
      <c r="C753" s="69"/>
      <c r="D753" s="91" t="s">
        <v>50</v>
      </c>
      <c r="E753" s="92"/>
      <c r="F753" s="29"/>
      <c r="G753" s="32" t="s">
        <v>49</v>
      </c>
      <c r="H753" s="2"/>
      <c r="I753" s="2"/>
      <c r="J753" s="32" t="s">
        <v>49</v>
      </c>
      <c r="K753" s="32" t="s">
        <v>49</v>
      </c>
      <c r="L753" s="77"/>
      <c r="M753" s="78">
        <f>SUM(M751:M751)</f>
        <v>0</v>
      </c>
      <c r="N753" s="78">
        <f>SUM(N751:N751)</f>
        <v>0</v>
      </c>
      <c r="O753" s="78">
        <f>SUM(O751:O751)</f>
        <v>0</v>
      </c>
      <c r="P753" s="78">
        <f>SUM(P751:P751)</f>
        <v>0</v>
      </c>
      <c r="Q753" s="32" t="s">
        <v>49</v>
      </c>
      <c r="R753" s="32" t="s">
        <v>49</v>
      </c>
      <c r="S753" s="32" t="s">
        <v>49</v>
      </c>
      <c r="T753" s="38"/>
      <c r="U753" s="12"/>
      <c r="V753" s="36"/>
      <c r="W753" s="82">
        <f>$AC$10-((O753*24))</f>
        <v>720</v>
      </c>
      <c r="X753" s="175">
        <v>1000</v>
      </c>
      <c r="Y753" s="94"/>
      <c r="Z753" s="98">
        <f>X753</f>
        <v>1000</v>
      </c>
      <c r="AA753" s="82">
        <f>(Z753*(W753-M753*24))/W753</f>
        <v>1000</v>
      </c>
      <c r="AB753" s="100">
        <f>(AA753/Z753)*100</f>
        <v>100</v>
      </c>
      <c r="AC753" s="88"/>
      <c r="AD753" s="88"/>
      <c r="AE753" s="88"/>
      <c r="AF753" s="88"/>
      <c r="AG753" s="88"/>
      <c r="AH753" s="88"/>
      <c r="AI753" s="88"/>
      <c r="AJ753" s="88"/>
      <c r="AK753" s="88"/>
      <c r="AL753" s="88"/>
      <c r="AM753" s="88"/>
      <c r="AN753" s="88"/>
    </row>
    <row r="754" spans="1:40" s="89" customFormat="1" x14ac:dyDescent="0.25">
      <c r="A754" s="228">
        <v>1</v>
      </c>
      <c r="B754" s="211">
        <v>155</v>
      </c>
      <c r="C754" s="215" t="s">
        <v>336</v>
      </c>
      <c r="D754" s="217" t="s">
        <v>337</v>
      </c>
      <c r="E754" s="229">
        <v>1500</v>
      </c>
      <c r="F754" s="213" t="s">
        <v>48</v>
      </c>
      <c r="G754" s="32" t="s">
        <v>49</v>
      </c>
      <c r="H754" s="3"/>
      <c r="I754" s="3"/>
      <c r="J754" s="133"/>
      <c r="K754" s="133"/>
      <c r="L754" s="133"/>
      <c r="M754" s="78">
        <f>IF(RIGHT(T754)="T",(+I754-H754),0)</f>
        <v>0</v>
      </c>
      <c r="N754" s="78">
        <f>IF(RIGHT(T754)="U",(+I754-H754),0)</f>
        <v>0</v>
      </c>
      <c r="O754" s="78">
        <f>IF(RIGHT(T754)="C",(+I754-H754),0)</f>
        <v>0</v>
      </c>
      <c r="P754" s="78">
        <f>IF(RIGHT(T754)="D",(+I754-H754),0)</f>
        <v>0</v>
      </c>
      <c r="Q754" s="32" t="s">
        <v>49</v>
      </c>
      <c r="R754" s="32" t="s">
        <v>49</v>
      </c>
      <c r="S754" s="32" t="s">
        <v>49</v>
      </c>
      <c r="T754" s="96"/>
      <c r="U754" s="30"/>
      <c r="V754" s="162"/>
      <c r="W754" s="82"/>
      <c r="X754" s="125"/>
      <c r="Y754" s="84"/>
      <c r="Z754" s="85"/>
      <c r="AA754" s="82"/>
      <c r="AB754" s="86"/>
      <c r="AC754" s="88"/>
      <c r="AD754" s="88"/>
      <c r="AE754" s="88"/>
      <c r="AF754" s="88"/>
      <c r="AG754" s="88"/>
      <c r="AH754" s="88"/>
      <c r="AI754" s="88"/>
      <c r="AJ754" s="88"/>
      <c r="AK754" s="88"/>
      <c r="AL754" s="88"/>
      <c r="AM754" s="88"/>
      <c r="AN754" s="88"/>
    </row>
    <row r="755" spans="1:40" s="89" customFormat="1" x14ac:dyDescent="0.25">
      <c r="A755" s="228"/>
      <c r="B755" s="211"/>
      <c r="C755" s="216"/>
      <c r="D755" s="217"/>
      <c r="E755" s="229"/>
      <c r="F755" s="213"/>
      <c r="G755" s="32"/>
      <c r="H755" s="3"/>
      <c r="I755" s="3"/>
      <c r="J755" s="133"/>
      <c r="K755" s="133"/>
      <c r="L755" s="133"/>
      <c r="M755" s="78">
        <f>IF(RIGHT(T755)="T",(+I755-H755),0)</f>
        <v>0</v>
      </c>
      <c r="N755" s="78">
        <f>IF(RIGHT(T755)="U",(+I755-H755),0)</f>
        <v>0</v>
      </c>
      <c r="O755" s="78">
        <f>IF(RIGHT(T755)="C",(+I755-H755),0)</f>
        <v>0</v>
      </c>
      <c r="P755" s="78">
        <f>IF(RIGHT(T755)="D",(+I755-H755),0)</f>
        <v>0</v>
      </c>
      <c r="Q755" s="32"/>
      <c r="R755" s="32"/>
      <c r="S755" s="32"/>
      <c r="T755" s="96"/>
      <c r="U755" s="30"/>
      <c r="V755" s="162"/>
      <c r="W755" s="82"/>
      <c r="X755" s="125"/>
      <c r="Y755" s="84"/>
      <c r="Z755" s="85"/>
      <c r="AA755" s="82"/>
      <c r="AB755" s="86"/>
      <c r="AC755" s="88"/>
      <c r="AD755" s="88"/>
      <c r="AE755" s="88"/>
      <c r="AF755" s="88"/>
      <c r="AG755" s="88"/>
      <c r="AH755" s="88"/>
      <c r="AI755" s="88"/>
      <c r="AJ755" s="88"/>
      <c r="AK755" s="88"/>
      <c r="AL755" s="88"/>
      <c r="AM755" s="88"/>
      <c r="AN755" s="88"/>
    </row>
    <row r="756" spans="1:40" s="89" customFormat="1" x14ac:dyDescent="0.25">
      <c r="A756" s="228"/>
      <c r="B756" s="211"/>
      <c r="C756" s="216"/>
      <c r="D756" s="217"/>
      <c r="E756" s="229"/>
      <c r="F756" s="213"/>
      <c r="G756" s="32" t="s">
        <v>49</v>
      </c>
      <c r="H756" s="3"/>
      <c r="I756" s="3"/>
      <c r="J756" s="133"/>
      <c r="K756" s="133"/>
      <c r="L756" s="133"/>
      <c r="M756" s="78">
        <f>IF(RIGHT(T756)="T",(+I756-H756),0)</f>
        <v>0</v>
      </c>
      <c r="N756" s="78">
        <f>IF(RIGHT(T756)="U",(+I756-H756),0)</f>
        <v>0</v>
      </c>
      <c r="O756" s="78">
        <f>IF(RIGHT(T756)="C",(+I756-H756),0)</f>
        <v>0</v>
      </c>
      <c r="P756" s="78">
        <f>IF(RIGHT(T756)="D",(+I756-H756),0)</f>
        <v>0</v>
      </c>
      <c r="Q756" s="32" t="s">
        <v>49</v>
      </c>
      <c r="R756" s="32" t="s">
        <v>49</v>
      </c>
      <c r="S756" s="32" t="s">
        <v>49</v>
      </c>
      <c r="T756" s="96"/>
      <c r="U756" s="30"/>
      <c r="V756" s="162"/>
      <c r="W756" s="82"/>
      <c r="X756" s="125"/>
      <c r="Y756" s="84"/>
      <c r="Z756" s="85"/>
      <c r="AA756" s="82"/>
      <c r="AB756" s="86"/>
      <c r="AC756" s="88"/>
      <c r="AD756" s="88"/>
      <c r="AE756" s="88"/>
      <c r="AF756" s="88"/>
      <c r="AG756" s="88"/>
      <c r="AH756" s="88"/>
      <c r="AI756" s="88"/>
      <c r="AJ756" s="88"/>
      <c r="AK756" s="88"/>
      <c r="AL756" s="88"/>
      <c r="AM756" s="88"/>
      <c r="AN756" s="88"/>
    </row>
    <row r="757" spans="1:40" s="89" customFormat="1" x14ac:dyDescent="0.25">
      <c r="A757" s="125"/>
      <c r="B757" s="27"/>
      <c r="C757" s="69"/>
      <c r="D757" s="91" t="s">
        <v>50</v>
      </c>
      <c r="E757" s="92"/>
      <c r="F757" s="29"/>
      <c r="G757" s="32" t="s">
        <v>49</v>
      </c>
      <c r="H757" s="2"/>
      <c r="I757" s="2"/>
      <c r="J757" s="32" t="s">
        <v>49</v>
      </c>
      <c r="K757" s="32" t="s">
        <v>49</v>
      </c>
      <c r="L757" s="77"/>
      <c r="M757" s="78">
        <f>SUM(M754:M756)</f>
        <v>0</v>
      </c>
      <c r="N757" s="78">
        <f>SUM(N754:N756)</f>
        <v>0</v>
      </c>
      <c r="O757" s="78">
        <f>SUM(O754:O756)</f>
        <v>0</v>
      </c>
      <c r="P757" s="78">
        <f>SUM(P754:P756)</f>
        <v>0</v>
      </c>
      <c r="Q757" s="32" t="s">
        <v>49</v>
      </c>
      <c r="R757" s="32" t="s">
        <v>49</v>
      </c>
      <c r="S757" s="32" t="s">
        <v>49</v>
      </c>
      <c r="T757" s="161"/>
      <c r="U757" s="14"/>
      <c r="V757" s="162"/>
      <c r="W757" s="82">
        <f>$AC$10-((O757*24))</f>
        <v>720</v>
      </c>
      <c r="X757" s="125">
        <v>1500</v>
      </c>
      <c r="Y757" s="84"/>
      <c r="Z757" s="85">
        <f>X757</f>
        <v>1500</v>
      </c>
      <c r="AA757" s="82">
        <f>(Z757*(W757-M757*24))/W757</f>
        <v>1500</v>
      </c>
      <c r="AB757" s="86">
        <f>(AA757/Z757)*100</f>
        <v>100</v>
      </c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88"/>
    </row>
    <row r="758" spans="1:40" s="89" customFormat="1" x14ac:dyDescent="0.25">
      <c r="A758" s="228">
        <v>2</v>
      </c>
      <c r="B758" s="211">
        <v>156</v>
      </c>
      <c r="C758" s="215" t="s">
        <v>338</v>
      </c>
      <c r="D758" s="217" t="s">
        <v>339</v>
      </c>
      <c r="E758" s="229">
        <v>1500</v>
      </c>
      <c r="F758" s="213" t="s">
        <v>48</v>
      </c>
      <c r="G758" s="32" t="s">
        <v>49</v>
      </c>
      <c r="H758" s="3"/>
      <c r="I758" s="3"/>
      <c r="J758" s="133"/>
      <c r="K758" s="133"/>
      <c r="L758" s="133"/>
      <c r="M758" s="78">
        <f>IF(RIGHT(T758)="T",(+I758-H758),0)</f>
        <v>0</v>
      </c>
      <c r="N758" s="78">
        <f>IF(RIGHT(T758)="U",(+I758-H758),0)</f>
        <v>0</v>
      </c>
      <c r="O758" s="78">
        <f>IF(RIGHT(T758)="C",(+I758-H758),0)</f>
        <v>0</v>
      </c>
      <c r="P758" s="78">
        <f>IF(RIGHT(T758)="D",(+I758-H758),0)</f>
        <v>0</v>
      </c>
      <c r="Q758" s="32" t="s">
        <v>49</v>
      </c>
      <c r="R758" s="32" t="s">
        <v>49</v>
      </c>
      <c r="S758" s="32" t="s">
        <v>49</v>
      </c>
      <c r="T758" s="96"/>
      <c r="U758" s="30"/>
      <c r="V758" s="162"/>
      <c r="W758" s="82"/>
      <c r="X758" s="125"/>
      <c r="Y758" s="84"/>
      <c r="Z758" s="85"/>
      <c r="AA758" s="82"/>
      <c r="AB758" s="86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88"/>
    </row>
    <row r="759" spans="1:40" s="89" customFormat="1" x14ac:dyDescent="0.25">
      <c r="A759" s="228"/>
      <c r="B759" s="211"/>
      <c r="C759" s="216"/>
      <c r="D759" s="217"/>
      <c r="E759" s="229"/>
      <c r="F759" s="213"/>
      <c r="G759" s="32" t="s">
        <v>49</v>
      </c>
      <c r="H759" s="3"/>
      <c r="I759" s="3"/>
      <c r="J759" s="133"/>
      <c r="K759" s="133"/>
      <c r="L759" s="133"/>
      <c r="M759" s="78">
        <f>IF(RIGHT(T759)="T",(+I759-H759),0)</f>
        <v>0</v>
      </c>
      <c r="N759" s="78">
        <f>IF(RIGHT(T759)="U",(+I759-H759),0)</f>
        <v>0</v>
      </c>
      <c r="O759" s="78">
        <f>IF(RIGHT(T759)="C",(+I759-H759),0)</f>
        <v>0</v>
      </c>
      <c r="P759" s="78">
        <f>IF(RIGHT(T759)="D",(+I759-H759),0)</f>
        <v>0</v>
      </c>
      <c r="Q759" s="32" t="s">
        <v>49</v>
      </c>
      <c r="R759" s="32" t="s">
        <v>49</v>
      </c>
      <c r="S759" s="32" t="s">
        <v>49</v>
      </c>
      <c r="T759" s="118"/>
      <c r="U759" s="30"/>
      <c r="V759" s="162"/>
      <c r="W759" s="82"/>
      <c r="X759" s="125"/>
      <c r="Y759" s="84"/>
      <c r="Z759" s="85"/>
      <c r="AA759" s="82"/>
      <c r="AB759" s="86"/>
      <c r="AC759" s="88"/>
      <c r="AD759" s="88"/>
      <c r="AE759" s="88"/>
      <c r="AF759" s="88"/>
      <c r="AG759" s="88"/>
      <c r="AH759" s="88"/>
      <c r="AI759" s="88"/>
      <c r="AJ759" s="88"/>
      <c r="AK759" s="88"/>
      <c r="AL759" s="88"/>
      <c r="AM759" s="88"/>
      <c r="AN759" s="88"/>
    </row>
    <row r="760" spans="1:40" s="89" customFormat="1" x14ac:dyDescent="0.25">
      <c r="A760" s="125"/>
      <c r="B760" s="27"/>
      <c r="C760" s="69"/>
      <c r="D760" s="91" t="s">
        <v>50</v>
      </c>
      <c r="E760" s="92"/>
      <c r="F760" s="29"/>
      <c r="G760" s="32" t="s">
        <v>49</v>
      </c>
      <c r="H760" s="2"/>
      <c r="I760" s="2"/>
      <c r="J760" s="32" t="s">
        <v>49</v>
      </c>
      <c r="K760" s="32" t="s">
        <v>49</v>
      </c>
      <c r="L760" s="77"/>
      <c r="M760" s="78">
        <f>SUM(M758:M759)</f>
        <v>0</v>
      </c>
      <c r="N760" s="78">
        <f>SUM(N758:N759)</f>
        <v>0</v>
      </c>
      <c r="O760" s="78">
        <f>SUM(O758:O759)</f>
        <v>0</v>
      </c>
      <c r="P760" s="78">
        <f>SUM(P758:P759)</f>
        <v>0</v>
      </c>
      <c r="Q760" s="32" t="s">
        <v>49</v>
      </c>
      <c r="R760" s="32" t="s">
        <v>49</v>
      </c>
      <c r="S760" s="32" t="s">
        <v>49</v>
      </c>
      <c r="T760" s="161"/>
      <c r="U760" s="14"/>
      <c r="V760" s="162"/>
      <c r="W760" s="82">
        <f>$AC$10-((O760*24))</f>
        <v>720</v>
      </c>
      <c r="X760" s="125">
        <v>1500</v>
      </c>
      <c r="Y760" s="84"/>
      <c r="Z760" s="85">
        <f>X760</f>
        <v>1500</v>
      </c>
      <c r="AA760" s="82">
        <f>(Z760*(W760-M760*24))/W760</f>
        <v>1500</v>
      </c>
      <c r="AB760" s="86">
        <f>(AA760/Z760)*100</f>
        <v>100</v>
      </c>
      <c r="AC760" s="88"/>
      <c r="AD760" s="88"/>
      <c r="AE760" s="88"/>
      <c r="AF760" s="88"/>
      <c r="AG760" s="88"/>
      <c r="AH760" s="88"/>
      <c r="AI760" s="88"/>
      <c r="AJ760" s="88"/>
      <c r="AK760" s="88"/>
      <c r="AL760" s="88"/>
      <c r="AM760" s="88"/>
      <c r="AN760" s="88"/>
    </row>
    <row r="761" spans="1:40" s="89" customFormat="1" x14ac:dyDescent="0.25">
      <c r="A761" s="228">
        <v>3</v>
      </c>
      <c r="B761" s="211">
        <v>157</v>
      </c>
      <c r="C761" s="215" t="s">
        <v>340</v>
      </c>
      <c r="D761" s="217" t="s">
        <v>341</v>
      </c>
      <c r="E761" s="229">
        <v>1500</v>
      </c>
      <c r="F761" s="213" t="s">
        <v>48</v>
      </c>
      <c r="G761" s="32" t="s">
        <v>49</v>
      </c>
      <c r="H761" s="3"/>
      <c r="I761" s="3"/>
      <c r="J761" s="133"/>
      <c r="K761" s="133"/>
      <c r="L761" s="133"/>
      <c r="M761" s="78">
        <f>IF(RIGHT(T761)="T",(+I761-H761),0)</f>
        <v>0</v>
      </c>
      <c r="N761" s="78">
        <f>IF(RIGHT(T761)="U",(+I761-H761),0)</f>
        <v>0</v>
      </c>
      <c r="O761" s="78">
        <f>IF(RIGHT(T761)="C",(+I761-H761),0)</f>
        <v>0</v>
      </c>
      <c r="P761" s="78">
        <f>IF(RIGHT(T761)="D",(+I761-H761),0)</f>
        <v>0</v>
      </c>
      <c r="Q761" s="32" t="s">
        <v>49</v>
      </c>
      <c r="R761" s="32" t="s">
        <v>49</v>
      </c>
      <c r="S761" s="32" t="s">
        <v>49</v>
      </c>
      <c r="T761" s="96"/>
      <c r="U761" s="30"/>
      <c r="V761" s="162"/>
      <c r="W761" s="82"/>
      <c r="X761" s="125"/>
      <c r="Y761" s="84"/>
      <c r="Z761" s="85"/>
      <c r="AA761" s="82"/>
      <c r="AB761" s="86"/>
      <c r="AC761" s="88"/>
      <c r="AD761" s="88"/>
      <c r="AE761" s="88"/>
      <c r="AF761" s="88"/>
      <c r="AG761" s="88"/>
      <c r="AH761" s="88"/>
      <c r="AI761" s="88"/>
      <c r="AJ761" s="88"/>
      <c r="AK761" s="88"/>
      <c r="AL761" s="88"/>
      <c r="AM761" s="88"/>
      <c r="AN761" s="88"/>
    </row>
    <row r="762" spans="1:40" s="89" customFormat="1" x14ac:dyDescent="0.25">
      <c r="A762" s="228"/>
      <c r="B762" s="211"/>
      <c r="C762" s="216"/>
      <c r="D762" s="217"/>
      <c r="E762" s="229"/>
      <c r="F762" s="213"/>
      <c r="G762" s="32"/>
      <c r="H762" s="3"/>
      <c r="I762" s="3"/>
      <c r="J762" s="133"/>
      <c r="K762" s="133"/>
      <c r="L762" s="133"/>
      <c r="M762" s="78">
        <f>IF(RIGHT(T762)="T",(+I762-H762),0)</f>
        <v>0</v>
      </c>
      <c r="N762" s="78">
        <f>IF(RIGHT(T762)="U",(+I762-H762),0)</f>
        <v>0</v>
      </c>
      <c r="O762" s="78">
        <f>IF(RIGHT(T762)="C",(+I762-H762),0)</f>
        <v>0</v>
      </c>
      <c r="P762" s="78">
        <f>IF(RIGHT(T762)="D",(+I762-H762),0)</f>
        <v>0</v>
      </c>
      <c r="Q762" s="32"/>
      <c r="R762" s="32"/>
      <c r="S762" s="32"/>
      <c r="T762" s="96"/>
      <c r="U762" s="30"/>
      <c r="V762" s="162"/>
      <c r="W762" s="82"/>
      <c r="X762" s="125"/>
      <c r="Y762" s="84"/>
      <c r="Z762" s="85"/>
      <c r="AA762" s="82"/>
      <c r="AB762" s="86"/>
      <c r="AC762" s="88"/>
      <c r="AD762" s="88"/>
      <c r="AE762" s="88"/>
      <c r="AF762" s="88"/>
      <c r="AG762" s="88"/>
      <c r="AH762" s="88"/>
      <c r="AI762" s="88"/>
      <c r="AJ762" s="88"/>
      <c r="AK762" s="88"/>
      <c r="AL762" s="88"/>
      <c r="AM762" s="88"/>
      <c r="AN762" s="88"/>
    </row>
    <row r="763" spans="1:40" s="89" customFormat="1" x14ac:dyDescent="0.25">
      <c r="A763" s="228"/>
      <c r="B763" s="211"/>
      <c r="C763" s="216"/>
      <c r="D763" s="217"/>
      <c r="E763" s="229"/>
      <c r="F763" s="213"/>
      <c r="G763" s="32" t="s">
        <v>49</v>
      </c>
      <c r="H763" s="3"/>
      <c r="I763" s="3"/>
      <c r="J763" s="133"/>
      <c r="K763" s="133"/>
      <c r="L763" s="133"/>
      <c r="M763" s="78">
        <f>IF(RIGHT(T763)="T",(+I763-H763),0)</f>
        <v>0</v>
      </c>
      <c r="N763" s="78">
        <f>IF(RIGHT(T763)="U",(+I763-H763),0)</f>
        <v>0</v>
      </c>
      <c r="O763" s="78">
        <f>IF(RIGHT(T763)="C",(+I763-H763),0)</f>
        <v>0</v>
      </c>
      <c r="P763" s="78">
        <f>IF(RIGHT(T763)="D",(+I763-H763),0)</f>
        <v>0</v>
      </c>
      <c r="Q763" s="32" t="s">
        <v>49</v>
      </c>
      <c r="R763" s="32" t="s">
        <v>49</v>
      </c>
      <c r="S763" s="32" t="s">
        <v>49</v>
      </c>
      <c r="T763" s="96"/>
      <c r="U763" s="30"/>
      <c r="V763" s="162"/>
      <c r="W763" s="82"/>
      <c r="X763" s="125"/>
      <c r="Y763" s="84"/>
      <c r="Z763" s="85"/>
      <c r="AA763" s="82"/>
      <c r="AB763" s="86"/>
      <c r="AC763" s="88"/>
      <c r="AD763" s="88"/>
      <c r="AE763" s="88"/>
      <c r="AF763" s="88"/>
      <c r="AG763" s="88"/>
      <c r="AH763" s="88"/>
      <c r="AI763" s="88"/>
      <c r="AJ763" s="88"/>
      <c r="AK763" s="88"/>
      <c r="AL763" s="88"/>
      <c r="AM763" s="88"/>
      <c r="AN763" s="88"/>
    </row>
    <row r="764" spans="1:40" s="89" customFormat="1" x14ac:dyDescent="0.25">
      <c r="A764" s="125"/>
      <c r="B764" s="27"/>
      <c r="C764" s="69"/>
      <c r="D764" s="91" t="s">
        <v>50</v>
      </c>
      <c r="E764" s="92"/>
      <c r="F764" s="29"/>
      <c r="G764" s="32" t="s">
        <v>49</v>
      </c>
      <c r="H764" s="2"/>
      <c r="I764" s="2"/>
      <c r="J764" s="32" t="s">
        <v>49</v>
      </c>
      <c r="K764" s="32" t="s">
        <v>49</v>
      </c>
      <c r="L764" s="77"/>
      <c r="M764" s="78">
        <f>SUM(M761:M763)</f>
        <v>0</v>
      </c>
      <c r="N764" s="78">
        <f>SUM(N761:N763)</f>
        <v>0</v>
      </c>
      <c r="O764" s="78">
        <f>SUM(O761:O763)</f>
        <v>0</v>
      </c>
      <c r="P764" s="78">
        <f>SUM(P761:P763)</f>
        <v>0</v>
      </c>
      <c r="Q764" s="32" t="s">
        <v>49</v>
      </c>
      <c r="R764" s="32" t="s">
        <v>49</v>
      </c>
      <c r="S764" s="32" t="s">
        <v>49</v>
      </c>
      <c r="T764" s="161"/>
      <c r="U764" s="14"/>
      <c r="V764" s="162"/>
      <c r="W764" s="82">
        <f>$AC$10-((O764*24))</f>
        <v>720</v>
      </c>
      <c r="X764" s="125">
        <v>1500</v>
      </c>
      <c r="Y764" s="84"/>
      <c r="Z764" s="85">
        <f>X764</f>
        <v>1500</v>
      </c>
      <c r="AA764" s="82">
        <f>(Z764*(W764-M764*24))/W764</f>
        <v>1500</v>
      </c>
      <c r="AB764" s="86">
        <f>(AA764/Z764)*100</f>
        <v>100</v>
      </c>
      <c r="AC764" s="88"/>
      <c r="AD764" s="88"/>
      <c r="AE764" s="88"/>
      <c r="AF764" s="88"/>
      <c r="AG764" s="88"/>
      <c r="AH764" s="88"/>
      <c r="AI764" s="88"/>
      <c r="AJ764" s="88"/>
      <c r="AK764" s="88"/>
      <c r="AL764" s="88"/>
      <c r="AM764" s="88"/>
      <c r="AN764" s="88"/>
    </row>
    <row r="765" spans="1:40" s="89" customFormat="1" x14ac:dyDescent="0.25">
      <c r="A765" s="228">
        <v>4</v>
      </c>
      <c r="B765" s="211">
        <v>158</v>
      </c>
      <c r="C765" s="215" t="s">
        <v>342</v>
      </c>
      <c r="D765" s="217" t="s">
        <v>343</v>
      </c>
      <c r="E765" s="229">
        <v>1500</v>
      </c>
      <c r="F765" s="213" t="s">
        <v>48</v>
      </c>
      <c r="G765" s="32" t="s">
        <v>49</v>
      </c>
      <c r="H765" s="3"/>
      <c r="I765" s="3"/>
      <c r="J765" s="133"/>
      <c r="K765" s="133"/>
      <c r="L765" s="133"/>
      <c r="M765" s="78">
        <f>IF(RIGHT(T765)="T",(+I765-H765),0)</f>
        <v>0</v>
      </c>
      <c r="N765" s="78">
        <f>IF(RIGHT(T765)="U",(+I765-H765),0)</f>
        <v>0</v>
      </c>
      <c r="O765" s="78">
        <f>IF(RIGHT(T765)="C",(+I765-H765),0)</f>
        <v>0</v>
      </c>
      <c r="P765" s="78">
        <f>IF(RIGHT(T765)="D",(+I765-H765),0)</f>
        <v>0</v>
      </c>
      <c r="Q765" s="32" t="s">
        <v>49</v>
      </c>
      <c r="R765" s="32" t="s">
        <v>49</v>
      </c>
      <c r="S765" s="32" t="s">
        <v>49</v>
      </c>
      <c r="T765" s="96"/>
      <c r="U765" s="30"/>
      <c r="V765" s="162"/>
      <c r="W765" s="82"/>
      <c r="X765" s="125"/>
      <c r="Y765" s="84"/>
      <c r="Z765" s="85"/>
      <c r="AA765" s="82"/>
      <c r="AB765" s="86"/>
      <c r="AC765" s="88"/>
      <c r="AD765" s="88"/>
      <c r="AE765" s="88"/>
      <c r="AF765" s="88"/>
      <c r="AG765" s="88"/>
      <c r="AH765" s="88"/>
      <c r="AI765" s="88"/>
      <c r="AJ765" s="88"/>
      <c r="AK765" s="88"/>
      <c r="AL765" s="88"/>
      <c r="AM765" s="88"/>
      <c r="AN765" s="88"/>
    </row>
    <row r="766" spans="1:40" s="89" customFormat="1" x14ac:dyDescent="0.25">
      <c r="A766" s="228"/>
      <c r="B766" s="211"/>
      <c r="C766" s="216"/>
      <c r="D766" s="217"/>
      <c r="E766" s="229"/>
      <c r="F766" s="213"/>
      <c r="G766" s="32" t="s">
        <v>49</v>
      </c>
      <c r="H766" s="3"/>
      <c r="I766" s="3"/>
      <c r="J766" s="133"/>
      <c r="K766" s="133"/>
      <c r="L766" s="133"/>
      <c r="M766" s="78">
        <f>IF(RIGHT(T766)="T",(+I766-H766),0)</f>
        <v>0</v>
      </c>
      <c r="N766" s="78">
        <f>IF(RIGHT(T766)="U",(+I766-H766),0)</f>
        <v>0</v>
      </c>
      <c r="O766" s="78">
        <f>IF(RIGHT(T766)="C",(+I766-H766),0)</f>
        <v>0</v>
      </c>
      <c r="P766" s="78">
        <f>IF(RIGHT(T766)="D",(+I766-H766),0)</f>
        <v>0</v>
      </c>
      <c r="Q766" s="32" t="s">
        <v>49</v>
      </c>
      <c r="R766" s="32" t="s">
        <v>49</v>
      </c>
      <c r="S766" s="32" t="s">
        <v>49</v>
      </c>
      <c r="T766" s="118"/>
      <c r="U766" s="30"/>
      <c r="V766" s="162"/>
      <c r="W766" s="82"/>
      <c r="X766" s="125"/>
      <c r="Y766" s="84"/>
      <c r="Z766" s="85"/>
      <c r="AA766" s="82"/>
      <c r="AB766" s="86"/>
      <c r="AC766" s="88"/>
      <c r="AD766" s="88"/>
      <c r="AE766" s="88"/>
      <c r="AF766" s="88"/>
      <c r="AG766" s="88"/>
      <c r="AH766" s="88"/>
      <c r="AI766" s="88"/>
      <c r="AJ766" s="88"/>
      <c r="AK766" s="88"/>
      <c r="AL766" s="88"/>
      <c r="AM766" s="88"/>
      <c r="AN766" s="88"/>
    </row>
    <row r="767" spans="1:40" s="89" customFormat="1" x14ac:dyDescent="0.25">
      <c r="A767" s="125"/>
      <c r="B767" s="27"/>
      <c r="C767" s="69"/>
      <c r="D767" s="91" t="s">
        <v>50</v>
      </c>
      <c r="E767" s="92"/>
      <c r="F767" s="29"/>
      <c r="G767" s="32" t="s">
        <v>49</v>
      </c>
      <c r="H767" s="2"/>
      <c r="I767" s="2"/>
      <c r="J767" s="32" t="s">
        <v>49</v>
      </c>
      <c r="K767" s="32" t="s">
        <v>49</v>
      </c>
      <c r="L767" s="77"/>
      <c r="M767" s="78">
        <f>SUM(M765:M766)</f>
        <v>0</v>
      </c>
      <c r="N767" s="78">
        <f>SUM(N765:N766)</f>
        <v>0</v>
      </c>
      <c r="O767" s="78">
        <f>SUM(O765:O766)</f>
        <v>0</v>
      </c>
      <c r="P767" s="78">
        <f>SUM(P765:P766)</f>
        <v>0</v>
      </c>
      <c r="Q767" s="32" t="s">
        <v>49</v>
      </c>
      <c r="R767" s="32" t="s">
        <v>49</v>
      </c>
      <c r="S767" s="32" t="s">
        <v>49</v>
      </c>
      <c r="T767" s="161"/>
      <c r="U767" s="14"/>
      <c r="V767" s="162"/>
      <c r="W767" s="82">
        <f>$AC$10-((O767*24))</f>
        <v>720</v>
      </c>
      <c r="X767" s="125">
        <v>1500</v>
      </c>
      <c r="Y767" s="84"/>
      <c r="Z767" s="85">
        <f>X767</f>
        <v>1500</v>
      </c>
      <c r="AA767" s="82">
        <f>(Z767*(W767-M767*24))/W767</f>
        <v>1500</v>
      </c>
      <c r="AB767" s="86">
        <f>(AA767/Z767)*100</f>
        <v>100</v>
      </c>
      <c r="AC767" s="88"/>
      <c r="AD767" s="88"/>
      <c r="AE767" s="88"/>
      <c r="AF767" s="88"/>
      <c r="AG767" s="88"/>
      <c r="AH767" s="88"/>
      <c r="AI767" s="88"/>
      <c r="AJ767" s="88"/>
      <c r="AK767" s="88"/>
      <c r="AL767" s="88"/>
      <c r="AM767" s="88"/>
      <c r="AN767" s="88"/>
    </row>
    <row r="768" spans="1:40" s="89" customFormat="1" ht="18" x14ac:dyDescent="0.25">
      <c r="A768" s="125">
        <v>5</v>
      </c>
      <c r="B768" s="211">
        <v>159</v>
      </c>
      <c r="C768" s="215" t="s">
        <v>344</v>
      </c>
      <c r="D768" s="217" t="s">
        <v>345</v>
      </c>
      <c r="E768" s="229">
        <v>1500</v>
      </c>
      <c r="F768" s="29" t="s">
        <v>48</v>
      </c>
      <c r="G768" s="32" t="s">
        <v>49</v>
      </c>
      <c r="H768" s="1">
        <v>43410.535416666666</v>
      </c>
      <c r="I768" s="1">
        <v>43410.565972222219</v>
      </c>
      <c r="J768" s="133"/>
      <c r="K768" s="133"/>
      <c r="L768" s="133"/>
      <c r="M768" s="78">
        <f>IF(RIGHT(T768)="T",(+I768-H768),0)</f>
        <v>0</v>
      </c>
      <c r="N768" s="78">
        <f>IF(RIGHT(T768)="U",(+I768-H768),0)</f>
        <v>0</v>
      </c>
      <c r="O768" s="78">
        <f>IF(RIGHT(T768)="C",(+I768-H768),0)</f>
        <v>0</v>
      </c>
      <c r="P768" s="78">
        <f>IF(RIGHT(T768)="D",(+I768-H768),0)</f>
        <v>3.0555555553291924E-2</v>
      </c>
      <c r="Q768" s="32" t="s">
        <v>49</v>
      </c>
      <c r="R768" s="32" t="s">
        <v>49</v>
      </c>
      <c r="S768" s="32" t="s">
        <v>49</v>
      </c>
      <c r="T768" s="90" t="s">
        <v>600</v>
      </c>
      <c r="U768" s="7" t="s">
        <v>784</v>
      </c>
      <c r="V768" s="162"/>
      <c r="W768" s="82"/>
      <c r="X768" s="125"/>
      <c r="Y768" s="84"/>
      <c r="Z768" s="85"/>
      <c r="AA768" s="82"/>
      <c r="AB768" s="86"/>
      <c r="AC768" s="88"/>
      <c r="AD768" s="88"/>
      <c r="AE768" s="88"/>
      <c r="AF768" s="88"/>
      <c r="AG768" s="88"/>
      <c r="AH768" s="88"/>
      <c r="AI768" s="88"/>
      <c r="AJ768" s="88"/>
      <c r="AK768" s="88"/>
      <c r="AL768" s="88"/>
      <c r="AM768" s="88"/>
      <c r="AN768" s="88"/>
    </row>
    <row r="769" spans="1:40" s="89" customFormat="1" x14ac:dyDescent="0.25">
      <c r="A769" s="125"/>
      <c r="B769" s="211"/>
      <c r="C769" s="215"/>
      <c r="D769" s="217"/>
      <c r="E769" s="229"/>
      <c r="F769" s="29"/>
      <c r="G769" s="32"/>
      <c r="H769" s="3"/>
      <c r="I769" s="3"/>
      <c r="J769" s="133"/>
      <c r="K769" s="133"/>
      <c r="L769" s="133"/>
      <c r="M769" s="78">
        <f>IF(RIGHT(T769)="T",(+I769-H769),0)</f>
        <v>0</v>
      </c>
      <c r="N769" s="78">
        <f>IF(RIGHT(T769)="U",(+I769-H769),0)</f>
        <v>0</v>
      </c>
      <c r="O769" s="78">
        <f>IF(RIGHT(T769)="C",(+I769-H769),0)</f>
        <v>0</v>
      </c>
      <c r="P769" s="78">
        <f>IF(RIGHT(T769)="D",(+I769-H769),0)</f>
        <v>0</v>
      </c>
      <c r="Q769" s="32"/>
      <c r="R769" s="32"/>
      <c r="S769" s="32"/>
      <c r="T769" s="96"/>
      <c r="U769" s="30"/>
      <c r="V769" s="162"/>
      <c r="W769" s="82"/>
      <c r="X769" s="125"/>
      <c r="Y769" s="84"/>
      <c r="Z769" s="85"/>
      <c r="AA769" s="82"/>
      <c r="AB769" s="86"/>
      <c r="AC769" s="88"/>
      <c r="AD769" s="88"/>
      <c r="AE769" s="88"/>
      <c r="AF769" s="88"/>
      <c r="AG769" s="88"/>
      <c r="AH769" s="88"/>
      <c r="AI769" s="88"/>
      <c r="AJ769" s="88"/>
      <c r="AK769" s="88"/>
      <c r="AL769" s="88"/>
      <c r="AM769" s="88"/>
      <c r="AN769" s="88"/>
    </row>
    <row r="770" spans="1:40" s="89" customFormat="1" x14ac:dyDescent="0.25">
      <c r="A770" s="125"/>
      <c r="B770" s="27"/>
      <c r="C770" s="69"/>
      <c r="D770" s="91" t="s">
        <v>50</v>
      </c>
      <c r="E770" s="92"/>
      <c r="F770" s="29"/>
      <c r="G770" s="32" t="s">
        <v>49</v>
      </c>
      <c r="H770" s="2"/>
      <c r="I770" s="2"/>
      <c r="J770" s="32" t="s">
        <v>49</v>
      </c>
      <c r="K770" s="32" t="s">
        <v>49</v>
      </c>
      <c r="L770" s="77"/>
      <c r="M770" s="78">
        <f>SUM(M768:M769)</f>
        <v>0</v>
      </c>
      <c r="N770" s="78">
        <f>SUM(N768:N769)</f>
        <v>0</v>
      </c>
      <c r="O770" s="78">
        <f>SUM(O768:O769)</f>
        <v>0</v>
      </c>
      <c r="P770" s="78">
        <f>SUM(P768:P769)</f>
        <v>3.0555555553291924E-2</v>
      </c>
      <c r="Q770" s="32" t="s">
        <v>49</v>
      </c>
      <c r="R770" s="32" t="s">
        <v>49</v>
      </c>
      <c r="S770" s="32" t="s">
        <v>49</v>
      </c>
      <c r="T770" s="161"/>
      <c r="U770" s="14"/>
      <c r="V770" s="162"/>
      <c r="W770" s="82">
        <f>$AC$10-((O770*24))</f>
        <v>720</v>
      </c>
      <c r="X770" s="125">
        <v>1500</v>
      </c>
      <c r="Y770" s="84"/>
      <c r="Z770" s="85">
        <f>X770</f>
        <v>1500</v>
      </c>
      <c r="AA770" s="82">
        <f>(Z770*(W770-M770*24))/W770</f>
        <v>1500</v>
      </c>
      <c r="AB770" s="86">
        <f>(AA770/Z770)*100</f>
        <v>100</v>
      </c>
      <c r="AC770" s="88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</row>
    <row r="771" spans="1:40" s="89" customFormat="1" ht="18" x14ac:dyDescent="0.25">
      <c r="A771" s="125">
        <v>6</v>
      </c>
      <c r="B771" s="211">
        <v>160</v>
      </c>
      <c r="C771" s="215" t="s">
        <v>346</v>
      </c>
      <c r="D771" s="217" t="s">
        <v>347</v>
      </c>
      <c r="E771" s="229">
        <v>1500</v>
      </c>
      <c r="F771" s="29" t="s">
        <v>48</v>
      </c>
      <c r="G771" s="32" t="s">
        <v>49</v>
      </c>
      <c r="H771" s="1">
        <v>43410.567361111112</v>
      </c>
      <c r="I771" s="1">
        <v>43410.579861111109</v>
      </c>
      <c r="J771" s="133"/>
      <c r="K771" s="133"/>
      <c r="L771" s="133"/>
      <c r="M771" s="78">
        <f>IF(RIGHT(T771)="T",(+I771-H771),0)</f>
        <v>0</v>
      </c>
      <c r="N771" s="78">
        <f>IF(RIGHT(T771)="U",(+I771-H771),0)</f>
        <v>0</v>
      </c>
      <c r="O771" s="78">
        <f>IF(RIGHT(T771)="C",(+I771-H771),0)</f>
        <v>0</v>
      </c>
      <c r="P771" s="78">
        <f>IF(RIGHT(T771)="D",(+I771-H771),0)</f>
        <v>1.2499999997089617E-2</v>
      </c>
      <c r="Q771" s="141"/>
      <c r="R771" s="141"/>
      <c r="S771" s="141"/>
      <c r="T771" s="90" t="s">
        <v>600</v>
      </c>
      <c r="U771" s="7" t="s">
        <v>784</v>
      </c>
      <c r="V771" s="162"/>
      <c r="W771" s="82"/>
      <c r="X771" s="125"/>
      <c r="Y771" s="84"/>
      <c r="Z771" s="85"/>
      <c r="AA771" s="82"/>
      <c r="AB771" s="86"/>
      <c r="AC771" s="88"/>
      <c r="AD771" s="88"/>
      <c r="AE771" s="88"/>
      <c r="AF771" s="88"/>
      <c r="AG771" s="88"/>
      <c r="AH771" s="88"/>
      <c r="AI771" s="88"/>
      <c r="AJ771" s="88"/>
      <c r="AK771" s="88"/>
      <c r="AL771" s="88"/>
      <c r="AM771" s="88"/>
      <c r="AN771" s="88"/>
    </row>
    <row r="772" spans="1:40" s="89" customFormat="1" x14ac:dyDescent="0.25">
      <c r="A772" s="125"/>
      <c r="B772" s="211"/>
      <c r="C772" s="215"/>
      <c r="D772" s="217"/>
      <c r="E772" s="229"/>
      <c r="F772" s="29"/>
      <c r="G772" s="32"/>
      <c r="H772" s="1">
        <v>43430.388888888891</v>
      </c>
      <c r="I772" s="1">
        <v>43430.793749999997</v>
      </c>
      <c r="J772" s="133"/>
      <c r="K772" s="133"/>
      <c r="L772" s="133"/>
      <c r="M772" s="78">
        <f>IF(RIGHT(T772)="T",(+I772-H772),0)</f>
        <v>0.40486111110658385</v>
      </c>
      <c r="N772" s="78">
        <f>IF(RIGHT(T772)="U",(+I772-H772),0)</f>
        <v>0</v>
      </c>
      <c r="O772" s="78">
        <f>IF(RIGHT(T772)="C",(+I772-H772),0)</f>
        <v>0</v>
      </c>
      <c r="P772" s="78">
        <f>IF(RIGHT(T772)="D",(+I772-H772),0)</f>
        <v>0</v>
      </c>
      <c r="Q772" s="141"/>
      <c r="R772" s="141"/>
      <c r="S772" s="141"/>
      <c r="T772" s="90" t="s">
        <v>597</v>
      </c>
      <c r="U772" s="7" t="s">
        <v>785</v>
      </c>
      <c r="V772" s="162"/>
      <c r="W772" s="82"/>
      <c r="X772" s="125"/>
      <c r="Y772" s="84"/>
      <c r="Z772" s="85"/>
      <c r="AA772" s="82"/>
      <c r="AB772" s="86"/>
      <c r="AC772" s="88"/>
      <c r="AD772" s="88"/>
      <c r="AE772" s="88"/>
      <c r="AF772" s="88"/>
      <c r="AG772" s="88"/>
      <c r="AH772" s="88"/>
      <c r="AI772" s="88"/>
      <c r="AJ772" s="88"/>
      <c r="AK772" s="88"/>
      <c r="AL772" s="88"/>
      <c r="AM772" s="88"/>
      <c r="AN772" s="88"/>
    </row>
    <row r="773" spans="1:40" s="89" customFormat="1" x14ac:dyDescent="0.25">
      <c r="A773" s="125"/>
      <c r="B773" s="211"/>
      <c r="C773" s="215"/>
      <c r="D773" s="217"/>
      <c r="E773" s="229"/>
      <c r="F773" s="29"/>
      <c r="G773" s="32"/>
      <c r="H773" s="1">
        <v>43431.397916666669</v>
      </c>
      <c r="I773" s="1">
        <v>43431.804166666669</v>
      </c>
      <c r="J773" s="133"/>
      <c r="K773" s="133"/>
      <c r="L773" s="133"/>
      <c r="M773" s="78">
        <f>IF(RIGHT(T773)="T",(+I773-H773),0)</f>
        <v>0.40625</v>
      </c>
      <c r="N773" s="78">
        <f>IF(RIGHT(T773)="U",(+I773-H773),0)</f>
        <v>0</v>
      </c>
      <c r="O773" s="78">
        <f>IF(RIGHT(T773)="C",(+I773-H773),0)</f>
        <v>0</v>
      </c>
      <c r="P773" s="78">
        <f>IF(RIGHT(T773)="D",(+I773-H773),0)</f>
        <v>0</v>
      </c>
      <c r="Q773" s="141"/>
      <c r="R773" s="141"/>
      <c r="S773" s="141"/>
      <c r="T773" s="90" t="s">
        <v>597</v>
      </c>
      <c r="U773" s="7" t="s">
        <v>786</v>
      </c>
      <c r="V773" s="162"/>
      <c r="W773" s="82"/>
      <c r="X773" s="125"/>
      <c r="Y773" s="84"/>
      <c r="Z773" s="85"/>
      <c r="AA773" s="82"/>
      <c r="AB773" s="86"/>
      <c r="AC773" s="88"/>
      <c r="AD773" s="88"/>
      <c r="AE773" s="88"/>
      <c r="AF773" s="88"/>
      <c r="AG773" s="88"/>
      <c r="AH773" s="88"/>
      <c r="AI773" s="88"/>
      <c r="AJ773" s="88"/>
      <c r="AK773" s="88"/>
      <c r="AL773" s="88"/>
      <c r="AM773" s="88"/>
      <c r="AN773" s="88"/>
    </row>
    <row r="774" spans="1:40" s="89" customFormat="1" x14ac:dyDescent="0.25">
      <c r="A774" s="125"/>
      <c r="B774" s="27"/>
      <c r="C774" s="69"/>
      <c r="D774" s="91" t="s">
        <v>50</v>
      </c>
      <c r="E774" s="92"/>
      <c r="F774" s="29"/>
      <c r="G774" s="32" t="s">
        <v>49</v>
      </c>
      <c r="H774" s="2"/>
      <c r="I774" s="2"/>
      <c r="J774" s="32" t="s">
        <v>49</v>
      </c>
      <c r="K774" s="32" t="s">
        <v>49</v>
      </c>
      <c r="L774" s="77"/>
      <c r="M774" s="78">
        <f>SUM(M771:M773)</f>
        <v>0.81111111110658385</v>
      </c>
      <c r="N774" s="78">
        <f>SUM(N771:N773)</f>
        <v>0</v>
      </c>
      <c r="O774" s="78">
        <f>SUM(O771:O773)</f>
        <v>0</v>
      </c>
      <c r="P774" s="78">
        <f>SUM(P771:P773)</f>
        <v>1.2499999997089617E-2</v>
      </c>
      <c r="Q774" s="78">
        <f>SUM(Q771:Q771)</f>
        <v>0</v>
      </c>
      <c r="R774" s="78">
        <f>SUM(R771:R771)</f>
        <v>0</v>
      </c>
      <c r="S774" s="78">
        <f>SUM(S771:S771)</f>
        <v>0</v>
      </c>
      <c r="T774" s="161"/>
      <c r="U774" s="14"/>
      <c r="V774" s="162"/>
      <c r="W774" s="82">
        <f>$AC$10-((O774*24))</f>
        <v>720</v>
      </c>
      <c r="X774" s="125">
        <v>1500</v>
      </c>
      <c r="Y774" s="84"/>
      <c r="Z774" s="85">
        <f>X774</f>
        <v>1500</v>
      </c>
      <c r="AA774" s="82">
        <f>(Z774*(W774-M774*24))/W774</f>
        <v>1459.4444444446708</v>
      </c>
      <c r="AB774" s="86">
        <f>(AA774/Z774)*100</f>
        <v>97.296296296311397</v>
      </c>
      <c r="AC774" s="88"/>
      <c r="AD774" s="88"/>
      <c r="AE774" s="88"/>
      <c r="AF774" s="88"/>
      <c r="AG774" s="88"/>
      <c r="AH774" s="88"/>
      <c r="AI774" s="88"/>
      <c r="AJ774" s="88"/>
      <c r="AK774" s="88"/>
      <c r="AL774" s="88"/>
      <c r="AM774" s="88"/>
      <c r="AN774" s="88"/>
    </row>
    <row r="775" spans="1:40" s="89" customFormat="1" x14ac:dyDescent="0.25">
      <c r="A775" s="170" t="s">
        <v>41</v>
      </c>
      <c r="B775" s="211">
        <v>161</v>
      </c>
      <c r="C775" s="43"/>
      <c r="D775" s="70" t="s">
        <v>352</v>
      </c>
      <c r="E775" s="176"/>
      <c r="F775" s="29" t="s">
        <v>48</v>
      </c>
      <c r="G775" s="32" t="s">
        <v>49</v>
      </c>
      <c r="H775" s="13"/>
      <c r="I775" s="13"/>
      <c r="J775" s="71"/>
      <c r="K775" s="71"/>
      <c r="L775" s="71"/>
      <c r="M775" s="171"/>
      <c r="N775" s="171"/>
      <c r="O775" s="171"/>
      <c r="P775" s="171"/>
      <c r="Q775" s="171"/>
      <c r="R775" s="171"/>
      <c r="S775" s="171"/>
      <c r="T775" s="172"/>
      <c r="U775" s="44"/>
      <c r="V775" s="83"/>
      <c r="W775" s="82"/>
      <c r="X775" s="177"/>
      <c r="Y775" s="173"/>
      <c r="Z775" s="85"/>
      <c r="AA775" s="174"/>
      <c r="AB775" s="29"/>
      <c r="AC775" s="88"/>
      <c r="AD775" s="88"/>
      <c r="AE775" s="88"/>
      <c r="AF775" s="88"/>
      <c r="AG775" s="88"/>
      <c r="AH775" s="88"/>
      <c r="AI775" s="88"/>
      <c r="AJ775" s="88"/>
      <c r="AK775" s="88"/>
      <c r="AL775" s="88"/>
      <c r="AM775" s="88"/>
      <c r="AN775" s="88"/>
    </row>
    <row r="776" spans="1:40" s="37" customFormat="1" x14ac:dyDescent="0.25">
      <c r="A776" s="125">
        <v>4</v>
      </c>
      <c r="B776" s="211"/>
      <c r="C776" s="69" t="s">
        <v>359</v>
      </c>
      <c r="D776" s="178" t="s">
        <v>360</v>
      </c>
      <c r="E776" s="179">
        <v>315</v>
      </c>
      <c r="F776" s="29" t="s">
        <v>48</v>
      </c>
      <c r="G776" s="32"/>
      <c r="H776" s="3"/>
      <c r="I776" s="3"/>
      <c r="J776" s="32"/>
      <c r="K776" s="32"/>
      <c r="L776" s="32"/>
      <c r="M776" s="78">
        <f>IF(RIGHT(T776)="T",(+I776-H776),0)</f>
        <v>0</v>
      </c>
      <c r="N776" s="78">
        <f>IF(RIGHT(T776)="U",(+I776-H776),0)</f>
        <v>0</v>
      </c>
      <c r="O776" s="78">
        <f>IF(RIGHT(T776)="C",(+I776-H776),0)</f>
        <v>0</v>
      </c>
      <c r="P776" s="78">
        <f>IF(RIGHT(T776)="D",(+I776-H776),0)</f>
        <v>0</v>
      </c>
      <c r="Q776" s="32"/>
      <c r="R776" s="32"/>
      <c r="S776" s="32"/>
      <c r="T776" s="118"/>
      <c r="U776" s="30"/>
      <c r="V776" s="113"/>
      <c r="W776" s="82"/>
      <c r="X776" s="125"/>
      <c r="Y776" s="84"/>
      <c r="Z776" s="85"/>
      <c r="AA776" s="82"/>
      <c r="AB776" s="86"/>
    </row>
    <row r="777" spans="1:40" s="37" customFormat="1" ht="15.75" x14ac:dyDescent="0.25">
      <c r="A777" s="111"/>
      <c r="B777" s="211"/>
      <c r="C777" s="46"/>
      <c r="D777" s="91" t="s">
        <v>50</v>
      </c>
      <c r="E777" s="92"/>
      <c r="F777" s="29"/>
      <c r="G777" s="32" t="s">
        <v>49</v>
      </c>
      <c r="H777" s="2"/>
      <c r="I777" s="2"/>
      <c r="J777" s="32" t="s">
        <v>49</v>
      </c>
      <c r="K777" s="32" t="s">
        <v>49</v>
      </c>
      <c r="L777" s="32" t="s">
        <v>49</v>
      </c>
      <c r="M777" s="78">
        <f>SUM(M776:M776)</f>
        <v>0</v>
      </c>
      <c r="N777" s="78">
        <f>SUM(N776:N776)</f>
        <v>0</v>
      </c>
      <c r="O777" s="78">
        <f>SUM(O776:O776)</f>
        <v>0</v>
      </c>
      <c r="P777" s="78">
        <f>SUM(P776:P776)</f>
        <v>0</v>
      </c>
      <c r="Q777" s="32" t="s">
        <v>49</v>
      </c>
      <c r="R777" s="32" t="s">
        <v>49</v>
      </c>
      <c r="S777" s="32" t="s">
        <v>49</v>
      </c>
      <c r="T777" s="112"/>
      <c r="U777" s="12"/>
      <c r="V777" s="113"/>
      <c r="W777" s="82">
        <f>$AC$10-((O777*24))</f>
        <v>720</v>
      </c>
      <c r="X777" s="180">
        <v>500</v>
      </c>
      <c r="Y777" s="94"/>
      <c r="Z777" s="98">
        <f>X777</f>
        <v>500</v>
      </c>
      <c r="AA777" s="82">
        <f>(Z777*(W777-M777*24))/W777</f>
        <v>500</v>
      </c>
      <c r="AB777" s="100">
        <f>(AA777/Z777)*100</f>
        <v>100</v>
      </c>
    </row>
    <row r="778" spans="1:40" s="37" customFormat="1" x14ac:dyDescent="0.25">
      <c r="A778" s="125">
        <v>5</v>
      </c>
      <c r="B778" s="27">
        <v>162</v>
      </c>
      <c r="C778" s="69" t="s">
        <v>361</v>
      </c>
      <c r="D778" s="181" t="s">
        <v>362</v>
      </c>
      <c r="E778" s="179">
        <v>315</v>
      </c>
      <c r="F778" s="29" t="s">
        <v>48</v>
      </c>
      <c r="G778" s="32"/>
      <c r="H778" s="1">
        <v>43431.487500000003</v>
      </c>
      <c r="I778" s="1">
        <v>43431.510416666664</v>
      </c>
      <c r="J778" s="32"/>
      <c r="K778" s="32"/>
      <c r="L778" s="32"/>
      <c r="M778" s="78">
        <f>IF(RIGHT(T778)="T",(+I778-H778),0)</f>
        <v>2.2916666661330964E-2</v>
      </c>
      <c r="N778" s="78">
        <f>IF(RIGHT(T778)="U",(+I778-H778),0)</f>
        <v>0</v>
      </c>
      <c r="O778" s="78">
        <f>IF(RIGHT(T778)="C",(+I778-H778),0)</f>
        <v>0</v>
      </c>
      <c r="P778" s="78">
        <f>IF(RIGHT(T778)="D",(+I778-H778),0)</f>
        <v>0</v>
      </c>
      <c r="Q778" s="32"/>
      <c r="R778" s="32"/>
      <c r="S778" s="32"/>
      <c r="T778" s="90" t="s">
        <v>601</v>
      </c>
      <c r="U778" s="7" t="s">
        <v>787</v>
      </c>
      <c r="V778" s="113"/>
      <c r="W778" s="82"/>
      <c r="X778" s="125"/>
      <c r="Y778" s="84"/>
      <c r="Z778" s="85"/>
      <c r="AA778" s="82"/>
      <c r="AB778" s="86"/>
    </row>
    <row r="779" spans="1:40" s="37" customFormat="1" ht="15.75" x14ac:dyDescent="0.25">
      <c r="A779" s="111"/>
      <c r="B779" s="40"/>
      <c r="C779" s="46"/>
      <c r="D779" s="91" t="s">
        <v>50</v>
      </c>
      <c r="E779" s="92"/>
      <c r="F779" s="29"/>
      <c r="G779" s="32" t="s">
        <v>49</v>
      </c>
      <c r="H779" s="2"/>
      <c r="I779" s="2"/>
      <c r="J779" s="32" t="s">
        <v>49</v>
      </c>
      <c r="K779" s="32" t="s">
        <v>49</v>
      </c>
      <c r="L779" s="32" t="s">
        <v>49</v>
      </c>
      <c r="M779" s="78">
        <f>SUM(M778:M778)</f>
        <v>2.2916666661330964E-2</v>
      </c>
      <c r="N779" s="78">
        <f>SUM(N778:N778)</f>
        <v>0</v>
      </c>
      <c r="O779" s="78">
        <f>SUM(O778:O778)</f>
        <v>0</v>
      </c>
      <c r="P779" s="78">
        <f>SUM(P778:P778)</f>
        <v>0</v>
      </c>
      <c r="Q779" s="32" t="s">
        <v>49</v>
      </c>
      <c r="R779" s="32" t="s">
        <v>49</v>
      </c>
      <c r="S779" s="32" t="s">
        <v>49</v>
      </c>
      <c r="T779" s="112"/>
      <c r="U779" s="12"/>
      <c r="V779" s="113"/>
      <c r="W779" s="82">
        <f>$AC$10-((O779*24))</f>
        <v>720</v>
      </c>
      <c r="X779" s="180">
        <v>500</v>
      </c>
      <c r="Y779" s="94"/>
      <c r="Z779" s="98">
        <f>X779</f>
        <v>500</v>
      </c>
      <c r="AA779" s="82">
        <f>(Z779*(W779-M779*24))/W779</f>
        <v>499.6180555556445</v>
      </c>
      <c r="AB779" s="100">
        <f>(AA779/Z779)*100</f>
        <v>99.923611111128892</v>
      </c>
    </row>
    <row r="780" spans="1:40" s="89" customFormat="1" ht="22.5" x14ac:dyDescent="0.25">
      <c r="A780" s="125">
        <v>6</v>
      </c>
      <c r="B780" s="27">
        <v>163</v>
      </c>
      <c r="C780" s="69" t="s">
        <v>363</v>
      </c>
      <c r="D780" s="178" t="s">
        <v>364</v>
      </c>
      <c r="E780" s="179">
        <v>500</v>
      </c>
      <c r="F780" s="29" t="s">
        <v>48</v>
      </c>
      <c r="G780" s="32" t="s">
        <v>49</v>
      </c>
      <c r="H780" s="3"/>
      <c r="I780" s="3"/>
      <c r="J780" s="133"/>
      <c r="K780" s="133"/>
      <c r="L780" s="133"/>
      <c r="M780" s="78">
        <f>IF(RIGHT(T780)="T",(+I780-H780),0)</f>
        <v>0</v>
      </c>
      <c r="N780" s="78">
        <f>IF(RIGHT(T780)="U",(+I780-H780),0)</f>
        <v>0</v>
      </c>
      <c r="O780" s="78">
        <f>IF(RIGHT(T780)="C",(+I780-H780),0)</f>
        <v>0</v>
      </c>
      <c r="P780" s="78">
        <f>IF(RIGHT(T780)="D",(+I780-H780),0)</f>
        <v>0</v>
      </c>
      <c r="Q780" s="79"/>
      <c r="R780" s="79"/>
      <c r="S780" s="79"/>
      <c r="T780" s="96"/>
      <c r="U780" s="30"/>
      <c r="V780" s="81"/>
      <c r="W780" s="82"/>
      <c r="X780" s="125"/>
      <c r="Y780" s="84"/>
      <c r="Z780" s="85"/>
      <c r="AA780" s="82"/>
      <c r="AB780" s="86"/>
      <c r="AD780" s="88"/>
      <c r="AE780" s="88"/>
      <c r="AF780" s="88"/>
      <c r="AG780" s="88"/>
      <c r="AH780" s="88"/>
      <c r="AI780" s="88"/>
      <c r="AJ780" s="88"/>
      <c r="AK780" s="88"/>
      <c r="AL780" s="88"/>
      <c r="AM780" s="88"/>
      <c r="AN780" s="88"/>
    </row>
    <row r="781" spans="1:40" s="37" customFormat="1" x14ac:dyDescent="0.25">
      <c r="A781" s="111"/>
      <c r="B781" s="40"/>
      <c r="C781" s="46"/>
      <c r="D781" s="91" t="s">
        <v>50</v>
      </c>
      <c r="E781" s="92"/>
      <c r="F781" s="29"/>
      <c r="G781" s="32" t="s">
        <v>49</v>
      </c>
      <c r="H781" s="2"/>
      <c r="I781" s="2"/>
      <c r="J781" s="32" t="s">
        <v>49</v>
      </c>
      <c r="K781" s="32" t="s">
        <v>49</v>
      </c>
      <c r="L781" s="32" t="s">
        <v>49</v>
      </c>
      <c r="M781" s="78">
        <f>SUM(M780:M780)</f>
        <v>0</v>
      </c>
      <c r="N781" s="78">
        <f>SUM(N780:N780)</f>
        <v>0</v>
      </c>
      <c r="O781" s="78">
        <f>SUM(O780:O780)</f>
        <v>0</v>
      </c>
      <c r="P781" s="78">
        <f>SUM(P780:P780)</f>
        <v>0</v>
      </c>
      <c r="Q781" s="32" t="s">
        <v>49</v>
      </c>
      <c r="R781" s="32" t="s">
        <v>49</v>
      </c>
      <c r="S781" s="32" t="s">
        <v>49</v>
      </c>
      <c r="T781" s="112"/>
      <c r="U781" s="12"/>
      <c r="V781" s="113"/>
      <c r="W781" s="82">
        <f>$AC$10-((O781*24))</f>
        <v>720</v>
      </c>
      <c r="X781" s="175">
        <v>315</v>
      </c>
      <c r="Y781" s="94"/>
      <c r="Z781" s="98">
        <f>X781</f>
        <v>315</v>
      </c>
      <c r="AA781" s="82">
        <f>(Z781*(W781-M781*24))/W781</f>
        <v>315</v>
      </c>
      <c r="AB781" s="100">
        <f>(AA781/Z781)*100</f>
        <v>100</v>
      </c>
    </row>
    <row r="782" spans="1:40" s="89" customFormat="1" x14ac:dyDescent="0.25">
      <c r="A782" s="228">
        <v>7</v>
      </c>
      <c r="B782" s="211">
        <v>164</v>
      </c>
      <c r="C782" s="215" t="s">
        <v>365</v>
      </c>
      <c r="D782" s="221" t="s">
        <v>366</v>
      </c>
      <c r="E782" s="229">
        <v>500</v>
      </c>
      <c r="F782" s="29" t="s">
        <v>48</v>
      </c>
      <c r="G782" s="32" t="s">
        <v>49</v>
      </c>
      <c r="H782" s="3"/>
      <c r="I782" s="3"/>
      <c r="J782" s="133"/>
      <c r="K782" s="133"/>
      <c r="L782" s="133"/>
      <c r="M782" s="78">
        <f>IF(RIGHT(T782)="T",(+I782-H782),0)</f>
        <v>0</v>
      </c>
      <c r="N782" s="78">
        <f>IF(RIGHT(T782)="U",(+I782-H782),0)</f>
        <v>0</v>
      </c>
      <c r="O782" s="78">
        <f>IF(RIGHT(T782)="C",(+I782-H782),0)</f>
        <v>0</v>
      </c>
      <c r="P782" s="78">
        <f>IF(RIGHT(T782)="D",(+I782-H782),0)</f>
        <v>0</v>
      </c>
      <c r="Q782" s="79"/>
      <c r="R782" s="79"/>
      <c r="S782" s="79"/>
      <c r="T782" s="96"/>
      <c r="U782" s="30"/>
      <c r="V782" s="81"/>
      <c r="W782" s="82"/>
      <c r="X782" s="125"/>
      <c r="Y782" s="84"/>
      <c r="Z782" s="85"/>
      <c r="AA782" s="82"/>
      <c r="AB782" s="86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88"/>
    </row>
    <row r="783" spans="1:40" s="89" customFormat="1" x14ac:dyDescent="0.25">
      <c r="A783" s="228"/>
      <c r="B783" s="211"/>
      <c r="C783" s="215"/>
      <c r="D783" s="221"/>
      <c r="E783" s="229"/>
      <c r="F783" s="29"/>
      <c r="G783" s="32"/>
      <c r="H783" s="3"/>
      <c r="I783" s="3"/>
      <c r="J783" s="133"/>
      <c r="K783" s="133"/>
      <c r="L783" s="133"/>
      <c r="M783" s="78">
        <f>IF(RIGHT(T783)="T",(+I783-H783),0)</f>
        <v>0</v>
      </c>
      <c r="N783" s="78">
        <f>IF(RIGHT(T783)="U",(+I783-H783),0)</f>
        <v>0</v>
      </c>
      <c r="O783" s="78">
        <f>IF(RIGHT(T783)="C",(+I783-H783),0)</f>
        <v>0</v>
      </c>
      <c r="P783" s="78">
        <f>IF(RIGHT(T783)="D",(+I783-H783),0)</f>
        <v>0</v>
      </c>
      <c r="Q783" s="79"/>
      <c r="R783" s="79"/>
      <c r="S783" s="79"/>
      <c r="T783" s="96"/>
      <c r="U783" s="30"/>
      <c r="V783" s="81"/>
      <c r="W783" s="82"/>
      <c r="X783" s="125"/>
      <c r="Y783" s="84"/>
      <c r="Z783" s="85"/>
      <c r="AA783" s="82"/>
      <c r="AB783" s="86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  <c r="AN783" s="88"/>
    </row>
    <row r="784" spans="1:40" s="37" customFormat="1" ht="15.75" x14ac:dyDescent="0.25">
      <c r="A784" s="111"/>
      <c r="B784" s="40"/>
      <c r="C784" s="46"/>
      <c r="D784" s="91" t="s">
        <v>50</v>
      </c>
      <c r="E784" s="92"/>
      <c r="F784" s="29"/>
      <c r="G784" s="32" t="s">
        <v>49</v>
      </c>
      <c r="H784" s="2"/>
      <c r="I784" s="2"/>
      <c r="J784" s="32" t="s">
        <v>49</v>
      </c>
      <c r="K784" s="32" t="s">
        <v>49</v>
      </c>
      <c r="L784" s="32" t="s">
        <v>49</v>
      </c>
      <c r="M784" s="78">
        <f>SUM(M782:M783)</f>
        <v>0</v>
      </c>
      <c r="N784" s="78">
        <f t="shared" ref="N784:S784" si="64">SUM(N782:N783)</f>
        <v>0</v>
      </c>
      <c r="O784" s="78">
        <f t="shared" si="64"/>
        <v>0</v>
      </c>
      <c r="P784" s="78">
        <f t="shared" si="64"/>
        <v>0</v>
      </c>
      <c r="Q784" s="78">
        <f t="shared" si="64"/>
        <v>0</v>
      </c>
      <c r="R784" s="78">
        <f t="shared" si="64"/>
        <v>0</v>
      </c>
      <c r="S784" s="78">
        <f t="shared" si="64"/>
        <v>0</v>
      </c>
      <c r="T784" s="112"/>
      <c r="U784" s="12"/>
      <c r="V784" s="113"/>
      <c r="W784" s="82">
        <f>$AC$10-((O784*24))</f>
        <v>720</v>
      </c>
      <c r="X784" s="180">
        <v>500</v>
      </c>
      <c r="Y784" s="94"/>
      <c r="Z784" s="98">
        <f>X784</f>
        <v>500</v>
      </c>
      <c r="AA784" s="82">
        <f>(Z784*(W784-M784*24))/W784</f>
        <v>500</v>
      </c>
      <c r="AB784" s="100">
        <f>(AA784/Z784)*100</f>
        <v>100</v>
      </c>
    </row>
    <row r="785" spans="1:40" s="89" customFormat="1" x14ac:dyDescent="0.25">
      <c r="A785" s="125">
        <v>1</v>
      </c>
      <c r="B785" s="27">
        <v>165</v>
      </c>
      <c r="C785" s="69" t="s">
        <v>353</v>
      </c>
      <c r="D785" s="150" t="s">
        <v>354</v>
      </c>
      <c r="E785" s="179">
        <v>315</v>
      </c>
      <c r="F785" s="29" t="s">
        <v>48</v>
      </c>
      <c r="G785" s="32" t="s">
        <v>49</v>
      </c>
      <c r="H785" s="1">
        <v>43416.421527777777</v>
      </c>
      <c r="I785" s="1">
        <v>43416.78402777778</v>
      </c>
      <c r="J785" s="133"/>
      <c r="K785" s="133"/>
      <c r="L785" s="133"/>
      <c r="M785" s="78">
        <f>IF(RIGHT(T785)="T",(+I785-H785),0)</f>
        <v>0</v>
      </c>
      <c r="N785" s="78">
        <f>IF(RIGHT(T785)="U",(+I785-H785),0)</f>
        <v>0</v>
      </c>
      <c r="O785" s="78">
        <f>IF(RIGHT(T785)="C",(+I785-H785),0)</f>
        <v>0</v>
      </c>
      <c r="P785" s="78">
        <f>IF(RIGHT(T785)="D",(+I785-H785),0)</f>
        <v>0.36250000000291038</v>
      </c>
      <c r="Q785" s="79"/>
      <c r="R785" s="79"/>
      <c r="S785" s="79"/>
      <c r="T785" s="90" t="s">
        <v>622</v>
      </c>
      <c r="U785" s="7" t="s">
        <v>677</v>
      </c>
      <c r="V785" s="81"/>
      <c r="W785" s="82"/>
      <c r="X785" s="125"/>
      <c r="Y785" s="84"/>
      <c r="Z785" s="85"/>
      <c r="AA785" s="82"/>
      <c r="AB785" s="86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88"/>
    </row>
    <row r="786" spans="1:40" s="37" customFormat="1" x14ac:dyDescent="0.25">
      <c r="A786" s="111"/>
      <c r="B786" s="40"/>
      <c r="C786" s="46"/>
      <c r="D786" s="91" t="s">
        <v>50</v>
      </c>
      <c r="E786" s="92"/>
      <c r="F786" s="29"/>
      <c r="G786" s="32" t="s">
        <v>49</v>
      </c>
      <c r="H786" s="2"/>
      <c r="I786" s="2"/>
      <c r="J786" s="32" t="s">
        <v>49</v>
      </c>
      <c r="K786" s="32" t="s">
        <v>49</v>
      </c>
      <c r="L786" s="32" t="s">
        <v>49</v>
      </c>
      <c r="M786" s="78">
        <f>SUM(M785:M785)</f>
        <v>0</v>
      </c>
      <c r="N786" s="78">
        <f>SUM(N785:N785)</f>
        <v>0</v>
      </c>
      <c r="O786" s="78">
        <f>SUM(O785:O785)</f>
        <v>0</v>
      </c>
      <c r="P786" s="78">
        <f>SUM(P785:P785)</f>
        <v>0.36250000000291038</v>
      </c>
      <c r="Q786" s="32" t="s">
        <v>49</v>
      </c>
      <c r="R786" s="32" t="s">
        <v>49</v>
      </c>
      <c r="S786" s="32" t="s">
        <v>49</v>
      </c>
      <c r="T786" s="112"/>
      <c r="U786" s="12"/>
      <c r="V786" s="113"/>
      <c r="W786" s="82">
        <f>$AC$10-((O786*24))</f>
        <v>720</v>
      </c>
      <c r="X786" s="125">
        <v>315</v>
      </c>
      <c r="Y786" s="84"/>
      <c r="Z786" s="85">
        <f>X786</f>
        <v>315</v>
      </c>
      <c r="AA786" s="82">
        <f>(Z786*(W786-M786*24))/W786</f>
        <v>315</v>
      </c>
      <c r="AB786" s="86">
        <f>(AA786/Z786)*100</f>
        <v>100</v>
      </c>
    </row>
    <row r="787" spans="1:40" s="89" customFormat="1" x14ac:dyDescent="0.25">
      <c r="A787" s="125">
        <v>2</v>
      </c>
      <c r="B787" s="27">
        <v>166</v>
      </c>
      <c r="C787" s="69" t="s">
        <v>355</v>
      </c>
      <c r="D787" s="150" t="s">
        <v>356</v>
      </c>
      <c r="E787" s="179">
        <v>315</v>
      </c>
      <c r="F787" s="29" t="s">
        <v>48</v>
      </c>
      <c r="G787" s="32" t="s">
        <v>49</v>
      </c>
      <c r="H787" s="1">
        <v>43421.395138888889</v>
      </c>
      <c r="I787" s="1">
        <v>43421.793055555558</v>
      </c>
      <c r="J787" s="133"/>
      <c r="K787" s="133"/>
      <c r="L787" s="133"/>
      <c r="M787" s="78">
        <f>IF(RIGHT(T787)="T",(+I787-H787),0)</f>
        <v>0</v>
      </c>
      <c r="N787" s="78">
        <f>IF(RIGHT(T787)="U",(+I787-H787),0)</f>
        <v>0</v>
      </c>
      <c r="O787" s="78">
        <f>IF(RIGHT(T787)="C",(+I787-H787),0)</f>
        <v>0</v>
      </c>
      <c r="P787" s="78">
        <f>IF(RIGHT(T787)="D",(+I787-H787),0)</f>
        <v>0.39791666666860692</v>
      </c>
      <c r="Q787" s="79"/>
      <c r="R787" s="79"/>
      <c r="S787" s="79"/>
      <c r="T787" s="90" t="s">
        <v>622</v>
      </c>
      <c r="U787" s="7" t="s">
        <v>677</v>
      </c>
      <c r="V787" s="81"/>
      <c r="W787" s="82"/>
      <c r="X787" s="125"/>
      <c r="Y787" s="84"/>
      <c r="Z787" s="85"/>
      <c r="AA787" s="82"/>
      <c r="AB787" s="86"/>
      <c r="AC787" s="88"/>
      <c r="AD787" s="88"/>
      <c r="AE787" s="88"/>
      <c r="AF787" s="88"/>
      <c r="AG787" s="88"/>
      <c r="AH787" s="88"/>
      <c r="AI787" s="88"/>
      <c r="AJ787" s="88"/>
      <c r="AK787" s="88"/>
      <c r="AL787" s="88"/>
      <c r="AM787" s="88"/>
      <c r="AN787" s="88"/>
    </row>
    <row r="788" spans="1:40" s="37" customFormat="1" x14ac:dyDescent="0.25">
      <c r="A788" s="111"/>
      <c r="B788" s="40"/>
      <c r="C788" s="46"/>
      <c r="D788" s="91" t="s">
        <v>50</v>
      </c>
      <c r="E788" s="92"/>
      <c r="F788" s="29"/>
      <c r="G788" s="32" t="s">
        <v>49</v>
      </c>
      <c r="H788" s="2"/>
      <c r="I788" s="2"/>
      <c r="J788" s="32" t="s">
        <v>49</v>
      </c>
      <c r="K788" s="32" t="s">
        <v>49</v>
      </c>
      <c r="L788" s="32" t="s">
        <v>49</v>
      </c>
      <c r="M788" s="78">
        <f>SUM(M787:M787)</f>
        <v>0</v>
      </c>
      <c r="N788" s="78">
        <f>SUM(N787:N787)</f>
        <v>0</v>
      </c>
      <c r="O788" s="78">
        <f>SUM(O787:O787)</f>
        <v>0</v>
      </c>
      <c r="P788" s="78">
        <f>SUM(P787:P787)</f>
        <v>0.39791666666860692</v>
      </c>
      <c r="Q788" s="32" t="s">
        <v>49</v>
      </c>
      <c r="R788" s="32" t="s">
        <v>49</v>
      </c>
      <c r="S788" s="32" t="s">
        <v>49</v>
      </c>
      <c r="T788" s="112"/>
      <c r="U788" s="12"/>
      <c r="V788" s="113"/>
      <c r="W788" s="82">
        <f>$AC$10-((O788*24))</f>
        <v>720</v>
      </c>
      <c r="X788" s="125">
        <v>315</v>
      </c>
      <c r="Y788" s="84"/>
      <c r="Z788" s="85">
        <f>X788</f>
        <v>315</v>
      </c>
      <c r="AA788" s="82">
        <f>(Z788*(W788-M788*24))/W788</f>
        <v>315</v>
      </c>
      <c r="AB788" s="86">
        <f>(AA788/Z788)*100</f>
        <v>100</v>
      </c>
    </row>
    <row r="789" spans="1:40" s="37" customFormat="1" x14ac:dyDescent="0.25">
      <c r="A789" s="125">
        <v>3</v>
      </c>
      <c r="B789" s="211">
        <v>167</v>
      </c>
      <c r="C789" s="215" t="s">
        <v>357</v>
      </c>
      <c r="D789" s="217" t="s">
        <v>358</v>
      </c>
      <c r="E789" s="229">
        <v>500</v>
      </c>
      <c r="F789" s="29" t="s">
        <v>48</v>
      </c>
      <c r="G789" s="32"/>
      <c r="H789" s="1"/>
      <c r="I789" s="1"/>
      <c r="J789" s="32"/>
      <c r="K789" s="32"/>
      <c r="L789" s="32"/>
      <c r="M789" s="78">
        <f>IF(RIGHT(T789)="T",(+I789-H789),0)</f>
        <v>0</v>
      </c>
      <c r="N789" s="78">
        <f>IF(RIGHT(T789)="U",(+I789-H789),0)</f>
        <v>0</v>
      </c>
      <c r="O789" s="78">
        <f>IF(RIGHT(T789)="C",(+I789-H789),0)</f>
        <v>0</v>
      </c>
      <c r="P789" s="78">
        <f>IF(RIGHT(T789)="D",(+I789-H789),0)</f>
        <v>0</v>
      </c>
      <c r="Q789" s="32"/>
      <c r="R789" s="32"/>
      <c r="S789" s="32"/>
      <c r="T789" s="90"/>
      <c r="U789" s="7"/>
      <c r="V789" s="113"/>
      <c r="W789" s="82"/>
      <c r="X789" s="125"/>
      <c r="Y789" s="84"/>
      <c r="Z789" s="85"/>
      <c r="AA789" s="82"/>
      <c r="AB789" s="86"/>
    </row>
    <row r="790" spans="1:40" s="37" customFormat="1" x14ac:dyDescent="0.25">
      <c r="A790" s="125"/>
      <c r="B790" s="211"/>
      <c r="C790" s="215"/>
      <c r="D790" s="217"/>
      <c r="E790" s="229"/>
      <c r="F790" s="29"/>
      <c r="G790" s="32"/>
      <c r="H790" s="3"/>
      <c r="I790" s="3"/>
      <c r="J790" s="32"/>
      <c r="K790" s="32"/>
      <c r="L790" s="32"/>
      <c r="M790" s="78">
        <f>IF(RIGHT(T790)="T",(+I790-H790),0)</f>
        <v>0</v>
      </c>
      <c r="N790" s="78">
        <f>IF(RIGHT(T790)="U",(+I790-H790),0)</f>
        <v>0</v>
      </c>
      <c r="O790" s="78">
        <f>IF(RIGHT(T790)="C",(+I790-H790),0)</f>
        <v>0</v>
      </c>
      <c r="P790" s="78">
        <f>IF(RIGHT(T790)="D",(+I790-H790),0)</f>
        <v>0</v>
      </c>
      <c r="Q790" s="32"/>
      <c r="R790" s="32"/>
      <c r="S790" s="32"/>
      <c r="T790" s="96"/>
      <c r="U790" s="30"/>
      <c r="V790" s="113"/>
      <c r="W790" s="82"/>
      <c r="X790" s="125"/>
      <c r="Y790" s="84"/>
      <c r="Z790" s="85"/>
      <c r="AA790" s="82"/>
      <c r="AB790" s="86"/>
    </row>
    <row r="791" spans="1:40" s="37" customFormat="1" x14ac:dyDescent="0.25">
      <c r="A791" s="111"/>
      <c r="B791" s="40"/>
      <c r="C791" s="46"/>
      <c r="D791" s="91" t="s">
        <v>50</v>
      </c>
      <c r="E791" s="92"/>
      <c r="F791" s="29"/>
      <c r="G791" s="32" t="s">
        <v>49</v>
      </c>
      <c r="H791" s="2"/>
      <c r="I791" s="2"/>
      <c r="J791" s="32" t="s">
        <v>49</v>
      </c>
      <c r="K791" s="32" t="s">
        <v>49</v>
      </c>
      <c r="L791" s="32" t="s">
        <v>49</v>
      </c>
      <c r="M791" s="78">
        <f>SUM(M789:M790)</f>
        <v>0</v>
      </c>
      <c r="N791" s="78">
        <f>SUM(N789:N790)</f>
        <v>0</v>
      </c>
      <c r="O791" s="78">
        <f>SUM(O789:O790)</f>
        <v>0</v>
      </c>
      <c r="P791" s="78">
        <f>SUM(P789:P790)</f>
        <v>0</v>
      </c>
      <c r="Q791" s="32" t="s">
        <v>49</v>
      </c>
      <c r="R791" s="32" t="s">
        <v>49</v>
      </c>
      <c r="S791" s="32" t="s">
        <v>49</v>
      </c>
      <c r="T791" s="112"/>
      <c r="U791" s="12"/>
      <c r="V791" s="113"/>
      <c r="W791" s="82">
        <f>$AC$10-((O791*24))</f>
        <v>720</v>
      </c>
      <c r="X791" s="125">
        <v>500</v>
      </c>
      <c r="Y791" s="84"/>
      <c r="Z791" s="85">
        <f>X791</f>
        <v>500</v>
      </c>
      <c r="AA791" s="82">
        <f>(Z791*(W791-M791*24))/W791</f>
        <v>500</v>
      </c>
      <c r="AB791" s="86">
        <f>(AA791/Z791)*100</f>
        <v>100</v>
      </c>
    </row>
    <row r="792" spans="1:40" s="89" customFormat="1" ht="18" x14ac:dyDescent="0.25">
      <c r="A792" s="125">
        <v>8</v>
      </c>
      <c r="B792" s="27">
        <v>168</v>
      </c>
      <c r="C792" s="69" t="s">
        <v>367</v>
      </c>
      <c r="D792" s="150" t="s">
        <v>368</v>
      </c>
      <c r="E792" s="179">
        <v>315</v>
      </c>
      <c r="F792" s="29" t="s">
        <v>48</v>
      </c>
      <c r="G792" s="32" t="s">
        <v>49</v>
      </c>
      <c r="H792" s="1">
        <v>43405</v>
      </c>
      <c r="I792" s="1">
        <v>43419.70416666667</v>
      </c>
      <c r="J792" s="133"/>
      <c r="K792" s="133"/>
      <c r="L792" s="133"/>
      <c r="M792" s="78">
        <f>IF(RIGHT(T792)="T",(+I792-H792),0)</f>
        <v>0</v>
      </c>
      <c r="N792" s="78">
        <f>IF(RIGHT(T792)="U",(+I792-H792),0)</f>
        <v>0</v>
      </c>
      <c r="O792" s="78">
        <f>IF(RIGHT(T792)="C",(+I792-H792),0)</f>
        <v>0</v>
      </c>
      <c r="P792" s="78">
        <f>IF(RIGHT(T792)="D",(+I792-H792),0)</f>
        <v>14.704166666670062</v>
      </c>
      <c r="Q792" s="79"/>
      <c r="R792" s="79"/>
      <c r="S792" s="79"/>
      <c r="T792" s="80" t="s">
        <v>622</v>
      </c>
      <c r="U792" s="7" t="s">
        <v>788</v>
      </c>
      <c r="V792" s="81"/>
      <c r="W792" s="82"/>
      <c r="X792" s="125"/>
      <c r="Y792" s="84"/>
      <c r="Z792" s="85"/>
      <c r="AA792" s="82"/>
      <c r="AB792" s="86"/>
      <c r="AC792" s="88"/>
      <c r="AD792" s="88"/>
      <c r="AE792" s="88"/>
      <c r="AF792" s="88"/>
      <c r="AG792" s="88"/>
      <c r="AH792" s="88"/>
      <c r="AI792" s="88"/>
      <c r="AJ792" s="88"/>
      <c r="AK792" s="88"/>
      <c r="AL792" s="88"/>
      <c r="AM792" s="88"/>
      <c r="AN792" s="88"/>
    </row>
    <row r="793" spans="1:40" s="89" customFormat="1" x14ac:dyDescent="0.25">
      <c r="A793" s="125"/>
      <c r="B793" s="27"/>
      <c r="C793" s="69"/>
      <c r="D793" s="91" t="s">
        <v>50</v>
      </c>
      <c r="E793" s="92"/>
      <c r="F793" s="29"/>
      <c r="G793" s="32" t="s">
        <v>49</v>
      </c>
      <c r="H793" s="2"/>
      <c r="I793" s="2"/>
      <c r="J793" s="32" t="s">
        <v>49</v>
      </c>
      <c r="K793" s="32" t="s">
        <v>49</v>
      </c>
      <c r="L793" s="32" t="s">
        <v>49</v>
      </c>
      <c r="M793" s="78">
        <f>SUM(M792:M792)</f>
        <v>0</v>
      </c>
      <c r="N793" s="78">
        <f>SUM(N792:N792)</f>
        <v>0</v>
      </c>
      <c r="O793" s="78">
        <f>SUM(O792:O792)</f>
        <v>0</v>
      </c>
      <c r="P793" s="78">
        <f>SUM(P792:P792)</f>
        <v>14.704166666670062</v>
      </c>
      <c r="Q793" s="32" t="s">
        <v>49</v>
      </c>
      <c r="R793" s="32" t="s">
        <v>49</v>
      </c>
      <c r="S793" s="32" t="s">
        <v>49</v>
      </c>
      <c r="T793" s="112"/>
      <c r="U793" s="12"/>
      <c r="V793" s="113"/>
      <c r="W793" s="82">
        <f>$AC$10-((O793*24))</f>
        <v>720</v>
      </c>
      <c r="X793" s="125">
        <v>315</v>
      </c>
      <c r="Y793" s="84"/>
      <c r="Z793" s="85">
        <f>X793</f>
        <v>315</v>
      </c>
      <c r="AA793" s="82">
        <f>(Z793*(W793-M793*24))/W793</f>
        <v>315</v>
      </c>
      <c r="AB793" s="86">
        <f>(AA793/Z793)*100</f>
        <v>100</v>
      </c>
      <c r="AC793" s="88"/>
      <c r="AD793" s="88"/>
      <c r="AE793" s="88"/>
      <c r="AF793" s="88"/>
      <c r="AG793" s="88"/>
      <c r="AH793" s="88"/>
      <c r="AI793" s="88"/>
      <c r="AJ793" s="88"/>
      <c r="AK793" s="88"/>
      <c r="AL793" s="88"/>
      <c r="AM793" s="88"/>
      <c r="AN793" s="88"/>
    </row>
    <row r="794" spans="1:40" s="89" customFormat="1" x14ac:dyDescent="0.25">
      <c r="A794" s="125">
        <v>9</v>
      </c>
      <c r="B794" s="27">
        <v>169</v>
      </c>
      <c r="C794" s="69" t="s">
        <v>369</v>
      </c>
      <c r="D794" s="150" t="s">
        <v>370</v>
      </c>
      <c r="E794" s="179">
        <v>315</v>
      </c>
      <c r="F794" s="29" t="s">
        <v>48</v>
      </c>
      <c r="G794" s="32" t="s">
        <v>49</v>
      </c>
      <c r="H794" s="3"/>
      <c r="I794" s="3"/>
      <c r="J794" s="133"/>
      <c r="K794" s="133"/>
      <c r="L794" s="133"/>
      <c r="M794" s="78">
        <f>IF(RIGHT(T794)="T",(+I794-H794),0)</f>
        <v>0</v>
      </c>
      <c r="N794" s="78">
        <f>IF(RIGHT(T794)="U",(+I794-H794),0)</f>
        <v>0</v>
      </c>
      <c r="O794" s="78">
        <f>IF(RIGHT(T794)="C",(+I794-H794),0)</f>
        <v>0</v>
      </c>
      <c r="P794" s="78">
        <f>IF(RIGHT(T794)="D",(+I794-H794),0)</f>
        <v>0</v>
      </c>
      <c r="Q794" s="79"/>
      <c r="R794" s="79"/>
      <c r="S794" s="79"/>
      <c r="T794" s="118"/>
      <c r="U794" s="21"/>
      <c r="V794" s="81"/>
      <c r="W794" s="82"/>
      <c r="X794" s="125"/>
      <c r="Y794" s="84"/>
      <c r="Z794" s="85"/>
      <c r="AA794" s="82"/>
      <c r="AB794" s="86"/>
      <c r="AC794" s="88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  <c r="AN794" s="88"/>
    </row>
    <row r="795" spans="1:40" s="89" customFormat="1" x14ac:dyDescent="0.25">
      <c r="A795" s="125"/>
      <c r="B795" s="27"/>
      <c r="C795" s="69"/>
      <c r="D795" s="91" t="s">
        <v>50</v>
      </c>
      <c r="E795" s="92"/>
      <c r="F795" s="29"/>
      <c r="G795" s="32" t="s">
        <v>49</v>
      </c>
      <c r="H795" s="2"/>
      <c r="I795" s="2"/>
      <c r="J795" s="32" t="s">
        <v>49</v>
      </c>
      <c r="K795" s="32" t="s">
        <v>49</v>
      </c>
      <c r="L795" s="32" t="s">
        <v>49</v>
      </c>
      <c r="M795" s="78">
        <f>SUM(M794:M794)</f>
        <v>0</v>
      </c>
      <c r="N795" s="78">
        <f>SUM(N794:N794)</f>
        <v>0</v>
      </c>
      <c r="O795" s="78">
        <f>SUM(O794:O794)</f>
        <v>0</v>
      </c>
      <c r="P795" s="78">
        <f>SUM(P794:P794)</f>
        <v>0</v>
      </c>
      <c r="Q795" s="32" t="s">
        <v>49</v>
      </c>
      <c r="R795" s="32" t="s">
        <v>49</v>
      </c>
      <c r="S795" s="32" t="s">
        <v>49</v>
      </c>
      <c r="T795" s="112"/>
      <c r="U795" s="12"/>
      <c r="V795" s="113"/>
      <c r="W795" s="82">
        <f>$AC$10-((O795*24))</f>
        <v>720</v>
      </c>
      <c r="X795" s="125">
        <v>315</v>
      </c>
      <c r="Y795" s="84"/>
      <c r="Z795" s="85">
        <f>X795</f>
        <v>315</v>
      </c>
      <c r="AA795" s="82">
        <f>(Z795*(W795-M795*24))/W795</f>
        <v>315</v>
      </c>
      <c r="AB795" s="86">
        <f>(AA795/Z795)*100</f>
        <v>100</v>
      </c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  <c r="AN795" s="88"/>
    </row>
    <row r="796" spans="1:40" s="89" customFormat="1" x14ac:dyDescent="0.25">
      <c r="A796" s="125">
        <v>10</v>
      </c>
      <c r="B796" s="27">
        <v>170</v>
      </c>
      <c r="C796" s="69" t="s">
        <v>371</v>
      </c>
      <c r="D796" s="150" t="s">
        <v>372</v>
      </c>
      <c r="E796" s="179">
        <v>315</v>
      </c>
      <c r="F796" s="29" t="s">
        <v>48</v>
      </c>
      <c r="G796" s="32" t="s">
        <v>49</v>
      </c>
      <c r="H796" s="3"/>
      <c r="I796" s="3"/>
      <c r="J796" s="133"/>
      <c r="K796" s="133"/>
      <c r="L796" s="133"/>
      <c r="M796" s="78">
        <f>IF(RIGHT(T796)="T",(+I796-H796),0)</f>
        <v>0</v>
      </c>
      <c r="N796" s="78">
        <f>IF(RIGHT(T796)="U",(+I796-H796),0)</f>
        <v>0</v>
      </c>
      <c r="O796" s="78">
        <f>IF(RIGHT(T796)="C",(+I796-H796),0)</f>
        <v>0</v>
      </c>
      <c r="P796" s="78">
        <f>IF(RIGHT(T796)="D",(+I796-H796),0)</f>
        <v>0</v>
      </c>
      <c r="Q796" s="79"/>
      <c r="R796" s="79"/>
      <c r="S796" s="79"/>
      <c r="T796" s="118"/>
      <c r="U796" s="21"/>
      <c r="V796" s="81"/>
      <c r="W796" s="82"/>
      <c r="X796" s="125"/>
      <c r="Y796" s="84"/>
      <c r="Z796" s="85"/>
      <c r="AA796" s="82"/>
      <c r="AB796" s="86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  <c r="AN796" s="88"/>
    </row>
    <row r="797" spans="1:40" s="89" customFormat="1" x14ac:dyDescent="0.25">
      <c r="A797" s="125"/>
      <c r="B797" s="27"/>
      <c r="C797" s="69"/>
      <c r="D797" s="91" t="s">
        <v>50</v>
      </c>
      <c r="E797" s="92"/>
      <c r="F797" s="29"/>
      <c r="G797" s="32" t="s">
        <v>49</v>
      </c>
      <c r="H797" s="2"/>
      <c r="I797" s="2"/>
      <c r="J797" s="32" t="s">
        <v>49</v>
      </c>
      <c r="K797" s="32" t="s">
        <v>49</v>
      </c>
      <c r="L797" s="32" t="s">
        <v>49</v>
      </c>
      <c r="M797" s="78">
        <f>SUM(M796:M796)</f>
        <v>0</v>
      </c>
      <c r="N797" s="78">
        <f>SUM(N796:N796)</f>
        <v>0</v>
      </c>
      <c r="O797" s="78">
        <f>SUM(O796:O796)</f>
        <v>0</v>
      </c>
      <c r="P797" s="78">
        <f>SUM(P796:P796)</f>
        <v>0</v>
      </c>
      <c r="Q797" s="32" t="s">
        <v>49</v>
      </c>
      <c r="R797" s="32" t="s">
        <v>49</v>
      </c>
      <c r="S797" s="32" t="s">
        <v>49</v>
      </c>
      <c r="T797" s="112"/>
      <c r="U797" s="12"/>
      <c r="V797" s="113"/>
      <c r="W797" s="82">
        <f>$AC$10-((O797*24))</f>
        <v>720</v>
      </c>
      <c r="X797" s="125">
        <v>315</v>
      </c>
      <c r="Y797" s="84"/>
      <c r="Z797" s="85">
        <f>X797</f>
        <v>315</v>
      </c>
      <c r="AA797" s="82">
        <f>(Z797*(W797-M797*24))/W797</f>
        <v>315</v>
      </c>
      <c r="AB797" s="86">
        <f>(AA797/Z797)*100</f>
        <v>100</v>
      </c>
      <c r="AC797" s="88"/>
      <c r="AD797" s="88"/>
      <c r="AE797" s="88"/>
      <c r="AF797" s="88"/>
      <c r="AG797" s="88"/>
      <c r="AH797" s="88"/>
      <c r="AI797" s="88"/>
      <c r="AJ797" s="88"/>
      <c r="AK797" s="88"/>
      <c r="AL797" s="88"/>
      <c r="AM797" s="88"/>
      <c r="AN797" s="88"/>
    </row>
    <row r="798" spans="1:40" ht="27" x14ac:dyDescent="0.25">
      <c r="A798" s="125">
        <v>11</v>
      </c>
      <c r="B798" s="27">
        <v>171</v>
      </c>
      <c r="C798" s="69" t="s">
        <v>373</v>
      </c>
      <c r="D798" s="150" t="s">
        <v>374</v>
      </c>
      <c r="E798" s="179">
        <v>315</v>
      </c>
      <c r="F798" s="29" t="s">
        <v>48</v>
      </c>
      <c r="G798" s="32" t="s">
        <v>49</v>
      </c>
      <c r="H798" s="1">
        <v>43428.343055555553</v>
      </c>
      <c r="I798" s="1">
        <v>43428.387499999997</v>
      </c>
      <c r="J798" s="133"/>
      <c r="K798" s="133"/>
      <c r="L798" s="133"/>
      <c r="M798" s="78">
        <f>IF(RIGHT(T798)="T",(+I798-H798),0)</f>
        <v>0</v>
      </c>
      <c r="N798" s="78">
        <f>IF(RIGHT(T798)="U",(+I798-H798),0)</f>
        <v>4.4444444443797693E-2</v>
      </c>
      <c r="O798" s="78">
        <f>IF(RIGHT(T798)="C",(+I798-H798),0)</f>
        <v>0</v>
      </c>
      <c r="P798" s="78">
        <f>IF(RIGHT(T798)="D",(+I798-H798),0)</f>
        <v>0</v>
      </c>
      <c r="Q798" s="79"/>
      <c r="R798" s="79"/>
      <c r="S798" s="79"/>
      <c r="T798" s="90" t="s">
        <v>598</v>
      </c>
      <c r="U798" s="7" t="s">
        <v>789</v>
      </c>
      <c r="V798" s="81"/>
      <c r="W798" s="134"/>
      <c r="X798" s="134"/>
      <c r="Y798" s="134"/>
      <c r="Z798" s="134"/>
      <c r="AA798" s="134"/>
      <c r="AB798" s="104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</row>
    <row r="799" spans="1:40" s="37" customFormat="1" x14ac:dyDescent="0.25">
      <c r="A799" s="111"/>
      <c r="B799" s="40"/>
      <c r="C799" s="46"/>
      <c r="D799" s="91" t="s">
        <v>50</v>
      </c>
      <c r="E799" s="92"/>
      <c r="F799" s="29"/>
      <c r="G799" s="32" t="s">
        <v>49</v>
      </c>
      <c r="H799" s="2"/>
      <c r="I799" s="2"/>
      <c r="J799" s="32" t="s">
        <v>49</v>
      </c>
      <c r="K799" s="32" t="s">
        <v>49</v>
      </c>
      <c r="L799" s="32" t="s">
        <v>49</v>
      </c>
      <c r="M799" s="78">
        <f>SUM(M798:M798)</f>
        <v>0</v>
      </c>
      <c r="N799" s="78">
        <f>SUM(N798:N798)</f>
        <v>4.4444444443797693E-2</v>
      </c>
      <c r="O799" s="78">
        <f>SUM(O798:O798)</f>
        <v>0</v>
      </c>
      <c r="P799" s="78">
        <f>SUM(P798:P798)</f>
        <v>0</v>
      </c>
      <c r="Q799" s="32" t="s">
        <v>49</v>
      </c>
      <c r="R799" s="32" t="s">
        <v>49</v>
      </c>
      <c r="S799" s="32" t="s">
        <v>49</v>
      </c>
      <c r="T799" s="112"/>
      <c r="U799" s="12"/>
      <c r="V799" s="113"/>
      <c r="W799" s="114">
        <f>$AC$10-((O799*24))</f>
        <v>720</v>
      </c>
      <c r="X799" s="182">
        <v>315</v>
      </c>
      <c r="Y799" s="84"/>
      <c r="Z799" s="116">
        <f>X799</f>
        <v>315</v>
      </c>
      <c r="AA799" s="117">
        <f>(Z799*(W799-M799*24))/W799</f>
        <v>315</v>
      </c>
      <c r="AB799" s="95">
        <f>(AA799/Z799)*100</f>
        <v>100</v>
      </c>
    </row>
    <row r="800" spans="1:40" ht="15.75" x14ac:dyDescent="0.25">
      <c r="A800" s="182">
        <v>12</v>
      </c>
      <c r="B800" s="27">
        <v>172</v>
      </c>
      <c r="C800" s="69" t="s">
        <v>375</v>
      </c>
      <c r="D800" s="150" t="s">
        <v>376</v>
      </c>
      <c r="E800" s="179">
        <v>315</v>
      </c>
      <c r="F800" s="29" t="s">
        <v>48</v>
      </c>
      <c r="G800" s="32" t="s">
        <v>49</v>
      </c>
      <c r="H800" s="3"/>
      <c r="I800" s="3"/>
      <c r="J800" s="133"/>
      <c r="K800" s="133"/>
      <c r="L800" s="133"/>
      <c r="M800" s="78">
        <f>IF(RIGHT(T800)="T",(+I800-H800),0)</f>
        <v>0</v>
      </c>
      <c r="N800" s="78">
        <f>IF(RIGHT(T800)="U",(+I800-H800),0)</f>
        <v>0</v>
      </c>
      <c r="O800" s="78">
        <f>IF(RIGHT(T800)="C",(+I800-H800),0)</f>
        <v>0</v>
      </c>
      <c r="P800" s="78">
        <f>IF(RIGHT(T800)="D",(+I800-H800),0)</f>
        <v>0</v>
      </c>
      <c r="Q800" s="79"/>
      <c r="R800" s="79"/>
      <c r="S800" s="79"/>
      <c r="T800" s="96"/>
      <c r="U800" s="30"/>
      <c r="V800" s="81"/>
      <c r="W800" s="134"/>
      <c r="X800" s="134"/>
      <c r="Y800" s="134"/>
      <c r="Z800" s="134"/>
      <c r="AA800" s="134"/>
      <c r="AB800" s="104"/>
      <c r="AC800" s="61"/>
      <c r="AD800" s="183"/>
      <c r="AE800" s="183"/>
      <c r="AF800" s="61"/>
      <c r="AG800" s="61"/>
      <c r="AH800" s="61"/>
      <c r="AI800" s="61"/>
      <c r="AJ800" s="61"/>
      <c r="AK800" s="61"/>
      <c r="AL800" s="61"/>
      <c r="AM800" s="61"/>
      <c r="AN800" s="61"/>
    </row>
    <row r="801" spans="1:40" s="37" customFormat="1" x14ac:dyDescent="0.25">
      <c r="A801" s="111"/>
      <c r="B801" s="40"/>
      <c r="C801" s="46"/>
      <c r="D801" s="91" t="s">
        <v>50</v>
      </c>
      <c r="E801" s="92"/>
      <c r="F801" s="29" t="s">
        <v>48</v>
      </c>
      <c r="G801" s="32" t="s">
        <v>49</v>
      </c>
      <c r="H801" s="2"/>
      <c r="I801" s="2"/>
      <c r="J801" s="32" t="s">
        <v>49</v>
      </c>
      <c r="K801" s="32" t="s">
        <v>49</v>
      </c>
      <c r="L801" s="32" t="s">
        <v>49</v>
      </c>
      <c r="M801" s="78">
        <f>SUM(M800:M800)</f>
        <v>0</v>
      </c>
      <c r="N801" s="78">
        <f>SUM(N800:N800)</f>
        <v>0</v>
      </c>
      <c r="O801" s="78">
        <f>SUM(O800:O800)</f>
        <v>0</v>
      </c>
      <c r="P801" s="78">
        <f>SUM(P800:P800)</f>
        <v>0</v>
      </c>
      <c r="Q801" s="32" t="s">
        <v>49</v>
      </c>
      <c r="R801" s="32" t="s">
        <v>49</v>
      </c>
      <c r="S801" s="32" t="s">
        <v>49</v>
      </c>
      <c r="T801" s="112"/>
      <c r="U801" s="12"/>
      <c r="V801" s="113"/>
      <c r="W801" s="114">
        <f>$AC$10-((O801*24))</f>
        <v>720</v>
      </c>
      <c r="X801" s="182">
        <v>315</v>
      </c>
      <c r="Y801" s="84"/>
      <c r="Z801" s="116">
        <f>X801</f>
        <v>315</v>
      </c>
      <c r="AA801" s="117">
        <f>(Z801*(W801-M801*24))/W801</f>
        <v>315</v>
      </c>
      <c r="AB801" s="95">
        <f>(AA801/Z801)*100</f>
        <v>100</v>
      </c>
    </row>
    <row r="802" spans="1:40" ht="27" x14ac:dyDescent="0.25">
      <c r="A802" s="182">
        <v>13</v>
      </c>
      <c r="B802" s="27">
        <v>173</v>
      </c>
      <c r="C802" s="69" t="s">
        <v>377</v>
      </c>
      <c r="D802" s="150" t="s">
        <v>378</v>
      </c>
      <c r="E802" s="179">
        <v>315</v>
      </c>
      <c r="F802" s="29" t="s">
        <v>48</v>
      </c>
      <c r="G802" s="32" t="s">
        <v>49</v>
      </c>
      <c r="H802" s="1">
        <v>43428.343055555553</v>
      </c>
      <c r="I802" s="1">
        <v>43428.404861111114</v>
      </c>
      <c r="J802" s="133"/>
      <c r="K802" s="133"/>
      <c r="L802" s="133"/>
      <c r="M802" s="78">
        <f>IF(RIGHT(T802)="T",(+I802-H802),0)</f>
        <v>0</v>
      </c>
      <c r="N802" s="78">
        <f>IF(RIGHT(T802)="U",(+I802-H802),0)</f>
        <v>6.1805555560567882E-2</v>
      </c>
      <c r="O802" s="78">
        <f>IF(RIGHT(T802)="C",(+I802-H802),0)</f>
        <v>0</v>
      </c>
      <c r="P802" s="78">
        <f>IF(RIGHT(T802)="D",(+I802-H802),0)</f>
        <v>0</v>
      </c>
      <c r="Q802" s="79"/>
      <c r="R802" s="79"/>
      <c r="S802" s="79"/>
      <c r="T802" s="90" t="s">
        <v>598</v>
      </c>
      <c r="U802" s="7" t="s">
        <v>789</v>
      </c>
      <c r="V802" s="81"/>
      <c r="W802" s="134"/>
      <c r="X802" s="134"/>
      <c r="Y802" s="134"/>
      <c r="Z802" s="134"/>
      <c r="AA802" s="134"/>
      <c r="AB802" s="104"/>
      <c r="AC802" s="61"/>
      <c r="AD802" s="183"/>
      <c r="AE802" s="183"/>
      <c r="AF802" s="61"/>
      <c r="AG802" s="61"/>
      <c r="AH802" s="61"/>
      <c r="AI802" s="61"/>
      <c r="AJ802" s="61"/>
      <c r="AK802" s="61"/>
      <c r="AL802" s="61"/>
      <c r="AM802" s="61"/>
      <c r="AN802" s="61"/>
    </row>
    <row r="803" spans="1:40" s="37" customFormat="1" x14ac:dyDescent="0.25">
      <c r="A803" s="111"/>
      <c r="B803" s="40"/>
      <c r="C803" s="46"/>
      <c r="D803" s="91" t="s">
        <v>50</v>
      </c>
      <c r="E803" s="92"/>
      <c r="F803" s="29"/>
      <c r="G803" s="32" t="s">
        <v>49</v>
      </c>
      <c r="H803" s="2"/>
      <c r="I803" s="2"/>
      <c r="J803" s="32" t="s">
        <v>49</v>
      </c>
      <c r="K803" s="32" t="s">
        <v>49</v>
      </c>
      <c r="L803" s="32" t="s">
        <v>49</v>
      </c>
      <c r="M803" s="78">
        <f>SUM(M802:M802)</f>
        <v>0</v>
      </c>
      <c r="N803" s="78">
        <f>SUM(N802:N802)</f>
        <v>6.1805555560567882E-2</v>
      </c>
      <c r="O803" s="78">
        <f>SUM(O802:O802)</f>
        <v>0</v>
      </c>
      <c r="P803" s="78">
        <f>SUM(P802:P802)</f>
        <v>0</v>
      </c>
      <c r="Q803" s="32" t="s">
        <v>49</v>
      </c>
      <c r="R803" s="32" t="s">
        <v>49</v>
      </c>
      <c r="S803" s="32" t="s">
        <v>49</v>
      </c>
      <c r="T803" s="112"/>
      <c r="U803" s="12"/>
      <c r="V803" s="113"/>
      <c r="W803" s="114">
        <f>$AC$10-((O803*24))</f>
        <v>720</v>
      </c>
      <c r="X803" s="182">
        <v>315</v>
      </c>
      <c r="Y803" s="84"/>
      <c r="Z803" s="116">
        <f>X803</f>
        <v>315</v>
      </c>
      <c r="AA803" s="117">
        <f>(Z803*(W803-M803*24))/W803</f>
        <v>315</v>
      </c>
      <c r="AB803" s="95">
        <f>(AA803/Z803)*100</f>
        <v>100</v>
      </c>
    </row>
    <row r="804" spans="1:40" ht="15.75" x14ac:dyDescent="0.25">
      <c r="A804" s="182">
        <v>14</v>
      </c>
      <c r="B804" s="27">
        <v>174</v>
      </c>
      <c r="C804" s="120" t="s">
        <v>379</v>
      </c>
      <c r="D804" s="178" t="s">
        <v>380</v>
      </c>
      <c r="E804" s="179">
        <v>315</v>
      </c>
      <c r="F804" s="29" t="s">
        <v>48</v>
      </c>
      <c r="G804" s="32" t="s">
        <v>49</v>
      </c>
      <c r="H804" s="3"/>
      <c r="I804" s="3"/>
      <c r="J804" s="133"/>
      <c r="K804" s="133"/>
      <c r="L804" s="133"/>
      <c r="M804" s="78">
        <f>IF(RIGHT(T804)="T",(+I804-H804),0)</f>
        <v>0</v>
      </c>
      <c r="N804" s="78">
        <f>IF(RIGHT(T804)="U",(+I804-H804),0)</f>
        <v>0</v>
      </c>
      <c r="O804" s="78">
        <f>IF(RIGHT(T804)="C",(+I804-H804),0)</f>
        <v>0</v>
      </c>
      <c r="P804" s="78">
        <f>IF(RIGHT(T804)="D",(+I804-H804),0)</f>
        <v>0</v>
      </c>
      <c r="Q804" s="79"/>
      <c r="R804" s="79"/>
      <c r="S804" s="79"/>
      <c r="T804" s="96"/>
      <c r="U804" s="30"/>
      <c r="V804" s="81"/>
      <c r="W804" s="134"/>
      <c r="X804" s="134"/>
      <c r="Y804" s="134"/>
      <c r="Z804" s="134"/>
      <c r="AA804" s="134"/>
      <c r="AB804" s="104"/>
      <c r="AC804" s="61"/>
      <c r="AD804" s="183"/>
      <c r="AE804" s="183"/>
      <c r="AF804" s="61"/>
      <c r="AG804" s="61"/>
      <c r="AH804" s="61"/>
      <c r="AI804" s="61"/>
      <c r="AJ804" s="61"/>
      <c r="AK804" s="61"/>
      <c r="AL804" s="61"/>
      <c r="AM804" s="61"/>
      <c r="AN804" s="61"/>
    </row>
    <row r="805" spans="1:40" s="37" customFormat="1" x14ac:dyDescent="0.25">
      <c r="A805" s="111"/>
      <c r="B805" s="40"/>
      <c r="C805" s="46"/>
      <c r="D805" s="91" t="s">
        <v>50</v>
      </c>
      <c r="E805" s="92"/>
      <c r="F805" s="29"/>
      <c r="G805" s="32" t="s">
        <v>49</v>
      </c>
      <c r="H805" s="2"/>
      <c r="I805" s="2"/>
      <c r="J805" s="32" t="s">
        <v>49</v>
      </c>
      <c r="K805" s="32" t="s">
        <v>49</v>
      </c>
      <c r="L805" s="32" t="s">
        <v>49</v>
      </c>
      <c r="M805" s="78">
        <f>SUM(M804:M804)</f>
        <v>0</v>
      </c>
      <c r="N805" s="78">
        <f>SUM(N804:N804)</f>
        <v>0</v>
      </c>
      <c r="O805" s="78">
        <f>SUM(O804:O804)</f>
        <v>0</v>
      </c>
      <c r="P805" s="78">
        <f>SUM(P804:P804)</f>
        <v>0</v>
      </c>
      <c r="Q805" s="32" t="s">
        <v>49</v>
      </c>
      <c r="R805" s="32" t="s">
        <v>49</v>
      </c>
      <c r="S805" s="32" t="s">
        <v>49</v>
      </c>
      <c r="T805" s="112"/>
      <c r="U805" s="12"/>
      <c r="V805" s="113"/>
      <c r="W805" s="114">
        <f>$AC$10-((O805*24))</f>
        <v>720</v>
      </c>
      <c r="X805" s="175">
        <v>315</v>
      </c>
      <c r="Y805" s="94"/>
      <c r="Z805" s="98">
        <f>X805</f>
        <v>315</v>
      </c>
      <c r="AA805" s="117">
        <f>(Z805*(W805-M805*24))/W805</f>
        <v>315</v>
      </c>
      <c r="AB805" s="100">
        <f>(AA805/Z805)*100</f>
        <v>100</v>
      </c>
    </row>
    <row r="806" spans="1:40" ht="15.75" x14ac:dyDescent="0.25">
      <c r="A806" s="182">
        <v>15</v>
      </c>
      <c r="B806" s="27">
        <v>175</v>
      </c>
      <c r="C806" s="120" t="s">
        <v>381</v>
      </c>
      <c r="D806" s="178" t="s">
        <v>382</v>
      </c>
      <c r="E806" s="179">
        <v>315</v>
      </c>
      <c r="F806" s="29" t="s">
        <v>48</v>
      </c>
      <c r="G806" s="32" t="s">
        <v>49</v>
      </c>
      <c r="H806" s="3"/>
      <c r="I806" s="3"/>
      <c r="J806" s="133"/>
      <c r="K806" s="133"/>
      <c r="L806" s="133"/>
      <c r="M806" s="78">
        <f>IF(RIGHT(T806)="T",(+I806-H806),0)</f>
        <v>0</v>
      </c>
      <c r="N806" s="78">
        <f>IF(RIGHT(T806)="U",(+I806-H806),0)</f>
        <v>0</v>
      </c>
      <c r="O806" s="78">
        <f>IF(RIGHT(T806)="C",(+I806-H806),0)</f>
        <v>0</v>
      </c>
      <c r="P806" s="78">
        <f>IF(RIGHT(T806)="D",(+I806-H806),0)</f>
        <v>0</v>
      </c>
      <c r="Q806" s="79"/>
      <c r="R806" s="79"/>
      <c r="S806" s="79"/>
      <c r="T806" s="96"/>
      <c r="U806" s="30"/>
      <c r="V806" s="81"/>
      <c r="W806" s="134"/>
      <c r="X806" s="134"/>
      <c r="Y806" s="134"/>
      <c r="Z806" s="134"/>
      <c r="AA806" s="134"/>
      <c r="AB806" s="104"/>
      <c r="AC806" s="61"/>
      <c r="AD806" s="183"/>
      <c r="AE806" s="183"/>
      <c r="AF806" s="61"/>
      <c r="AG806" s="61"/>
      <c r="AH806" s="61"/>
      <c r="AI806" s="61"/>
      <c r="AJ806" s="61"/>
      <c r="AK806" s="61"/>
      <c r="AL806" s="61"/>
      <c r="AM806" s="61"/>
      <c r="AN806" s="61"/>
    </row>
    <row r="807" spans="1:40" s="37" customFormat="1" x14ac:dyDescent="0.25">
      <c r="A807" s="111"/>
      <c r="B807" s="40"/>
      <c r="C807" s="46"/>
      <c r="D807" s="91" t="s">
        <v>50</v>
      </c>
      <c r="E807" s="92"/>
      <c r="F807" s="29"/>
      <c r="G807" s="32" t="s">
        <v>49</v>
      </c>
      <c r="H807" s="2"/>
      <c r="I807" s="2"/>
      <c r="J807" s="32" t="s">
        <v>49</v>
      </c>
      <c r="K807" s="32" t="s">
        <v>49</v>
      </c>
      <c r="L807" s="32" t="s">
        <v>49</v>
      </c>
      <c r="M807" s="78">
        <f>SUM(M806:M806)</f>
        <v>0</v>
      </c>
      <c r="N807" s="78">
        <f>SUM(N806:N806)</f>
        <v>0</v>
      </c>
      <c r="O807" s="78">
        <f>SUM(O806:O806)</f>
        <v>0</v>
      </c>
      <c r="P807" s="78">
        <f>SUM(P806:P806)</f>
        <v>0</v>
      </c>
      <c r="Q807" s="32" t="s">
        <v>49</v>
      </c>
      <c r="R807" s="32" t="s">
        <v>49</v>
      </c>
      <c r="S807" s="32" t="s">
        <v>49</v>
      </c>
      <c r="T807" s="112"/>
      <c r="U807" s="12"/>
      <c r="V807" s="113"/>
      <c r="W807" s="114">
        <f>$AC$10-((O807*24))</f>
        <v>720</v>
      </c>
      <c r="X807" s="175">
        <v>315</v>
      </c>
      <c r="Y807" s="94"/>
      <c r="Z807" s="98">
        <f>X807</f>
        <v>315</v>
      </c>
      <c r="AA807" s="117">
        <f>(Z807*(W807-M807*24))/W807</f>
        <v>315</v>
      </c>
      <c r="AB807" s="100">
        <f>(AA807/Z807)*100</f>
        <v>100</v>
      </c>
    </row>
    <row r="808" spans="1:40" s="89" customFormat="1" x14ac:dyDescent="0.25">
      <c r="A808" s="228">
        <v>16</v>
      </c>
      <c r="B808" s="211">
        <v>176</v>
      </c>
      <c r="C808" s="215" t="s">
        <v>383</v>
      </c>
      <c r="D808" s="217" t="s">
        <v>384</v>
      </c>
      <c r="E808" s="229">
        <v>315</v>
      </c>
      <c r="F808" s="213" t="s">
        <v>48</v>
      </c>
      <c r="G808" s="32" t="s">
        <v>49</v>
      </c>
      <c r="H808" s="3"/>
      <c r="I808" s="3"/>
      <c r="J808" s="133"/>
      <c r="K808" s="133"/>
      <c r="L808" s="133"/>
      <c r="M808" s="78">
        <f>IF(RIGHT(T808)="T",(+I808-H808),0)</f>
        <v>0</v>
      </c>
      <c r="N808" s="78">
        <f>IF(RIGHT(T808)="U",(+I808-H808),0)</f>
        <v>0</v>
      </c>
      <c r="O808" s="78">
        <f>IF(RIGHT(T808)="C",(+I808-H808),0)</f>
        <v>0</v>
      </c>
      <c r="P808" s="78">
        <f>IF(RIGHT(T808)="D",(+I808-H808),0)</f>
        <v>0</v>
      </c>
      <c r="Q808" s="79"/>
      <c r="R808" s="79"/>
      <c r="S808" s="79"/>
      <c r="T808" s="96"/>
      <c r="U808" s="30"/>
      <c r="V808" s="81"/>
      <c r="W808" s="82"/>
      <c r="X808" s="125"/>
      <c r="Y808" s="84"/>
      <c r="Z808" s="85"/>
      <c r="AA808" s="82"/>
      <c r="AB808" s="86"/>
      <c r="AC808" s="88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  <c r="AN808" s="88"/>
    </row>
    <row r="809" spans="1:40" s="89" customFormat="1" x14ac:dyDescent="0.25">
      <c r="A809" s="228"/>
      <c r="B809" s="211"/>
      <c r="C809" s="216"/>
      <c r="D809" s="217"/>
      <c r="E809" s="229"/>
      <c r="F809" s="213"/>
      <c r="G809" s="32"/>
      <c r="H809" s="3"/>
      <c r="I809" s="3"/>
      <c r="J809" s="133"/>
      <c r="K809" s="133"/>
      <c r="L809" s="133"/>
      <c r="M809" s="78">
        <f>IF(RIGHT(T809)="T",(+I809-H809),0)</f>
        <v>0</v>
      </c>
      <c r="N809" s="78">
        <f>IF(RIGHT(T809)="U",(+I809-H809),0)</f>
        <v>0</v>
      </c>
      <c r="O809" s="78">
        <f>IF(RIGHT(T809)="C",(+I809-H809),0)</f>
        <v>0</v>
      </c>
      <c r="P809" s="78">
        <f>IF(RIGHT(T809)="D",(+I809-H809),0)</f>
        <v>0</v>
      </c>
      <c r="Q809" s="79"/>
      <c r="R809" s="79"/>
      <c r="S809" s="79"/>
      <c r="T809" s="96"/>
      <c r="U809" s="30"/>
      <c r="V809" s="81"/>
      <c r="W809" s="82"/>
      <c r="X809" s="125"/>
      <c r="Y809" s="84"/>
      <c r="Z809" s="85"/>
      <c r="AA809" s="82"/>
      <c r="AB809" s="86"/>
      <c r="AC809" s="88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  <c r="AN809" s="88"/>
    </row>
    <row r="810" spans="1:40" s="37" customFormat="1" x14ac:dyDescent="0.25">
      <c r="A810" s="111"/>
      <c r="B810" s="40"/>
      <c r="C810" s="46"/>
      <c r="D810" s="91" t="s">
        <v>50</v>
      </c>
      <c r="E810" s="92"/>
      <c r="F810" s="29"/>
      <c r="G810" s="32" t="s">
        <v>49</v>
      </c>
      <c r="H810" s="2"/>
      <c r="I810" s="2"/>
      <c r="J810" s="32" t="s">
        <v>49</v>
      </c>
      <c r="K810" s="32" t="s">
        <v>49</v>
      </c>
      <c r="L810" s="32" t="s">
        <v>49</v>
      </c>
      <c r="M810" s="78">
        <f>SUM(M808:M809)</f>
        <v>0</v>
      </c>
      <c r="N810" s="78">
        <f>SUM(N808:N809)</f>
        <v>0</v>
      </c>
      <c r="O810" s="78">
        <f>SUM(O808:O809)</f>
        <v>0</v>
      </c>
      <c r="P810" s="78">
        <f>SUM(P808:P809)</f>
        <v>0</v>
      </c>
      <c r="Q810" s="32" t="s">
        <v>49</v>
      </c>
      <c r="R810" s="32" t="s">
        <v>49</v>
      </c>
      <c r="S810" s="32" t="s">
        <v>49</v>
      </c>
      <c r="T810" s="112"/>
      <c r="U810" s="12"/>
      <c r="V810" s="113"/>
      <c r="W810" s="82">
        <f>$AC$10-((O810*24))</f>
        <v>720</v>
      </c>
      <c r="X810" s="125">
        <v>315</v>
      </c>
      <c r="Y810" s="84"/>
      <c r="Z810" s="85">
        <f>X810</f>
        <v>315</v>
      </c>
      <c r="AA810" s="82">
        <f>(Z810*(W810-M810*24))/W810</f>
        <v>315</v>
      </c>
      <c r="AB810" s="86">
        <f>(AA810/Z810)*100</f>
        <v>100</v>
      </c>
    </row>
    <row r="811" spans="1:40" s="89" customFormat="1" x14ac:dyDescent="0.25">
      <c r="A811" s="228">
        <v>17</v>
      </c>
      <c r="B811" s="211">
        <v>177</v>
      </c>
      <c r="C811" s="262" t="s">
        <v>385</v>
      </c>
      <c r="D811" s="227" t="s">
        <v>386</v>
      </c>
      <c r="E811" s="229">
        <v>315</v>
      </c>
      <c r="F811" s="213" t="s">
        <v>48</v>
      </c>
      <c r="G811" s="32" t="s">
        <v>49</v>
      </c>
      <c r="H811" s="3"/>
      <c r="I811" s="3"/>
      <c r="J811" s="133"/>
      <c r="K811" s="133"/>
      <c r="L811" s="133"/>
      <c r="M811" s="78">
        <f>IF(RIGHT(T811)="T",(+I811-H811),0)</f>
        <v>0</v>
      </c>
      <c r="N811" s="78">
        <f>IF(RIGHT(T811)="U",(+I811-H811),0)</f>
        <v>0</v>
      </c>
      <c r="O811" s="78">
        <f>IF(RIGHT(T811)="C",(+I811-H811),0)</f>
        <v>0</v>
      </c>
      <c r="P811" s="78">
        <f>IF(RIGHT(T811)="D",(+I811-H811),0)</f>
        <v>0</v>
      </c>
      <c r="Q811" s="79"/>
      <c r="R811" s="79"/>
      <c r="S811" s="79"/>
      <c r="T811" s="96"/>
      <c r="U811" s="30"/>
      <c r="V811" s="81"/>
      <c r="W811" s="82"/>
      <c r="X811" s="125"/>
      <c r="Y811" s="84"/>
      <c r="Z811" s="85"/>
      <c r="AA811" s="82"/>
      <c r="AB811" s="86"/>
      <c r="AC811" s="88"/>
      <c r="AD811" s="88"/>
      <c r="AE811" s="88"/>
      <c r="AF811" s="88"/>
      <c r="AG811" s="88"/>
      <c r="AH811" s="88"/>
      <c r="AI811" s="88"/>
      <c r="AJ811" s="88"/>
      <c r="AK811" s="88"/>
      <c r="AL811" s="88"/>
      <c r="AM811" s="88"/>
      <c r="AN811" s="88"/>
    </row>
    <row r="812" spans="1:40" s="89" customFormat="1" x14ac:dyDescent="0.25">
      <c r="A812" s="228"/>
      <c r="B812" s="211"/>
      <c r="C812" s="216"/>
      <c r="D812" s="227"/>
      <c r="E812" s="229"/>
      <c r="F812" s="213"/>
      <c r="G812" s="32" t="s">
        <v>49</v>
      </c>
      <c r="H812" s="3"/>
      <c r="I812" s="3"/>
      <c r="J812" s="133"/>
      <c r="K812" s="133"/>
      <c r="L812" s="133"/>
      <c r="M812" s="78">
        <f>IF(RIGHT(T812)="T",(+I812-H812),0)</f>
        <v>0</v>
      </c>
      <c r="N812" s="78">
        <f>IF(RIGHT(T812)="U",(+I812-H812),0)</f>
        <v>0</v>
      </c>
      <c r="O812" s="78">
        <f>IF(RIGHT(T812)="C",(+I812-H812),0)</f>
        <v>0</v>
      </c>
      <c r="P812" s="78">
        <f>IF(RIGHT(T812)="D",(+I812-H812),0)</f>
        <v>0</v>
      </c>
      <c r="Q812" s="79"/>
      <c r="R812" s="79"/>
      <c r="S812" s="79"/>
      <c r="T812" s="118"/>
      <c r="U812" s="30"/>
      <c r="V812" s="81"/>
      <c r="W812" s="82"/>
      <c r="X812" s="125"/>
      <c r="Y812" s="84"/>
      <c r="Z812" s="85"/>
      <c r="AA812" s="82"/>
      <c r="AB812" s="86"/>
      <c r="AC812" s="88"/>
      <c r="AD812" s="88"/>
      <c r="AE812" s="88"/>
      <c r="AF812" s="88"/>
      <c r="AG812" s="88"/>
      <c r="AH812" s="88"/>
      <c r="AI812" s="88"/>
      <c r="AJ812" s="88"/>
      <c r="AK812" s="88"/>
      <c r="AL812" s="88"/>
      <c r="AM812" s="88"/>
      <c r="AN812" s="88"/>
    </row>
    <row r="813" spans="1:40" s="37" customFormat="1" ht="15.75" x14ac:dyDescent="0.25">
      <c r="A813" s="111"/>
      <c r="B813" s="40"/>
      <c r="C813" s="46"/>
      <c r="D813" s="91" t="s">
        <v>50</v>
      </c>
      <c r="E813" s="92"/>
      <c r="F813" s="29"/>
      <c r="G813" s="32" t="s">
        <v>49</v>
      </c>
      <c r="H813" s="2"/>
      <c r="I813" s="2"/>
      <c r="J813" s="32" t="s">
        <v>49</v>
      </c>
      <c r="K813" s="32" t="s">
        <v>49</v>
      </c>
      <c r="L813" s="32" t="s">
        <v>49</v>
      </c>
      <c r="M813" s="78">
        <f>SUM(M811:M812)</f>
        <v>0</v>
      </c>
      <c r="N813" s="78">
        <f>SUM(N811:N812)</f>
        <v>0</v>
      </c>
      <c r="O813" s="78">
        <f>SUM(O811:O812)</f>
        <v>0</v>
      </c>
      <c r="P813" s="78">
        <f>SUM(P811:P812)</f>
        <v>0</v>
      </c>
      <c r="Q813" s="32" t="s">
        <v>49</v>
      </c>
      <c r="R813" s="32" t="s">
        <v>49</v>
      </c>
      <c r="S813" s="32" t="s">
        <v>49</v>
      </c>
      <c r="T813" s="112"/>
      <c r="U813" s="12"/>
      <c r="V813" s="113"/>
      <c r="W813" s="82">
        <f>$AC$10-((O813*24))</f>
        <v>720</v>
      </c>
      <c r="X813" s="180">
        <v>500</v>
      </c>
      <c r="Y813" s="94"/>
      <c r="Z813" s="98">
        <f>X813</f>
        <v>500</v>
      </c>
      <c r="AA813" s="82">
        <f>(Z813*(W813-M813*24))/W813</f>
        <v>500</v>
      </c>
      <c r="AB813" s="100">
        <f>(AA813/Z813)*100</f>
        <v>100</v>
      </c>
    </row>
    <row r="814" spans="1:40" s="89" customFormat="1" ht="18" x14ac:dyDescent="0.25">
      <c r="A814" s="228">
        <v>18</v>
      </c>
      <c r="B814" s="211">
        <v>178</v>
      </c>
      <c r="C814" s="215" t="s">
        <v>388</v>
      </c>
      <c r="D814" s="217" t="s">
        <v>387</v>
      </c>
      <c r="E814" s="229">
        <v>315</v>
      </c>
      <c r="F814" s="213" t="s">
        <v>48</v>
      </c>
      <c r="G814" s="32" t="s">
        <v>49</v>
      </c>
      <c r="H814" s="1">
        <v>43425.495138888888</v>
      </c>
      <c r="I814" s="1">
        <v>43425.770138888889</v>
      </c>
      <c r="J814" s="133"/>
      <c r="K814" s="133"/>
      <c r="L814" s="133"/>
      <c r="M814" s="78">
        <f>IF(RIGHT(T814)="T",(+I814-H814),0)</f>
        <v>0.27500000000145519</v>
      </c>
      <c r="N814" s="78">
        <f>IF(RIGHT(T814)="U",(+I814-H814),0)</f>
        <v>0</v>
      </c>
      <c r="O814" s="78">
        <f>IF(RIGHT(T814)="C",(+I814-H814),0)</f>
        <v>0</v>
      </c>
      <c r="P814" s="78">
        <f>IF(RIGHT(T814)="D",(+I814-H814),0)</f>
        <v>0</v>
      </c>
      <c r="Q814" s="79"/>
      <c r="R814" s="79"/>
      <c r="S814" s="79"/>
      <c r="T814" s="90" t="s">
        <v>601</v>
      </c>
      <c r="U814" s="7" t="s">
        <v>790</v>
      </c>
      <c r="V814" s="81"/>
      <c r="W814" s="82"/>
      <c r="X814" s="125"/>
      <c r="Y814" s="84"/>
      <c r="Z814" s="85"/>
      <c r="AA814" s="82"/>
      <c r="AB814" s="86"/>
      <c r="AC814" s="88"/>
      <c r="AD814" s="88"/>
      <c r="AE814" s="88"/>
      <c r="AF814" s="88"/>
      <c r="AG814" s="88"/>
      <c r="AH814" s="88"/>
      <c r="AI814" s="88"/>
      <c r="AJ814" s="88"/>
      <c r="AK814" s="88"/>
      <c r="AL814" s="88"/>
      <c r="AM814" s="88"/>
      <c r="AN814" s="88"/>
    </row>
    <row r="815" spans="1:40" s="89" customFormat="1" x14ac:dyDescent="0.25">
      <c r="A815" s="228"/>
      <c r="B815" s="211"/>
      <c r="C815" s="216"/>
      <c r="D815" s="217"/>
      <c r="E815" s="229"/>
      <c r="F815" s="213"/>
      <c r="G815" s="32"/>
      <c r="H815" s="3"/>
      <c r="I815" s="3"/>
      <c r="J815" s="133"/>
      <c r="K815" s="133"/>
      <c r="L815" s="133"/>
      <c r="M815" s="78">
        <f>IF(RIGHT(T815)="T",(+I815-H815),0)</f>
        <v>0</v>
      </c>
      <c r="N815" s="78">
        <f>IF(RIGHT(T815)="U",(+I815-H815),0)</f>
        <v>0</v>
      </c>
      <c r="O815" s="78">
        <f>IF(RIGHT(T815)="C",(+I815-H815),0)</f>
        <v>0</v>
      </c>
      <c r="P815" s="78">
        <f>IF(RIGHT(T815)="D",(+I815-H815),0)</f>
        <v>0</v>
      </c>
      <c r="Q815" s="79"/>
      <c r="R815" s="79"/>
      <c r="S815" s="79"/>
      <c r="T815" s="118"/>
      <c r="U815" s="21"/>
      <c r="V815" s="81"/>
      <c r="W815" s="82"/>
      <c r="X815" s="125"/>
      <c r="Y815" s="84"/>
      <c r="Z815" s="85"/>
      <c r="AA815" s="82"/>
      <c r="AB815" s="86"/>
      <c r="AC815" s="88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  <c r="AN815" s="88"/>
    </row>
    <row r="816" spans="1:40" s="37" customFormat="1" x14ac:dyDescent="0.25">
      <c r="A816" s="111"/>
      <c r="B816" s="40"/>
      <c r="C816" s="46"/>
      <c r="D816" s="91" t="s">
        <v>50</v>
      </c>
      <c r="E816" s="92"/>
      <c r="F816" s="29"/>
      <c r="G816" s="32" t="s">
        <v>49</v>
      </c>
      <c r="H816" s="2"/>
      <c r="I816" s="2"/>
      <c r="J816" s="32" t="s">
        <v>49</v>
      </c>
      <c r="K816" s="32" t="s">
        <v>49</v>
      </c>
      <c r="L816" s="32" t="s">
        <v>49</v>
      </c>
      <c r="M816" s="78">
        <f>SUM(M814:M815)</f>
        <v>0.27500000000145519</v>
      </c>
      <c r="N816" s="78">
        <f>SUM(N814:N815)</f>
        <v>0</v>
      </c>
      <c r="O816" s="78">
        <f>SUM(O814:O815)</f>
        <v>0</v>
      </c>
      <c r="P816" s="78">
        <f>SUM(P814:P815)</f>
        <v>0</v>
      </c>
      <c r="Q816" s="32" t="s">
        <v>49</v>
      </c>
      <c r="R816" s="32" t="s">
        <v>49</v>
      </c>
      <c r="S816" s="32" t="s">
        <v>49</v>
      </c>
      <c r="T816" s="112"/>
      <c r="U816" s="12"/>
      <c r="V816" s="113"/>
      <c r="W816" s="82">
        <f>$AC$10-((O816*24))</f>
        <v>720</v>
      </c>
      <c r="X816" s="125">
        <v>315</v>
      </c>
      <c r="Y816" s="84"/>
      <c r="Z816" s="85">
        <f>X816</f>
        <v>315</v>
      </c>
      <c r="AA816" s="82">
        <f>(Z816*(W816-M816*24))/W816</f>
        <v>312.11249999998472</v>
      </c>
      <c r="AB816" s="86">
        <f>(AA816/Z816)*100</f>
        <v>99.083333333328483</v>
      </c>
    </row>
    <row r="817" spans="1:40" s="34" customFormat="1" x14ac:dyDescent="0.25">
      <c r="A817" s="230">
        <v>19</v>
      </c>
      <c r="B817" s="212">
        <v>179</v>
      </c>
      <c r="C817" s="225" t="s">
        <v>390</v>
      </c>
      <c r="D817" s="231" t="s">
        <v>389</v>
      </c>
      <c r="E817" s="232">
        <v>315</v>
      </c>
      <c r="F817" s="213" t="s">
        <v>48</v>
      </c>
      <c r="G817" s="32" t="s">
        <v>49</v>
      </c>
      <c r="H817" s="3"/>
      <c r="I817" s="3"/>
      <c r="J817" s="32" t="s">
        <v>49</v>
      </c>
      <c r="K817" s="32" t="s">
        <v>49</v>
      </c>
      <c r="L817" s="32" t="s">
        <v>49</v>
      </c>
      <c r="M817" s="78">
        <f>IF(RIGHT(T817)="T",(+I817-H817),0)</f>
        <v>0</v>
      </c>
      <c r="N817" s="78">
        <f>IF(RIGHT(T817)="U",(+I817-H817),0)</f>
        <v>0</v>
      </c>
      <c r="O817" s="78">
        <f>IF(RIGHT(T817)="C",(+I817-H817),0)</f>
        <v>0</v>
      </c>
      <c r="P817" s="78">
        <f>IF(RIGHT(T817)="D",(+I817-H817),0)</f>
        <v>0</v>
      </c>
      <c r="Q817" s="32" t="s">
        <v>49</v>
      </c>
      <c r="R817" s="32" t="s">
        <v>49</v>
      </c>
      <c r="S817" s="32" t="s">
        <v>49</v>
      </c>
      <c r="T817" s="96"/>
      <c r="U817" s="30"/>
      <c r="V817" s="33"/>
      <c r="AB817" s="97"/>
    </row>
    <row r="818" spans="1:40" s="34" customFormat="1" x14ac:dyDescent="0.25">
      <c r="A818" s="230"/>
      <c r="B818" s="212"/>
      <c r="C818" s="216"/>
      <c r="D818" s="231"/>
      <c r="E818" s="232"/>
      <c r="F818" s="213"/>
      <c r="G818" s="32" t="s">
        <v>49</v>
      </c>
      <c r="H818" s="3"/>
      <c r="I818" s="3"/>
      <c r="J818" s="32" t="s">
        <v>49</v>
      </c>
      <c r="K818" s="32" t="s">
        <v>49</v>
      </c>
      <c r="L818" s="32" t="s">
        <v>49</v>
      </c>
      <c r="M818" s="78">
        <f>IF(RIGHT(T818)="T",(+I818-H818),0)</f>
        <v>0</v>
      </c>
      <c r="N818" s="78">
        <f>IF(RIGHT(T818)="U",(+I818-H818),0)</f>
        <v>0</v>
      </c>
      <c r="O818" s="78">
        <f>IF(RIGHT(T818)="C",(+I818-H818),0)</f>
        <v>0</v>
      </c>
      <c r="P818" s="78">
        <f>IF(RIGHT(T818)="D",(+I818-H818),0)</f>
        <v>0</v>
      </c>
      <c r="Q818" s="32" t="s">
        <v>49</v>
      </c>
      <c r="R818" s="32" t="s">
        <v>49</v>
      </c>
      <c r="S818" s="32" t="s">
        <v>49</v>
      </c>
      <c r="T818" s="96"/>
      <c r="U818" s="30"/>
      <c r="V818" s="33"/>
      <c r="AB818" s="97"/>
    </row>
    <row r="819" spans="1:40" s="37" customFormat="1" x14ac:dyDescent="0.25">
      <c r="A819" s="35"/>
      <c r="B819" s="40"/>
      <c r="C819" s="46"/>
      <c r="D819" s="91" t="s">
        <v>50</v>
      </c>
      <c r="E819" s="92"/>
      <c r="F819" s="29"/>
      <c r="G819" s="32" t="s">
        <v>49</v>
      </c>
      <c r="H819" s="2"/>
      <c r="I819" s="2"/>
      <c r="J819" s="32" t="s">
        <v>49</v>
      </c>
      <c r="K819" s="32" t="s">
        <v>49</v>
      </c>
      <c r="L819" s="32" t="s">
        <v>49</v>
      </c>
      <c r="M819" s="78">
        <f>SUM(M817:M818)</f>
        <v>0</v>
      </c>
      <c r="N819" s="78">
        <f>SUM(N817:N818)</f>
        <v>0</v>
      </c>
      <c r="O819" s="78">
        <f>SUM(O817:O818)</f>
        <v>0</v>
      </c>
      <c r="P819" s="78">
        <f>SUM(P817:P818)</f>
        <v>0</v>
      </c>
      <c r="Q819" s="32" t="s">
        <v>49</v>
      </c>
      <c r="R819" s="32" t="s">
        <v>49</v>
      </c>
      <c r="S819" s="32" t="s">
        <v>49</v>
      </c>
      <c r="T819" s="38"/>
      <c r="U819" s="12"/>
      <c r="V819" s="36"/>
      <c r="W819" s="82">
        <f>$AC$10-((O819*24))</f>
        <v>720</v>
      </c>
      <c r="X819" s="125">
        <v>315</v>
      </c>
      <c r="Y819" s="84"/>
      <c r="Z819" s="85">
        <f>X819</f>
        <v>315</v>
      </c>
      <c r="AA819" s="82">
        <f>(Z819*(W819-M819*24))/W819</f>
        <v>315</v>
      </c>
      <c r="AB819" s="86">
        <f>(AA819/Z819)*100</f>
        <v>100</v>
      </c>
      <c r="AC819" s="34"/>
    </row>
    <row r="820" spans="1:40" s="34" customFormat="1" ht="18" x14ac:dyDescent="0.25">
      <c r="A820" s="230">
        <v>19</v>
      </c>
      <c r="B820" s="212">
        <v>180</v>
      </c>
      <c r="C820" s="225" t="s">
        <v>391</v>
      </c>
      <c r="D820" s="231" t="s">
        <v>392</v>
      </c>
      <c r="E820" s="232">
        <v>315</v>
      </c>
      <c r="F820" s="213" t="s">
        <v>48</v>
      </c>
      <c r="G820" s="32" t="s">
        <v>49</v>
      </c>
      <c r="H820" s="1">
        <v>43417.731249999997</v>
      </c>
      <c r="I820" s="1">
        <v>43417.738888888889</v>
      </c>
      <c r="J820" s="32" t="s">
        <v>49</v>
      </c>
      <c r="K820" s="32" t="s">
        <v>49</v>
      </c>
      <c r="L820" s="32" t="s">
        <v>49</v>
      </c>
      <c r="M820" s="78">
        <f>IF(RIGHT(T820)="T",(+I820-H820),0)</f>
        <v>0</v>
      </c>
      <c r="N820" s="78">
        <f>IF(RIGHT(T820)="U",(+I820-H820),0)</f>
        <v>0</v>
      </c>
      <c r="O820" s="78">
        <f>IF(RIGHT(T820)="C",(+I820-H820),0)</f>
        <v>0</v>
      </c>
      <c r="P820" s="78">
        <f>IF(RIGHT(T820)="D",(+I820-H820),0)</f>
        <v>7.6388888919609599E-3</v>
      </c>
      <c r="Q820" s="32" t="s">
        <v>49</v>
      </c>
      <c r="R820" s="32" t="s">
        <v>49</v>
      </c>
      <c r="S820" s="32" t="s">
        <v>49</v>
      </c>
      <c r="T820" s="90" t="s">
        <v>600</v>
      </c>
      <c r="U820" s="7" t="s">
        <v>791</v>
      </c>
      <c r="V820" s="33"/>
      <c r="AB820" s="97"/>
    </row>
    <row r="821" spans="1:40" s="34" customFormat="1" x14ac:dyDescent="0.25">
      <c r="A821" s="230"/>
      <c r="B821" s="212"/>
      <c r="C821" s="216"/>
      <c r="D821" s="231"/>
      <c r="E821" s="232"/>
      <c r="F821" s="213"/>
      <c r="G821" s="32" t="s">
        <v>49</v>
      </c>
      <c r="H821" s="3"/>
      <c r="I821" s="3"/>
      <c r="J821" s="32" t="s">
        <v>49</v>
      </c>
      <c r="K821" s="32" t="s">
        <v>49</v>
      </c>
      <c r="L821" s="32" t="s">
        <v>49</v>
      </c>
      <c r="M821" s="78">
        <f>IF(RIGHT(T821)="T",(+I821-H821),0)</f>
        <v>0</v>
      </c>
      <c r="N821" s="78">
        <f>IF(RIGHT(T821)="U",(+I821-H821),0)</f>
        <v>0</v>
      </c>
      <c r="O821" s="78">
        <f>IF(RIGHT(T821)="C",(+I821-H821),0)</f>
        <v>0</v>
      </c>
      <c r="P821" s="78">
        <f>IF(RIGHT(T821)="D",(+I821-H821),0)</f>
        <v>0</v>
      </c>
      <c r="Q821" s="32" t="s">
        <v>49</v>
      </c>
      <c r="R821" s="32" t="s">
        <v>49</v>
      </c>
      <c r="S821" s="32" t="s">
        <v>49</v>
      </c>
      <c r="T821" s="96"/>
      <c r="U821" s="30"/>
      <c r="V821" s="33"/>
      <c r="AB821" s="97"/>
    </row>
    <row r="822" spans="1:40" s="37" customFormat="1" x14ac:dyDescent="0.25">
      <c r="A822" s="35"/>
      <c r="B822" s="40"/>
      <c r="C822" s="46"/>
      <c r="D822" s="91" t="s">
        <v>50</v>
      </c>
      <c r="E822" s="92"/>
      <c r="F822" s="29"/>
      <c r="G822" s="32" t="s">
        <v>49</v>
      </c>
      <c r="H822" s="2"/>
      <c r="I822" s="2"/>
      <c r="J822" s="32" t="s">
        <v>49</v>
      </c>
      <c r="K822" s="32" t="s">
        <v>49</v>
      </c>
      <c r="L822" s="32" t="s">
        <v>49</v>
      </c>
      <c r="M822" s="78">
        <f>SUM(M820:M821)</f>
        <v>0</v>
      </c>
      <c r="N822" s="78">
        <f>SUM(N820:N821)</f>
        <v>0</v>
      </c>
      <c r="O822" s="78">
        <f>SUM(O820:O821)</f>
        <v>0</v>
      </c>
      <c r="P822" s="78">
        <f>SUM(P820:P821)</f>
        <v>7.6388888919609599E-3</v>
      </c>
      <c r="Q822" s="32" t="s">
        <v>49</v>
      </c>
      <c r="R822" s="32" t="s">
        <v>49</v>
      </c>
      <c r="S822" s="32" t="s">
        <v>49</v>
      </c>
      <c r="T822" s="38"/>
      <c r="U822" s="12"/>
      <c r="V822" s="36"/>
      <c r="W822" s="82">
        <f>$AC$10-((O822*24))</f>
        <v>720</v>
      </c>
      <c r="X822" s="125">
        <v>315</v>
      </c>
      <c r="Y822" s="84"/>
      <c r="Z822" s="85">
        <f>X822</f>
        <v>315</v>
      </c>
      <c r="AA822" s="82">
        <f>(Z822*(W822-M822*24))/W822</f>
        <v>315</v>
      </c>
      <c r="AB822" s="86">
        <f>(AA822/Z822)*100</f>
        <v>100</v>
      </c>
      <c r="AC822" s="34"/>
    </row>
    <row r="823" spans="1:40" s="34" customFormat="1" ht="18" x14ac:dyDescent="0.25">
      <c r="A823" s="230">
        <v>19</v>
      </c>
      <c r="B823" s="212">
        <v>181</v>
      </c>
      <c r="C823" s="225" t="s">
        <v>393</v>
      </c>
      <c r="D823" s="231" t="s">
        <v>394</v>
      </c>
      <c r="E823" s="232">
        <v>315</v>
      </c>
      <c r="F823" s="213" t="s">
        <v>48</v>
      </c>
      <c r="G823" s="32" t="s">
        <v>49</v>
      </c>
      <c r="H823" s="1">
        <v>43417.722222222219</v>
      </c>
      <c r="I823" s="1">
        <v>43417.725694444445</v>
      </c>
      <c r="J823" s="32" t="s">
        <v>49</v>
      </c>
      <c r="K823" s="32" t="s">
        <v>49</v>
      </c>
      <c r="L823" s="32" t="s">
        <v>49</v>
      </c>
      <c r="M823" s="78">
        <f>IF(RIGHT(T823)="T",(+I823-H823),0)</f>
        <v>0</v>
      </c>
      <c r="N823" s="78">
        <f>IF(RIGHT(T823)="U",(+I823-H823),0)</f>
        <v>0</v>
      </c>
      <c r="O823" s="78">
        <f>IF(RIGHT(T823)="C",(+I823-H823),0)</f>
        <v>0</v>
      </c>
      <c r="P823" s="78">
        <f>IF(RIGHT(T823)="D",(+I823-H823),0)</f>
        <v>3.4722222262644209E-3</v>
      </c>
      <c r="Q823" s="32" t="s">
        <v>49</v>
      </c>
      <c r="R823" s="32" t="s">
        <v>49</v>
      </c>
      <c r="S823" s="32" t="s">
        <v>49</v>
      </c>
      <c r="T823" s="90" t="s">
        <v>600</v>
      </c>
      <c r="U823" s="7" t="s">
        <v>792</v>
      </c>
      <c r="V823" s="33"/>
      <c r="AB823" s="97"/>
    </row>
    <row r="824" spans="1:40" s="34" customFormat="1" x14ac:dyDescent="0.25">
      <c r="A824" s="230"/>
      <c r="B824" s="212"/>
      <c r="C824" s="216"/>
      <c r="D824" s="231"/>
      <c r="E824" s="232"/>
      <c r="F824" s="213"/>
      <c r="G824" s="32" t="s">
        <v>49</v>
      </c>
      <c r="H824" s="3"/>
      <c r="I824" s="3"/>
      <c r="J824" s="32" t="s">
        <v>49</v>
      </c>
      <c r="K824" s="32" t="s">
        <v>49</v>
      </c>
      <c r="L824" s="32" t="s">
        <v>49</v>
      </c>
      <c r="M824" s="78">
        <f>IF(RIGHT(T824)="T",(+I824-H824),0)</f>
        <v>0</v>
      </c>
      <c r="N824" s="78">
        <f>IF(RIGHT(T824)="U",(+I824-H824),0)</f>
        <v>0</v>
      </c>
      <c r="O824" s="78">
        <f>IF(RIGHT(T824)="C",(+I824-H824),0)</f>
        <v>0</v>
      </c>
      <c r="P824" s="78">
        <f>IF(RIGHT(T824)="D",(+I824-H824),0)</f>
        <v>0</v>
      </c>
      <c r="Q824" s="32" t="s">
        <v>49</v>
      </c>
      <c r="R824" s="32" t="s">
        <v>49</v>
      </c>
      <c r="S824" s="32" t="s">
        <v>49</v>
      </c>
      <c r="T824" s="96"/>
      <c r="U824" s="30"/>
      <c r="V824" s="33"/>
      <c r="AB824" s="97"/>
    </row>
    <row r="825" spans="1:40" s="37" customFormat="1" x14ac:dyDescent="0.25">
      <c r="A825" s="35"/>
      <c r="B825" s="40"/>
      <c r="C825" s="46"/>
      <c r="D825" s="91" t="s">
        <v>50</v>
      </c>
      <c r="E825" s="92"/>
      <c r="F825" s="29"/>
      <c r="G825" s="32" t="s">
        <v>49</v>
      </c>
      <c r="H825" s="2"/>
      <c r="I825" s="2"/>
      <c r="J825" s="32" t="s">
        <v>49</v>
      </c>
      <c r="K825" s="32" t="s">
        <v>49</v>
      </c>
      <c r="L825" s="32" t="s">
        <v>49</v>
      </c>
      <c r="M825" s="78">
        <f>SUM(M823:M824)</f>
        <v>0</v>
      </c>
      <c r="N825" s="78">
        <f>SUM(N823:N824)</f>
        <v>0</v>
      </c>
      <c r="O825" s="78">
        <f>SUM(O823:O824)</f>
        <v>0</v>
      </c>
      <c r="P825" s="78">
        <f>SUM(P823:P824)</f>
        <v>3.4722222262644209E-3</v>
      </c>
      <c r="Q825" s="32" t="s">
        <v>49</v>
      </c>
      <c r="R825" s="32" t="s">
        <v>49</v>
      </c>
      <c r="S825" s="32" t="s">
        <v>49</v>
      </c>
      <c r="T825" s="38"/>
      <c r="U825" s="12"/>
      <c r="V825" s="36"/>
      <c r="W825" s="82">
        <f>$AC$10-((O825*24))</f>
        <v>720</v>
      </c>
      <c r="X825" s="125">
        <v>315</v>
      </c>
      <c r="Y825" s="84"/>
      <c r="Z825" s="85">
        <f>X825</f>
        <v>315</v>
      </c>
      <c r="AA825" s="82">
        <f>(Z825*(W825-M825*24))/W825</f>
        <v>315</v>
      </c>
      <c r="AB825" s="86">
        <f>(AA825/Z825)*100</f>
        <v>100</v>
      </c>
      <c r="AC825" s="34"/>
    </row>
    <row r="826" spans="1:40" s="89" customFormat="1" x14ac:dyDescent="0.25">
      <c r="A826" s="125">
        <v>20</v>
      </c>
      <c r="B826" s="27">
        <v>182</v>
      </c>
      <c r="C826" s="69" t="s">
        <v>395</v>
      </c>
      <c r="D826" s="150" t="s">
        <v>396</v>
      </c>
      <c r="E826" s="179">
        <v>315</v>
      </c>
      <c r="F826" s="29" t="s">
        <v>48</v>
      </c>
      <c r="G826" s="32" t="s">
        <v>49</v>
      </c>
      <c r="H826" s="3"/>
      <c r="I826" s="3"/>
      <c r="J826" s="133"/>
      <c r="K826" s="133"/>
      <c r="L826" s="133"/>
      <c r="M826" s="78">
        <f>IF(RIGHT(T826)="T",(+I826-H826),0)</f>
        <v>0</v>
      </c>
      <c r="N826" s="78">
        <f>IF(RIGHT(T826)="U",(+I826-H826),0)</f>
        <v>0</v>
      </c>
      <c r="O826" s="78">
        <f>IF(RIGHT(T826)="C",(+I826-H826),0)</f>
        <v>0</v>
      </c>
      <c r="P826" s="78">
        <f>IF(RIGHT(T826)="D",(+I826-H826),0)</f>
        <v>0</v>
      </c>
      <c r="Q826" s="79"/>
      <c r="R826" s="79"/>
      <c r="S826" s="79"/>
      <c r="T826" s="96"/>
      <c r="U826" s="30"/>
      <c r="V826" s="81"/>
      <c r="W826" s="82"/>
      <c r="X826" s="125"/>
      <c r="Y826" s="84"/>
      <c r="Z826" s="85"/>
      <c r="AA826" s="82"/>
      <c r="AB826" s="86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  <c r="AN826" s="88"/>
    </row>
    <row r="827" spans="1:40" s="37" customFormat="1" x14ac:dyDescent="0.25">
      <c r="A827" s="35"/>
      <c r="B827" s="40"/>
      <c r="C827" s="46"/>
      <c r="D827" s="91" t="s">
        <v>50</v>
      </c>
      <c r="E827" s="92"/>
      <c r="F827" s="29"/>
      <c r="G827" s="32" t="s">
        <v>49</v>
      </c>
      <c r="H827" s="2"/>
      <c r="I827" s="2"/>
      <c r="J827" s="32" t="s">
        <v>49</v>
      </c>
      <c r="K827" s="32" t="s">
        <v>49</v>
      </c>
      <c r="L827" s="32" t="s">
        <v>49</v>
      </c>
      <c r="M827" s="78">
        <f>SUM(M826:M826)</f>
        <v>0</v>
      </c>
      <c r="N827" s="78">
        <f>SUM(N826:N826)</f>
        <v>0</v>
      </c>
      <c r="O827" s="78">
        <f>SUM(O826:O826)</f>
        <v>0</v>
      </c>
      <c r="P827" s="78">
        <f>SUM(P826:P826)</f>
        <v>0</v>
      </c>
      <c r="Q827" s="32" t="s">
        <v>49</v>
      </c>
      <c r="R827" s="32" t="s">
        <v>49</v>
      </c>
      <c r="S827" s="32" t="s">
        <v>49</v>
      </c>
      <c r="T827" s="38"/>
      <c r="U827" s="12"/>
      <c r="V827" s="36"/>
      <c r="W827" s="82">
        <f>$AC$10-((O827*24))</f>
        <v>720</v>
      </c>
      <c r="X827" s="125">
        <v>315</v>
      </c>
      <c r="Y827" s="84"/>
      <c r="Z827" s="85">
        <f>X827</f>
        <v>315</v>
      </c>
      <c r="AA827" s="82">
        <f>(Z827*(W827-M827*24))/W827</f>
        <v>315</v>
      </c>
      <c r="AB827" s="86">
        <f>(AA827/Z827)*100</f>
        <v>100</v>
      </c>
      <c r="AC827" s="34"/>
    </row>
    <row r="828" spans="1:40" s="89" customFormat="1" x14ac:dyDescent="0.25">
      <c r="A828" s="125">
        <v>21</v>
      </c>
      <c r="B828" s="27">
        <v>183</v>
      </c>
      <c r="C828" s="69" t="s">
        <v>397</v>
      </c>
      <c r="D828" s="150" t="s">
        <v>398</v>
      </c>
      <c r="E828" s="179">
        <v>315</v>
      </c>
      <c r="F828" s="29" t="s">
        <v>48</v>
      </c>
      <c r="G828" s="32" t="s">
        <v>49</v>
      </c>
      <c r="H828" s="3"/>
      <c r="I828" s="3"/>
      <c r="J828" s="133"/>
      <c r="K828" s="133"/>
      <c r="L828" s="133"/>
      <c r="M828" s="78">
        <f>IF(RIGHT(T828)="T",(+I828-H828),0)</f>
        <v>0</v>
      </c>
      <c r="N828" s="78">
        <f>IF(RIGHT(T828)="U",(+I828-H828),0)</f>
        <v>0</v>
      </c>
      <c r="O828" s="78">
        <f>IF(RIGHT(T828)="C",(+I828-H828),0)</f>
        <v>0</v>
      </c>
      <c r="P828" s="78">
        <f>IF(RIGHT(T828)="D",(+I828-H828),0)</f>
        <v>0</v>
      </c>
      <c r="Q828" s="79"/>
      <c r="R828" s="79"/>
      <c r="S828" s="79"/>
      <c r="T828" s="96"/>
      <c r="U828" s="30"/>
      <c r="V828" s="81"/>
      <c r="W828" s="82"/>
      <c r="X828" s="125"/>
      <c r="Y828" s="84"/>
      <c r="Z828" s="85"/>
      <c r="AA828" s="82"/>
      <c r="AB828" s="86"/>
      <c r="AD828" s="88"/>
      <c r="AE828" s="88"/>
      <c r="AF828" s="88"/>
      <c r="AG828" s="88"/>
      <c r="AH828" s="88"/>
      <c r="AI828" s="88"/>
      <c r="AJ828" s="88"/>
      <c r="AK828" s="88"/>
      <c r="AL828" s="88"/>
      <c r="AM828" s="88"/>
      <c r="AN828" s="88"/>
    </row>
    <row r="829" spans="1:40" s="89" customFormat="1" x14ac:dyDescent="0.25">
      <c r="A829" s="35"/>
      <c r="B829" s="40"/>
      <c r="C829" s="46"/>
      <c r="D829" s="91" t="s">
        <v>50</v>
      </c>
      <c r="E829" s="92"/>
      <c r="F829" s="29"/>
      <c r="G829" s="32" t="s">
        <v>49</v>
      </c>
      <c r="H829" s="2"/>
      <c r="I829" s="2"/>
      <c r="J829" s="32" t="s">
        <v>49</v>
      </c>
      <c r="K829" s="32" t="s">
        <v>49</v>
      </c>
      <c r="L829" s="32" t="s">
        <v>49</v>
      </c>
      <c r="M829" s="78">
        <f>SUM(M828:M828)</f>
        <v>0</v>
      </c>
      <c r="N829" s="78">
        <f>SUM(N828:N828)</f>
        <v>0</v>
      </c>
      <c r="O829" s="78">
        <f>SUM(O828:O828)</f>
        <v>0</v>
      </c>
      <c r="P829" s="78">
        <f>SUM(P828:P828)</f>
        <v>0</v>
      </c>
      <c r="Q829" s="32" t="s">
        <v>49</v>
      </c>
      <c r="R829" s="32" t="s">
        <v>49</v>
      </c>
      <c r="S829" s="32" t="s">
        <v>49</v>
      </c>
      <c r="T829" s="38"/>
      <c r="U829" s="12"/>
      <c r="V829" s="36"/>
      <c r="W829" s="82">
        <f>$AC$10-((O829*24))</f>
        <v>720</v>
      </c>
      <c r="X829" s="125">
        <v>315</v>
      </c>
      <c r="Y829" s="84"/>
      <c r="Z829" s="85">
        <f>X829</f>
        <v>315</v>
      </c>
      <c r="AA829" s="82">
        <f>(Z829*(W829-M829*24))/W829</f>
        <v>315</v>
      </c>
      <c r="AB829" s="86">
        <f>(AA829/Z829)*100</f>
        <v>100</v>
      </c>
      <c r="AD829" s="88"/>
      <c r="AE829" s="88"/>
      <c r="AF829" s="88"/>
      <c r="AG829" s="88"/>
      <c r="AH829" s="88"/>
      <c r="AI829" s="88"/>
      <c r="AJ829" s="88"/>
      <c r="AK829" s="88"/>
      <c r="AL829" s="88"/>
      <c r="AM829" s="88"/>
      <c r="AN829" s="88"/>
    </row>
    <row r="830" spans="1:40" s="89" customFormat="1" x14ac:dyDescent="0.25">
      <c r="A830" s="125">
        <v>21</v>
      </c>
      <c r="B830" s="27">
        <v>184</v>
      </c>
      <c r="C830" s="126" t="s">
        <v>591</v>
      </c>
      <c r="D830" s="150" t="s">
        <v>592</v>
      </c>
      <c r="E830" s="179">
        <v>500</v>
      </c>
      <c r="F830" s="29" t="s">
        <v>48</v>
      </c>
      <c r="G830" s="32" t="s">
        <v>49</v>
      </c>
      <c r="H830" s="3"/>
      <c r="I830" s="3"/>
      <c r="J830" s="133"/>
      <c r="K830" s="133"/>
      <c r="L830" s="133"/>
      <c r="M830" s="78">
        <f>IF(RIGHT(T830)="T",(+I830-H830),0)</f>
        <v>0</v>
      </c>
      <c r="N830" s="78">
        <f>IF(RIGHT(T830)="U",(+I830-H830),0)</f>
        <v>0</v>
      </c>
      <c r="O830" s="78">
        <f>IF(RIGHT(T830)="C",(+I830-H830),0)</f>
        <v>0</v>
      </c>
      <c r="P830" s="78">
        <f>IF(RIGHT(T830)="D",(+I830-H830),0)</f>
        <v>0</v>
      </c>
      <c r="Q830" s="79"/>
      <c r="R830" s="79"/>
      <c r="S830" s="79"/>
      <c r="T830" s="96"/>
      <c r="U830" s="30"/>
      <c r="V830" s="81"/>
      <c r="W830" s="82"/>
      <c r="X830" s="125"/>
      <c r="Y830" s="84"/>
      <c r="Z830" s="85"/>
      <c r="AA830" s="82"/>
      <c r="AB830" s="86"/>
      <c r="AD830" s="88"/>
      <c r="AE830" s="88"/>
      <c r="AF830" s="88"/>
      <c r="AG830" s="88"/>
      <c r="AH830" s="88"/>
      <c r="AI830" s="88"/>
      <c r="AJ830" s="88"/>
      <c r="AK830" s="88"/>
      <c r="AL830" s="88"/>
      <c r="AM830" s="88"/>
      <c r="AN830" s="88"/>
    </row>
    <row r="831" spans="1:40" s="89" customFormat="1" x14ac:dyDescent="0.25">
      <c r="A831" s="35"/>
      <c r="B831" s="40"/>
      <c r="C831" s="46"/>
      <c r="D831" s="91" t="s">
        <v>50</v>
      </c>
      <c r="E831" s="92"/>
      <c r="F831" s="29"/>
      <c r="G831" s="32" t="s">
        <v>49</v>
      </c>
      <c r="H831" s="2"/>
      <c r="I831" s="2"/>
      <c r="J831" s="32" t="s">
        <v>49</v>
      </c>
      <c r="K831" s="32" t="s">
        <v>49</v>
      </c>
      <c r="L831" s="32" t="s">
        <v>49</v>
      </c>
      <c r="M831" s="78">
        <f>SUM(M830:M830)</f>
        <v>0</v>
      </c>
      <c r="N831" s="78">
        <f>SUM(N830:N830)</f>
        <v>0</v>
      </c>
      <c r="O831" s="78">
        <f>SUM(O830:O830)</f>
        <v>0</v>
      </c>
      <c r="P831" s="78">
        <f>SUM(P830:P830)</f>
        <v>0</v>
      </c>
      <c r="Q831" s="32" t="s">
        <v>49</v>
      </c>
      <c r="R831" s="32" t="s">
        <v>49</v>
      </c>
      <c r="S831" s="32" t="s">
        <v>49</v>
      </c>
      <c r="T831" s="38"/>
      <c r="U831" s="12"/>
      <c r="V831" s="36"/>
      <c r="W831" s="82">
        <f>$AC$10-((O831*24))</f>
        <v>720</v>
      </c>
      <c r="X831" s="125">
        <v>500</v>
      </c>
      <c r="Y831" s="84"/>
      <c r="Z831" s="85">
        <f>X831</f>
        <v>500</v>
      </c>
      <c r="AA831" s="82">
        <f>(Z831*(W831-M831*24))/W831</f>
        <v>500</v>
      </c>
      <c r="AB831" s="86">
        <f>(AA831/Z831)*100</f>
        <v>100</v>
      </c>
      <c r="AD831" s="88"/>
      <c r="AE831" s="88"/>
      <c r="AF831" s="88"/>
      <c r="AG831" s="88"/>
      <c r="AH831" s="88"/>
      <c r="AI831" s="88"/>
      <c r="AJ831" s="88"/>
      <c r="AK831" s="88"/>
      <c r="AL831" s="88"/>
      <c r="AM831" s="88"/>
      <c r="AN831" s="88"/>
    </row>
    <row r="832" spans="1:40" s="89" customFormat="1" x14ac:dyDescent="0.25">
      <c r="A832" s="125">
        <v>21</v>
      </c>
      <c r="B832" s="27">
        <v>185</v>
      </c>
      <c r="C832" s="126" t="s">
        <v>593</v>
      </c>
      <c r="D832" s="150" t="s">
        <v>592</v>
      </c>
      <c r="E832" s="179">
        <v>500</v>
      </c>
      <c r="F832" s="29" t="s">
        <v>48</v>
      </c>
      <c r="G832" s="32" t="s">
        <v>49</v>
      </c>
      <c r="H832" s="3"/>
      <c r="I832" s="3"/>
      <c r="J832" s="133"/>
      <c r="K832" s="133"/>
      <c r="L832" s="133"/>
      <c r="M832" s="78">
        <f>IF(RIGHT(T832)="T",(+I832-H832),0)</f>
        <v>0</v>
      </c>
      <c r="N832" s="78">
        <f>IF(RIGHT(T832)="U",(+I832-H832),0)</f>
        <v>0</v>
      </c>
      <c r="O832" s="78">
        <f>IF(RIGHT(T832)="C",(+I832-H832),0)</f>
        <v>0</v>
      </c>
      <c r="P832" s="78">
        <f>IF(RIGHT(T832)="D",(+I832-H832),0)</f>
        <v>0</v>
      </c>
      <c r="Q832" s="79"/>
      <c r="R832" s="79"/>
      <c r="S832" s="79"/>
      <c r="T832" s="96"/>
      <c r="U832" s="30"/>
      <c r="V832" s="81"/>
      <c r="W832" s="82"/>
      <c r="X832" s="125"/>
      <c r="Y832" s="84"/>
      <c r="Z832" s="85"/>
      <c r="AA832" s="82"/>
      <c r="AB832" s="86"/>
      <c r="AD832" s="88"/>
      <c r="AE832" s="88"/>
      <c r="AF832" s="88"/>
      <c r="AG832" s="88"/>
      <c r="AH832" s="88"/>
      <c r="AI832" s="88"/>
      <c r="AJ832" s="88"/>
      <c r="AK832" s="88"/>
      <c r="AL832" s="88"/>
      <c r="AM832" s="88"/>
      <c r="AN832" s="88"/>
    </row>
    <row r="833" spans="1:40" s="89" customFormat="1" x14ac:dyDescent="0.25">
      <c r="A833" s="35"/>
      <c r="B833" s="40"/>
      <c r="C833" s="46"/>
      <c r="D833" s="91" t="s">
        <v>50</v>
      </c>
      <c r="E833" s="92"/>
      <c r="F833" s="29"/>
      <c r="G833" s="32" t="s">
        <v>49</v>
      </c>
      <c r="H833" s="2"/>
      <c r="I833" s="2"/>
      <c r="J833" s="32" t="s">
        <v>49</v>
      </c>
      <c r="K833" s="32" t="s">
        <v>49</v>
      </c>
      <c r="L833" s="32" t="s">
        <v>49</v>
      </c>
      <c r="M833" s="78">
        <f>SUM(M832:M832)</f>
        <v>0</v>
      </c>
      <c r="N833" s="78">
        <f>SUM(N832:N832)</f>
        <v>0</v>
      </c>
      <c r="O833" s="78">
        <f>SUM(O832:O832)</f>
        <v>0</v>
      </c>
      <c r="P833" s="78">
        <f>SUM(P832:P832)</f>
        <v>0</v>
      </c>
      <c r="Q833" s="32" t="s">
        <v>49</v>
      </c>
      <c r="R833" s="32" t="s">
        <v>49</v>
      </c>
      <c r="S833" s="32" t="s">
        <v>49</v>
      </c>
      <c r="T833" s="38"/>
      <c r="U833" s="12"/>
      <c r="V833" s="36"/>
      <c r="W833" s="82">
        <f>$AC$10-((O833*24))</f>
        <v>720</v>
      </c>
      <c r="X833" s="125">
        <v>500</v>
      </c>
      <c r="Y833" s="84"/>
      <c r="Z833" s="85">
        <f>X833</f>
        <v>500</v>
      </c>
      <c r="AA833" s="82">
        <f>(Z833*(W833-M833*24))/W833</f>
        <v>500</v>
      </c>
      <c r="AB833" s="86">
        <f>(AA833/Z833)*100</f>
        <v>100</v>
      </c>
      <c r="AD833" s="88"/>
      <c r="AE833" s="88"/>
      <c r="AF833" s="88"/>
      <c r="AG833" s="88"/>
      <c r="AH833" s="88"/>
      <c r="AI833" s="88"/>
      <c r="AJ833" s="88"/>
      <c r="AK833" s="88"/>
      <c r="AL833" s="88"/>
      <c r="AM833" s="88"/>
      <c r="AN833" s="88"/>
    </row>
    <row r="834" spans="1:40" s="89" customFormat="1" x14ac:dyDescent="0.25">
      <c r="A834" s="125">
        <v>22</v>
      </c>
      <c r="B834" s="211">
        <v>186</v>
      </c>
      <c r="C834" s="262" t="s">
        <v>399</v>
      </c>
      <c r="D834" s="263" t="s">
        <v>400</v>
      </c>
      <c r="E834" s="229">
        <v>315</v>
      </c>
      <c r="F834" s="29" t="s">
        <v>48</v>
      </c>
      <c r="G834" s="32" t="s">
        <v>49</v>
      </c>
      <c r="H834" s="1">
        <v>43425.45416666667</v>
      </c>
      <c r="I834" s="1">
        <v>43425.790972222225</v>
      </c>
      <c r="J834" s="133"/>
      <c r="K834" s="133"/>
      <c r="L834" s="133"/>
      <c r="M834" s="78">
        <f>IF(RIGHT(T834)="T",(+I834-H834),0)</f>
        <v>0</v>
      </c>
      <c r="N834" s="78">
        <f>IF(RIGHT(T834)="U",(+I834-H834),0)</f>
        <v>0</v>
      </c>
      <c r="O834" s="78">
        <f>IF(RIGHT(T834)="C",(+I834-H834),0)</f>
        <v>0</v>
      </c>
      <c r="P834" s="78">
        <f>IF(RIGHT(T834)="D",(+I834-H834),0)</f>
        <v>0.33680555555474712</v>
      </c>
      <c r="Q834" s="79"/>
      <c r="R834" s="79"/>
      <c r="S834" s="79"/>
      <c r="T834" s="90" t="s">
        <v>622</v>
      </c>
      <c r="U834" s="7" t="s">
        <v>677</v>
      </c>
      <c r="V834" s="81"/>
      <c r="W834" s="82"/>
      <c r="X834" s="125"/>
      <c r="Y834" s="84"/>
      <c r="Z834" s="85"/>
      <c r="AA834" s="82"/>
      <c r="AB834" s="86"/>
      <c r="AD834" s="88"/>
      <c r="AE834" s="88"/>
      <c r="AF834" s="88"/>
      <c r="AG834" s="88"/>
      <c r="AH834" s="88"/>
      <c r="AI834" s="88"/>
      <c r="AJ834" s="88"/>
      <c r="AK834" s="88"/>
      <c r="AL834" s="88"/>
      <c r="AM834" s="88"/>
      <c r="AN834" s="88"/>
    </row>
    <row r="835" spans="1:40" s="89" customFormat="1" x14ac:dyDescent="0.25">
      <c r="A835" s="125"/>
      <c r="B835" s="211"/>
      <c r="C835" s="262"/>
      <c r="D835" s="263"/>
      <c r="E835" s="229"/>
      <c r="F835" s="29"/>
      <c r="G835" s="32"/>
      <c r="H835" s="1">
        <v>43426.443055555559</v>
      </c>
      <c r="I835" s="1">
        <v>43426.725694444445</v>
      </c>
      <c r="J835" s="133"/>
      <c r="K835" s="133"/>
      <c r="L835" s="133"/>
      <c r="M835" s="78">
        <f>IF(RIGHT(T835)="T",(+I835-H835),0)</f>
        <v>0</v>
      </c>
      <c r="N835" s="78">
        <f>IF(RIGHT(T835)="U",(+I835-H835),0)</f>
        <v>0</v>
      </c>
      <c r="O835" s="78">
        <f>IF(RIGHT(T835)="C",(+I835-H835),0)</f>
        <v>0</v>
      </c>
      <c r="P835" s="78">
        <f>IF(RIGHT(T835)="D",(+I835-H835),0)</f>
        <v>0.28263888888614019</v>
      </c>
      <c r="Q835" s="79"/>
      <c r="R835" s="79"/>
      <c r="S835" s="79"/>
      <c r="T835" s="90" t="s">
        <v>622</v>
      </c>
      <c r="U835" s="7" t="s">
        <v>677</v>
      </c>
      <c r="V835" s="81"/>
      <c r="W835" s="82"/>
      <c r="X835" s="125"/>
      <c r="Y835" s="84"/>
      <c r="Z835" s="85"/>
      <c r="AA835" s="82"/>
      <c r="AB835" s="86"/>
      <c r="AD835" s="88"/>
      <c r="AE835" s="88"/>
      <c r="AF835" s="88"/>
      <c r="AG835" s="88"/>
      <c r="AH835" s="88"/>
      <c r="AI835" s="88"/>
      <c r="AJ835" s="88"/>
      <c r="AK835" s="88"/>
      <c r="AL835" s="88"/>
      <c r="AM835" s="88"/>
      <c r="AN835" s="88"/>
    </row>
    <row r="836" spans="1:40" s="89" customFormat="1" x14ac:dyDescent="0.25">
      <c r="A836" s="35"/>
      <c r="B836" s="40"/>
      <c r="C836" s="46"/>
      <c r="D836" s="91" t="s">
        <v>50</v>
      </c>
      <c r="E836" s="92"/>
      <c r="F836" s="29"/>
      <c r="G836" s="32" t="s">
        <v>49</v>
      </c>
      <c r="H836" s="2"/>
      <c r="I836" s="2"/>
      <c r="J836" s="32" t="s">
        <v>49</v>
      </c>
      <c r="K836" s="32" t="s">
        <v>49</v>
      </c>
      <c r="L836" s="32" t="s">
        <v>49</v>
      </c>
      <c r="M836" s="78">
        <f>SUM(M834:M835)</f>
        <v>0</v>
      </c>
      <c r="N836" s="78">
        <f>SUM(N834:N835)</f>
        <v>0</v>
      </c>
      <c r="O836" s="78">
        <f>SUM(O834:O835)</f>
        <v>0</v>
      </c>
      <c r="P836" s="78">
        <f>SUM(P834:P835)</f>
        <v>0.61944444444088731</v>
      </c>
      <c r="Q836" s="32" t="s">
        <v>49</v>
      </c>
      <c r="R836" s="32" t="s">
        <v>49</v>
      </c>
      <c r="S836" s="32" t="s">
        <v>49</v>
      </c>
      <c r="T836" s="38"/>
      <c r="U836" s="12"/>
      <c r="V836" s="36"/>
      <c r="W836" s="82">
        <f>$AC$10-((O836*24))</f>
        <v>720</v>
      </c>
      <c r="X836" s="175">
        <v>315</v>
      </c>
      <c r="Y836" s="94"/>
      <c r="Z836" s="98">
        <f>X836</f>
        <v>315</v>
      </c>
      <c r="AA836" s="82">
        <f>(Z836*(W836-M836*24))/W836</f>
        <v>315</v>
      </c>
      <c r="AB836" s="100">
        <f>(AA836/Z836)*100</f>
        <v>100</v>
      </c>
      <c r="AD836" s="88"/>
      <c r="AE836" s="88"/>
      <c r="AF836" s="88"/>
      <c r="AG836" s="88"/>
      <c r="AH836" s="88"/>
      <c r="AI836" s="88"/>
      <c r="AJ836" s="88"/>
      <c r="AK836" s="88"/>
      <c r="AL836" s="88"/>
      <c r="AM836" s="88"/>
      <c r="AN836" s="88"/>
    </row>
    <row r="837" spans="1:40" s="89" customFormat="1" x14ac:dyDescent="0.25">
      <c r="A837" s="125">
        <v>23</v>
      </c>
      <c r="B837" s="27">
        <v>187</v>
      </c>
      <c r="C837" s="69" t="s">
        <v>401</v>
      </c>
      <c r="D837" s="184" t="s">
        <v>402</v>
      </c>
      <c r="E837" s="179">
        <v>315</v>
      </c>
      <c r="F837" s="29" t="s">
        <v>48</v>
      </c>
      <c r="G837" s="32" t="s">
        <v>49</v>
      </c>
      <c r="H837" s="3"/>
      <c r="I837" s="3"/>
      <c r="J837" s="133"/>
      <c r="K837" s="133"/>
      <c r="L837" s="133"/>
      <c r="M837" s="78">
        <f>IF(RIGHT(T837)="T",(+I837-H837),0)</f>
        <v>0</v>
      </c>
      <c r="N837" s="78">
        <f>IF(RIGHT(T837)="U",(+I837-H837),0)</f>
        <v>0</v>
      </c>
      <c r="O837" s="78">
        <f>IF(RIGHT(T837)="C",(+I837-H837),0)</f>
        <v>0</v>
      </c>
      <c r="P837" s="78">
        <f>IF(RIGHT(T837)="D",(+I837-H837),0)</f>
        <v>0</v>
      </c>
      <c r="Q837" s="79"/>
      <c r="R837" s="79"/>
      <c r="S837" s="79"/>
      <c r="T837" s="96"/>
      <c r="U837" s="30"/>
      <c r="V837" s="81"/>
      <c r="W837" s="82"/>
      <c r="X837" s="125"/>
      <c r="Y837" s="84"/>
      <c r="Z837" s="85"/>
      <c r="AA837" s="82"/>
      <c r="AB837" s="86"/>
      <c r="AD837" s="88"/>
      <c r="AE837" s="88"/>
      <c r="AF837" s="88"/>
      <c r="AG837" s="88"/>
      <c r="AH837" s="88"/>
      <c r="AI837" s="88"/>
      <c r="AJ837" s="88"/>
      <c r="AK837" s="88"/>
      <c r="AL837" s="88"/>
      <c r="AM837" s="88"/>
      <c r="AN837" s="88"/>
    </row>
    <row r="838" spans="1:40" s="89" customFormat="1" x14ac:dyDescent="0.25">
      <c r="A838" s="35"/>
      <c r="B838" s="40"/>
      <c r="C838" s="46"/>
      <c r="D838" s="91" t="s">
        <v>50</v>
      </c>
      <c r="E838" s="92"/>
      <c r="F838" s="29"/>
      <c r="G838" s="32" t="s">
        <v>49</v>
      </c>
      <c r="H838" s="2"/>
      <c r="I838" s="2"/>
      <c r="J838" s="32" t="s">
        <v>49</v>
      </c>
      <c r="K838" s="32" t="s">
        <v>49</v>
      </c>
      <c r="L838" s="32" t="s">
        <v>49</v>
      </c>
      <c r="M838" s="78">
        <f>SUM(M837:M837)</f>
        <v>0</v>
      </c>
      <c r="N838" s="78">
        <f>SUM(N837:N837)</f>
        <v>0</v>
      </c>
      <c r="O838" s="78">
        <f>SUM(O837:O837)</f>
        <v>0</v>
      </c>
      <c r="P838" s="78">
        <f>SUM(P837:P837)</f>
        <v>0</v>
      </c>
      <c r="Q838" s="32" t="s">
        <v>49</v>
      </c>
      <c r="R838" s="32" t="s">
        <v>49</v>
      </c>
      <c r="S838" s="32" t="s">
        <v>49</v>
      </c>
      <c r="T838" s="38"/>
      <c r="U838" s="12"/>
      <c r="V838" s="36"/>
      <c r="W838" s="82">
        <f>$AC$10-((O838*24))</f>
        <v>720</v>
      </c>
      <c r="X838" s="175">
        <v>315</v>
      </c>
      <c r="Y838" s="94"/>
      <c r="Z838" s="98">
        <f>X838</f>
        <v>315</v>
      </c>
      <c r="AA838" s="82">
        <f>(Z838*(W838-M838*24))/W838</f>
        <v>315</v>
      </c>
      <c r="AB838" s="100">
        <f>(AA838/Z838)*100</f>
        <v>100</v>
      </c>
      <c r="AD838" s="88"/>
      <c r="AE838" s="88"/>
      <c r="AF838" s="88"/>
      <c r="AG838" s="88"/>
      <c r="AH838" s="88"/>
      <c r="AI838" s="88"/>
      <c r="AJ838" s="88"/>
      <c r="AK838" s="88"/>
      <c r="AL838" s="88"/>
      <c r="AM838" s="88"/>
      <c r="AN838" s="88"/>
    </row>
    <row r="839" spans="1:40" s="89" customFormat="1" x14ac:dyDescent="0.25">
      <c r="A839" s="125">
        <v>24</v>
      </c>
      <c r="B839" s="27">
        <v>188</v>
      </c>
      <c r="C839" s="126" t="s">
        <v>403</v>
      </c>
      <c r="D839" s="184" t="s">
        <v>404</v>
      </c>
      <c r="E839" s="179">
        <v>315</v>
      </c>
      <c r="F839" s="29" t="s">
        <v>48</v>
      </c>
      <c r="G839" s="32" t="s">
        <v>49</v>
      </c>
      <c r="H839" s="3"/>
      <c r="I839" s="3"/>
      <c r="J839" s="133"/>
      <c r="K839" s="133"/>
      <c r="L839" s="133"/>
      <c r="M839" s="78">
        <f>IF(RIGHT(T839)="T",(+I839-H839),0)</f>
        <v>0</v>
      </c>
      <c r="N839" s="78">
        <f>IF(RIGHT(T839)="U",(+I839-H839),0)</f>
        <v>0</v>
      </c>
      <c r="O839" s="78">
        <f>IF(RIGHT(T839)="C",(+I839-H839),0)</f>
        <v>0</v>
      </c>
      <c r="P839" s="78">
        <f>IF(RIGHT(T839)="D",(+I839-H839),0)</f>
        <v>0</v>
      </c>
      <c r="Q839" s="79"/>
      <c r="R839" s="79"/>
      <c r="S839" s="79"/>
      <c r="T839" s="96"/>
      <c r="U839" s="30"/>
      <c r="V839" s="81"/>
      <c r="W839" s="82"/>
      <c r="X839" s="125"/>
      <c r="Y839" s="84"/>
      <c r="Z839" s="85"/>
      <c r="AA839" s="82"/>
      <c r="AB839" s="86"/>
      <c r="AD839" s="88"/>
      <c r="AE839" s="88"/>
      <c r="AF839" s="88"/>
      <c r="AG839" s="88"/>
      <c r="AH839" s="88"/>
      <c r="AI839" s="88"/>
      <c r="AJ839" s="88"/>
      <c r="AK839" s="88"/>
      <c r="AL839" s="88"/>
      <c r="AM839" s="88"/>
      <c r="AN839" s="88"/>
    </row>
    <row r="840" spans="1:40" s="89" customFormat="1" x14ac:dyDescent="0.25">
      <c r="A840" s="35"/>
      <c r="B840" s="40"/>
      <c r="C840" s="46"/>
      <c r="D840" s="91" t="s">
        <v>50</v>
      </c>
      <c r="E840" s="92"/>
      <c r="F840" s="29"/>
      <c r="G840" s="32" t="s">
        <v>49</v>
      </c>
      <c r="H840" s="2"/>
      <c r="I840" s="2"/>
      <c r="J840" s="32" t="s">
        <v>49</v>
      </c>
      <c r="K840" s="32" t="s">
        <v>49</v>
      </c>
      <c r="L840" s="32" t="s">
        <v>49</v>
      </c>
      <c r="M840" s="78">
        <f>SUM(M839:M839)</f>
        <v>0</v>
      </c>
      <c r="N840" s="78">
        <f>SUM(N839:N839)</f>
        <v>0</v>
      </c>
      <c r="O840" s="78">
        <f>SUM(O839:O839)</f>
        <v>0</v>
      </c>
      <c r="P840" s="78">
        <f>SUM(P839:P839)</f>
        <v>0</v>
      </c>
      <c r="Q840" s="32" t="s">
        <v>49</v>
      </c>
      <c r="R840" s="32" t="s">
        <v>49</v>
      </c>
      <c r="S840" s="32" t="s">
        <v>49</v>
      </c>
      <c r="T840" s="38"/>
      <c r="U840" s="12"/>
      <c r="V840" s="36"/>
      <c r="W840" s="82">
        <f>$AC$10-((O840*24))</f>
        <v>720</v>
      </c>
      <c r="X840" s="175">
        <v>315</v>
      </c>
      <c r="Y840" s="94"/>
      <c r="Z840" s="98">
        <f>X840</f>
        <v>315</v>
      </c>
      <c r="AA840" s="82">
        <f>(Z840*(W840-M840*24))/W840</f>
        <v>315</v>
      </c>
      <c r="AB840" s="100">
        <f>(AA840/Z840)*100</f>
        <v>100</v>
      </c>
      <c r="AD840" s="88"/>
      <c r="AE840" s="88"/>
      <c r="AF840" s="88"/>
      <c r="AG840" s="88"/>
      <c r="AH840" s="88"/>
      <c r="AI840" s="88"/>
      <c r="AJ840" s="88"/>
      <c r="AK840" s="88"/>
      <c r="AL840" s="88"/>
      <c r="AM840" s="88"/>
      <c r="AN840" s="88"/>
    </row>
    <row r="841" spans="1:40" s="89" customFormat="1" x14ac:dyDescent="0.25">
      <c r="A841" s="125">
        <v>25</v>
      </c>
      <c r="B841" s="27">
        <v>189</v>
      </c>
      <c r="C841" s="69" t="s">
        <v>405</v>
      </c>
      <c r="D841" s="150" t="s">
        <v>406</v>
      </c>
      <c r="E841" s="179">
        <v>500</v>
      </c>
      <c r="F841" s="29" t="s">
        <v>48</v>
      </c>
      <c r="G841" s="32" t="s">
        <v>49</v>
      </c>
      <c r="H841" s="1">
        <v>43430.438888888886</v>
      </c>
      <c r="I841" s="1">
        <v>43430.723611111112</v>
      </c>
      <c r="J841" s="133"/>
      <c r="K841" s="133"/>
      <c r="L841" s="133"/>
      <c r="M841" s="78">
        <f>IF(RIGHT(T841)="T",(+I841-H841),0)</f>
        <v>0.28472222222626442</v>
      </c>
      <c r="N841" s="78">
        <f>IF(RIGHT(T841)="U",(+I841-H841),0)</f>
        <v>0</v>
      </c>
      <c r="O841" s="78">
        <f>IF(RIGHT(T841)="C",(+I841-H841),0)</f>
        <v>0</v>
      </c>
      <c r="P841" s="78">
        <f>IF(RIGHT(T841)="D",(+I841-H841),0)</f>
        <v>0</v>
      </c>
      <c r="Q841" s="79"/>
      <c r="R841" s="79"/>
      <c r="S841" s="79"/>
      <c r="T841" s="90" t="s">
        <v>597</v>
      </c>
      <c r="U841" s="7" t="s">
        <v>793</v>
      </c>
      <c r="V841" s="81"/>
      <c r="W841" s="82"/>
      <c r="X841" s="125"/>
      <c r="Y841" s="84"/>
      <c r="Z841" s="85"/>
      <c r="AA841" s="82"/>
      <c r="AB841" s="86"/>
      <c r="AD841" s="88"/>
      <c r="AE841" s="88"/>
      <c r="AF841" s="88"/>
      <c r="AG841" s="88"/>
      <c r="AH841" s="88"/>
      <c r="AI841" s="88"/>
      <c r="AJ841" s="88"/>
      <c r="AK841" s="88"/>
      <c r="AL841" s="88"/>
      <c r="AM841" s="88"/>
      <c r="AN841" s="88"/>
    </row>
    <row r="842" spans="1:40" s="89" customFormat="1" x14ac:dyDescent="0.25">
      <c r="A842" s="35"/>
      <c r="B842" s="40"/>
      <c r="C842" s="46"/>
      <c r="D842" s="91" t="s">
        <v>50</v>
      </c>
      <c r="E842" s="92"/>
      <c r="F842" s="29"/>
      <c r="G842" s="32" t="s">
        <v>49</v>
      </c>
      <c r="H842" s="2"/>
      <c r="I842" s="2"/>
      <c r="J842" s="32" t="s">
        <v>49</v>
      </c>
      <c r="K842" s="32" t="s">
        <v>49</v>
      </c>
      <c r="L842" s="32" t="s">
        <v>49</v>
      </c>
      <c r="M842" s="78">
        <f>SUM(M841:M841)</f>
        <v>0.28472222222626442</v>
      </c>
      <c r="N842" s="78">
        <f>SUM(N841:N841)</f>
        <v>0</v>
      </c>
      <c r="O842" s="78">
        <f>SUM(O841:O841)</f>
        <v>0</v>
      </c>
      <c r="P842" s="78">
        <f>SUM(P841:P841)</f>
        <v>0</v>
      </c>
      <c r="Q842" s="32" t="s">
        <v>49</v>
      </c>
      <c r="R842" s="32" t="s">
        <v>49</v>
      </c>
      <c r="S842" s="32" t="s">
        <v>49</v>
      </c>
      <c r="T842" s="38"/>
      <c r="U842" s="12"/>
      <c r="V842" s="36"/>
      <c r="W842" s="82">
        <f>$AC$10-((O842*24))</f>
        <v>720</v>
      </c>
      <c r="X842" s="125">
        <v>500</v>
      </c>
      <c r="Y842" s="84"/>
      <c r="Z842" s="85">
        <f>X842</f>
        <v>500</v>
      </c>
      <c r="AA842" s="82">
        <f>(Z842*(W842-M842*24))/W842</f>
        <v>495.25462962956226</v>
      </c>
      <c r="AB842" s="86">
        <f>(AA842/Z842)*100</f>
        <v>99.050925925912452</v>
      </c>
      <c r="AD842" s="88"/>
      <c r="AE842" s="88"/>
      <c r="AF842" s="88"/>
      <c r="AG842" s="88"/>
      <c r="AH842" s="88"/>
      <c r="AI842" s="88"/>
      <c r="AJ842" s="88"/>
      <c r="AK842" s="88"/>
      <c r="AL842" s="88"/>
      <c r="AM842" s="88"/>
      <c r="AN842" s="88"/>
    </row>
    <row r="843" spans="1:40" s="89" customFormat="1" x14ac:dyDescent="0.25">
      <c r="A843" s="125">
        <v>26</v>
      </c>
      <c r="B843" s="27">
        <v>190</v>
      </c>
      <c r="C843" s="69" t="s">
        <v>407</v>
      </c>
      <c r="D843" s="150" t="s">
        <v>408</v>
      </c>
      <c r="E843" s="179">
        <v>500</v>
      </c>
      <c r="F843" s="29" t="s">
        <v>48</v>
      </c>
      <c r="G843" s="32" t="s">
        <v>49</v>
      </c>
      <c r="H843" s="1">
        <v>43432.4375</v>
      </c>
      <c r="I843" s="1">
        <v>43432.796527777777</v>
      </c>
      <c r="J843" s="133"/>
      <c r="K843" s="133"/>
      <c r="L843" s="133"/>
      <c r="M843" s="78">
        <f>IF(RIGHT(T843)="T",(+I843-H843),0)</f>
        <v>0.35902777777664596</v>
      </c>
      <c r="N843" s="78">
        <f>IF(RIGHT(T843)="U",(+I843-H843),0)</f>
        <v>0</v>
      </c>
      <c r="O843" s="78">
        <f>IF(RIGHT(T843)="C",(+I843-H843),0)</f>
        <v>0</v>
      </c>
      <c r="P843" s="78">
        <f>IF(RIGHT(T843)="D",(+I843-H843),0)</f>
        <v>0</v>
      </c>
      <c r="Q843" s="79"/>
      <c r="R843" s="79"/>
      <c r="S843" s="79"/>
      <c r="T843" s="90" t="s">
        <v>597</v>
      </c>
      <c r="U843" s="7" t="s">
        <v>623</v>
      </c>
      <c r="V843" s="81"/>
      <c r="W843" s="82"/>
      <c r="X843" s="125"/>
      <c r="Y843" s="84"/>
      <c r="Z843" s="85"/>
      <c r="AA843" s="82"/>
      <c r="AB843" s="86"/>
      <c r="AD843" s="88"/>
      <c r="AE843" s="88"/>
      <c r="AF843" s="88"/>
      <c r="AG843" s="88"/>
      <c r="AH843" s="88"/>
      <c r="AI843" s="88"/>
      <c r="AJ843" s="88"/>
      <c r="AK843" s="88"/>
      <c r="AL843" s="88"/>
      <c r="AM843" s="88"/>
      <c r="AN843" s="88"/>
    </row>
    <row r="844" spans="1:40" s="89" customFormat="1" x14ac:dyDescent="0.25">
      <c r="A844" s="35"/>
      <c r="B844" s="40"/>
      <c r="C844" s="46"/>
      <c r="D844" s="91" t="s">
        <v>50</v>
      </c>
      <c r="E844" s="92"/>
      <c r="F844" s="29"/>
      <c r="G844" s="32" t="s">
        <v>49</v>
      </c>
      <c r="H844" s="2"/>
      <c r="I844" s="2"/>
      <c r="J844" s="32" t="s">
        <v>49</v>
      </c>
      <c r="K844" s="32" t="s">
        <v>49</v>
      </c>
      <c r="L844" s="32" t="s">
        <v>49</v>
      </c>
      <c r="M844" s="78">
        <f>SUM(M843:M843)</f>
        <v>0.35902777777664596</v>
      </c>
      <c r="N844" s="78">
        <f>SUM(N843:N843)</f>
        <v>0</v>
      </c>
      <c r="O844" s="78">
        <f>SUM(O843:O843)</f>
        <v>0</v>
      </c>
      <c r="P844" s="78">
        <f>SUM(P843:P843)</f>
        <v>0</v>
      </c>
      <c r="Q844" s="32" t="s">
        <v>49</v>
      </c>
      <c r="R844" s="32" t="s">
        <v>49</v>
      </c>
      <c r="S844" s="32" t="s">
        <v>49</v>
      </c>
      <c r="T844" s="38"/>
      <c r="U844" s="42"/>
      <c r="V844" s="81"/>
      <c r="W844" s="82">
        <f>$AC$10-((O844*24))</f>
        <v>720</v>
      </c>
      <c r="X844" s="125">
        <v>500</v>
      </c>
      <c r="Y844" s="84"/>
      <c r="Z844" s="85">
        <f>X844</f>
        <v>500</v>
      </c>
      <c r="AA844" s="82">
        <f>(Z844*(W844-M844*24))/W844</f>
        <v>494.01620370372257</v>
      </c>
      <c r="AB844" s="86">
        <f>(AA844/Z844)*100</f>
        <v>98.803240740744513</v>
      </c>
      <c r="AD844" s="88"/>
      <c r="AE844" s="88"/>
      <c r="AF844" s="88"/>
      <c r="AG844" s="88"/>
      <c r="AH844" s="88"/>
      <c r="AI844" s="88"/>
      <c r="AJ844" s="88"/>
      <c r="AK844" s="88"/>
      <c r="AL844" s="88"/>
      <c r="AM844" s="88"/>
      <c r="AN844" s="88"/>
    </row>
    <row r="845" spans="1:40" s="89" customFormat="1" x14ac:dyDescent="0.25">
      <c r="A845" s="125">
        <v>26</v>
      </c>
      <c r="B845" s="27">
        <v>191</v>
      </c>
      <c r="C845" s="126" t="s">
        <v>794</v>
      </c>
      <c r="D845" s="122" t="s">
        <v>795</v>
      </c>
      <c r="E845" s="179">
        <v>500</v>
      </c>
      <c r="F845" s="29" t="s">
        <v>48</v>
      </c>
      <c r="G845" s="32" t="s">
        <v>49</v>
      </c>
      <c r="H845" s="1">
        <v>43434.643055555556</v>
      </c>
      <c r="I845" s="1">
        <v>43434.686805555553</v>
      </c>
      <c r="J845" s="133"/>
      <c r="K845" s="133"/>
      <c r="L845" s="133"/>
      <c r="M845" s="78">
        <f>IF(RIGHT(T845)="T",(+I845-H845),0)</f>
        <v>4.3749999997089617E-2</v>
      </c>
      <c r="N845" s="78">
        <f>IF(RIGHT(T845)="U",(+I845-H845),0)</f>
        <v>0</v>
      </c>
      <c r="O845" s="78">
        <f>IF(RIGHT(T845)="C",(+I845-H845),0)</f>
        <v>0</v>
      </c>
      <c r="P845" s="78">
        <f>IF(RIGHT(T845)="D",(+I845-H845),0)</f>
        <v>0</v>
      </c>
      <c r="Q845" s="79"/>
      <c r="R845" s="79"/>
      <c r="S845" s="79"/>
      <c r="T845" s="90" t="s">
        <v>601</v>
      </c>
      <c r="U845" s="7" t="s">
        <v>796</v>
      </c>
      <c r="V845" s="81"/>
      <c r="W845" s="82"/>
      <c r="X845" s="125"/>
      <c r="Y845" s="84"/>
      <c r="Z845" s="85"/>
      <c r="AA845" s="82"/>
      <c r="AB845" s="86"/>
      <c r="AD845" s="88"/>
      <c r="AE845" s="88"/>
      <c r="AF845" s="88"/>
      <c r="AG845" s="88"/>
      <c r="AH845" s="88"/>
      <c r="AI845" s="88"/>
      <c r="AJ845" s="88"/>
      <c r="AK845" s="88"/>
      <c r="AL845" s="88"/>
      <c r="AM845" s="88"/>
      <c r="AN845" s="88"/>
    </row>
    <row r="846" spans="1:40" s="89" customFormat="1" x14ac:dyDescent="0.25">
      <c r="A846" s="35"/>
      <c r="B846" s="40"/>
      <c r="C846" s="46"/>
      <c r="D846" s="91" t="s">
        <v>50</v>
      </c>
      <c r="E846" s="92"/>
      <c r="F846" s="29"/>
      <c r="G846" s="32" t="s">
        <v>49</v>
      </c>
      <c r="H846" s="2"/>
      <c r="I846" s="2"/>
      <c r="J846" s="32" t="s">
        <v>49</v>
      </c>
      <c r="K846" s="32" t="s">
        <v>49</v>
      </c>
      <c r="L846" s="32" t="s">
        <v>49</v>
      </c>
      <c r="M846" s="78">
        <f>SUM(M845:M845)</f>
        <v>4.3749999997089617E-2</v>
      </c>
      <c r="N846" s="78">
        <f>SUM(N845:N845)</f>
        <v>0</v>
      </c>
      <c r="O846" s="78">
        <f>SUM(O845:O845)</f>
        <v>0</v>
      </c>
      <c r="P846" s="78">
        <f>SUM(P845:P845)</f>
        <v>0</v>
      </c>
      <c r="Q846" s="32" t="s">
        <v>49</v>
      </c>
      <c r="R846" s="32" t="s">
        <v>49</v>
      </c>
      <c r="S846" s="32" t="s">
        <v>49</v>
      </c>
      <c r="T846" s="38"/>
      <c r="U846" s="42"/>
      <c r="V846" s="81"/>
      <c r="W846" s="82">
        <f>$AC$10-((O846*24))</f>
        <v>720</v>
      </c>
      <c r="X846" s="125">
        <v>500</v>
      </c>
      <c r="Y846" s="84"/>
      <c r="Z846" s="85">
        <f>X846</f>
        <v>500</v>
      </c>
      <c r="AA846" s="82">
        <f>(Z846*(W846-M846*24))/W846</f>
        <v>499.27083333338186</v>
      </c>
      <c r="AB846" s="86">
        <f>(AA846/Z846)*100</f>
        <v>99.854166666676363</v>
      </c>
      <c r="AD846" s="88"/>
      <c r="AE846" s="88"/>
      <c r="AF846" s="88"/>
      <c r="AG846" s="88"/>
      <c r="AH846" s="88"/>
      <c r="AI846" s="88"/>
      <c r="AJ846" s="88"/>
      <c r="AK846" s="88"/>
      <c r="AL846" s="88"/>
      <c r="AM846" s="88"/>
      <c r="AN846" s="88"/>
    </row>
    <row r="847" spans="1:40" s="89" customFormat="1" x14ac:dyDescent="0.25">
      <c r="A847" s="125">
        <v>27</v>
      </c>
      <c r="B847" s="27">
        <v>192</v>
      </c>
      <c r="C847" s="120" t="s">
        <v>409</v>
      </c>
      <c r="D847" s="178" t="s">
        <v>797</v>
      </c>
      <c r="E847" s="179">
        <v>500</v>
      </c>
      <c r="F847" s="29" t="s">
        <v>48</v>
      </c>
      <c r="G847" s="32" t="s">
        <v>49</v>
      </c>
      <c r="H847" s="3"/>
      <c r="I847" s="3"/>
      <c r="J847" s="133"/>
      <c r="K847" s="133"/>
      <c r="L847" s="133"/>
      <c r="M847" s="78">
        <f>IF(RIGHT(T847)="T",(+I847-H847),0)</f>
        <v>0</v>
      </c>
      <c r="N847" s="78">
        <f>IF(RIGHT(T847)="U",(+I847-H847),0)</f>
        <v>0</v>
      </c>
      <c r="O847" s="78">
        <f>IF(RIGHT(T847)="C",(+I847-H847),0)</f>
        <v>0</v>
      </c>
      <c r="P847" s="78">
        <f>IF(RIGHT(T847)="D",(+I847-H847),0)</f>
        <v>0</v>
      </c>
      <c r="Q847" s="79"/>
      <c r="R847" s="79"/>
      <c r="S847" s="79"/>
      <c r="T847" s="118"/>
      <c r="U847" s="30"/>
      <c r="V847" s="81"/>
      <c r="W847" s="82"/>
      <c r="X847" s="125"/>
      <c r="Y847" s="84"/>
      <c r="Z847" s="85"/>
      <c r="AA847" s="82"/>
      <c r="AB847" s="86"/>
      <c r="AD847" s="88"/>
      <c r="AE847" s="88"/>
      <c r="AF847" s="88"/>
      <c r="AG847" s="88"/>
      <c r="AH847" s="88"/>
      <c r="AI847" s="88"/>
      <c r="AJ847" s="88"/>
      <c r="AK847" s="88"/>
      <c r="AL847" s="88"/>
      <c r="AM847" s="88"/>
      <c r="AN847" s="88"/>
    </row>
    <row r="848" spans="1:40" s="89" customFormat="1" x14ac:dyDescent="0.25">
      <c r="A848" s="35"/>
      <c r="B848" s="40"/>
      <c r="C848" s="46"/>
      <c r="D848" s="91" t="s">
        <v>50</v>
      </c>
      <c r="E848" s="92"/>
      <c r="F848" s="29"/>
      <c r="G848" s="32" t="s">
        <v>49</v>
      </c>
      <c r="H848" s="2"/>
      <c r="I848" s="2"/>
      <c r="J848" s="32" t="s">
        <v>49</v>
      </c>
      <c r="K848" s="32" t="s">
        <v>49</v>
      </c>
      <c r="L848" s="32" t="s">
        <v>49</v>
      </c>
      <c r="M848" s="78">
        <f>SUM(M847:M847)</f>
        <v>0</v>
      </c>
      <c r="N848" s="78">
        <f>SUM(N847:N847)</f>
        <v>0</v>
      </c>
      <c r="O848" s="78">
        <f>SUM(O847:O847)</f>
        <v>0</v>
      </c>
      <c r="P848" s="78">
        <f>SUM(P847:P847)</f>
        <v>0</v>
      </c>
      <c r="Q848" s="32" t="s">
        <v>49</v>
      </c>
      <c r="R848" s="32" t="s">
        <v>49</v>
      </c>
      <c r="S848" s="32" t="s">
        <v>49</v>
      </c>
      <c r="T848" s="38"/>
      <c r="U848" s="42"/>
      <c r="V848" s="81"/>
      <c r="W848" s="82">
        <f>$AC$10-((O848*24))</f>
        <v>720</v>
      </c>
      <c r="X848" s="175">
        <v>315</v>
      </c>
      <c r="Y848" s="94"/>
      <c r="Z848" s="98">
        <f>X848</f>
        <v>315</v>
      </c>
      <c r="AA848" s="82">
        <f>(Z848*(W848-M848*24))/W848</f>
        <v>315</v>
      </c>
      <c r="AB848" s="100">
        <f>(AA848/Z848)*100</f>
        <v>100</v>
      </c>
      <c r="AD848" s="88"/>
      <c r="AE848" s="88"/>
      <c r="AF848" s="88"/>
      <c r="AG848" s="88"/>
      <c r="AH848" s="88"/>
      <c r="AI848" s="88"/>
      <c r="AJ848" s="88"/>
      <c r="AK848" s="88"/>
      <c r="AL848" s="88"/>
      <c r="AM848" s="88"/>
      <c r="AN848" s="88"/>
    </row>
    <row r="849" spans="1:40" s="89" customFormat="1" x14ac:dyDescent="0.25">
      <c r="A849" s="125">
        <v>28</v>
      </c>
      <c r="B849" s="27">
        <v>193</v>
      </c>
      <c r="C849" s="120" t="s">
        <v>410</v>
      </c>
      <c r="D849" s="178" t="s">
        <v>798</v>
      </c>
      <c r="E849" s="179">
        <v>500</v>
      </c>
      <c r="F849" s="29" t="s">
        <v>48</v>
      </c>
      <c r="G849" s="32" t="s">
        <v>49</v>
      </c>
      <c r="H849" s="3"/>
      <c r="I849" s="3"/>
      <c r="J849" s="133"/>
      <c r="K849" s="133"/>
      <c r="L849" s="133"/>
      <c r="M849" s="78">
        <f>IF(RIGHT(T849)="T",(+I849-H849),0)</f>
        <v>0</v>
      </c>
      <c r="N849" s="78">
        <f>IF(RIGHT(T849)="U",(+I849-H849),0)</f>
        <v>0</v>
      </c>
      <c r="O849" s="78">
        <f>IF(RIGHT(T849)="C",(+I849-H849),0)</f>
        <v>0</v>
      </c>
      <c r="P849" s="78">
        <f>IF(RIGHT(T849)="D",(+I849-H849),0)</f>
        <v>0</v>
      </c>
      <c r="Q849" s="79"/>
      <c r="R849" s="79"/>
      <c r="S849" s="79"/>
      <c r="T849" s="118"/>
      <c r="U849" s="30"/>
      <c r="V849" s="81"/>
      <c r="W849" s="82"/>
      <c r="X849" s="125"/>
      <c r="Y849" s="84"/>
      <c r="Z849" s="85"/>
      <c r="AA849" s="82"/>
      <c r="AB849" s="86"/>
      <c r="AD849" s="88"/>
      <c r="AE849" s="88"/>
      <c r="AF849" s="88"/>
      <c r="AG849" s="88"/>
      <c r="AH849" s="88"/>
      <c r="AI849" s="88"/>
      <c r="AJ849" s="88"/>
      <c r="AK849" s="88"/>
      <c r="AL849" s="88"/>
      <c r="AM849" s="88"/>
      <c r="AN849" s="88"/>
    </row>
    <row r="850" spans="1:40" s="89" customFormat="1" x14ac:dyDescent="0.25">
      <c r="A850" s="35"/>
      <c r="B850" s="40"/>
      <c r="C850" s="46"/>
      <c r="D850" s="91" t="s">
        <v>50</v>
      </c>
      <c r="E850" s="92"/>
      <c r="F850" s="29"/>
      <c r="G850" s="32" t="s">
        <v>49</v>
      </c>
      <c r="H850" s="2"/>
      <c r="I850" s="2"/>
      <c r="J850" s="32" t="s">
        <v>49</v>
      </c>
      <c r="K850" s="32" t="s">
        <v>49</v>
      </c>
      <c r="L850" s="32" t="s">
        <v>49</v>
      </c>
      <c r="M850" s="78">
        <f>SUM(M849:M849)</f>
        <v>0</v>
      </c>
      <c r="N850" s="78">
        <f>SUM(N849:N849)</f>
        <v>0</v>
      </c>
      <c r="O850" s="78">
        <f>SUM(O849:O849)</f>
        <v>0</v>
      </c>
      <c r="P850" s="78">
        <f>SUM(P849:P849)</f>
        <v>0</v>
      </c>
      <c r="Q850" s="32" t="s">
        <v>49</v>
      </c>
      <c r="R850" s="32" t="s">
        <v>49</v>
      </c>
      <c r="S850" s="32" t="s">
        <v>49</v>
      </c>
      <c r="T850" s="38"/>
      <c r="U850" s="42"/>
      <c r="V850" s="81"/>
      <c r="W850" s="82">
        <f>$AC$10-((O850*24))</f>
        <v>720</v>
      </c>
      <c r="X850" s="175">
        <v>315</v>
      </c>
      <c r="Y850" s="94"/>
      <c r="Z850" s="98">
        <f>X850</f>
        <v>315</v>
      </c>
      <c r="AA850" s="82">
        <f>(Z850*(W850-M850*24))/W850</f>
        <v>315</v>
      </c>
      <c r="AB850" s="100">
        <f>(AA850/Z850)*100</f>
        <v>100</v>
      </c>
      <c r="AD850" s="88"/>
      <c r="AE850" s="88"/>
      <c r="AF850" s="88"/>
      <c r="AG850" s="88"/>
      <c r="AH850" s="88"/>
      <c r="AI850" s="88"/>
      <c r="AJ850" s="88"/>
      <c r="AK850" s="88"/>
      <c r="AL850" s="88"/>
      <c r="AM850" s="88"/>
      <c r="AN850" s="88"/>
    </row>
    <row r="851" spans="1:40" s="89" customFormat="1" x14ac:dyDescent="0.25">
      <c r="A851" s="125">
        <v>29</v>
      </c>
      <c r="B851" s="27">
        <v>194</v>
      </c>
      <c r="C851" s="69" t="s">
        <v>411</v>
      </c>
      <c r="D851" s="150" t="s">
        <v>412</v>
      </c>
      <c r="E851" s="179">
        <v>315</v>
      </c>
      <c r="F851" s="29" t="s">
        <v>48</v>
      </c>
      <c r="G851" s="32" t="s">
        <v>49</v>
      </c>
      <c r="H851" s="3"/>
      <c r="I851" s="3"/>
      <c r="J851" s="133"/>
      <c r="K851" s="133"/>
      <c r="L851" s="133"/>
      <c r="M851" s="78">
        <f>IF(RIGHT(T851)="T",(+I851-H851),0)</f>
        <v>0</v>
      </c>
      <c r="N851" s="78">
        <f>IF(RIGHT(T851)="U",(+I851-H851),0)</f>
        <v>0</v>
      </c>
      <c r="O851" s="78">
        <f>IF(RIGHT(T851)="C",(+I851-H851),0)</f>
        <v>0</v>
      </c>
      <c r="P851" s="78">
        <f>IF(RIGHT(T851)="D",(+I851-H851),0)</f>
        <v>0</v>
      </c>
      <c r="Q851" s="79"/>
      <c r="R851" s="79"/>
      <c r="S851" s="79"/>
      <c r="T851" s="96"/>
      <c r="U851" s="30"/>
      <c r="V851" s="81"/>
      <c r="W851" s="82"/>
      <c r="X851" s="125"/>
      <c r="Y851" s="84"/>
      <c r="Z851" s="85"/>
      <c r="AA851" s="82"/>
      <c r="AB851" s="86"/>
      <c r="AD851" s="88"/>
      <c r="AE851" s="88"/>
      <c r="AF851" s="88"/>
      <c r="AG851" s="88"/>
      <c r="AH851" s="88"/>
      <c r="AI851" s="88"/>
      <c r="AJ851" s="88"/>
      <c r="AK851" s="88"/>
      <c r="AL851" s="88"/>
      <c r="AM851" s="88"/>
      <c r="AN851" s="88"/>
    </row>
    <row r="852" spans="1:40" s="89" customFormat="1" x14ac:dyDescent="0.25">
      <c r="A852" s="35"/>
      <c r="B852" s="40"/>
      <c r="C852" s="46"/>
      <c r="D852" s="91" t="s">
        <v>50</v>
      </c>
      <c r="E852" s="92"/>
      <c r="F852" s="29"/>
      <c r="G852" s="32" t="s">
        <v>49</v>
      </c>
      <c r="H852" s="2"/>
      <c r="I852" s="2"/>
      <c r="J852" s="32" t="s">
        <v>49</v>
      </c>
      <c r="K852" s="32" t="s">
        <v>49</v>
      </c>
      <c r="L852" s="32" t="s">
        <v>49</v>
      </c>
      <c r="M852" s="78">
        <f>SUM(M851:M851)</f>
        <v>0</v>
      </c>
      <c r="N852" s="78">
        <f>SUM(N851:N851)</f>
        <v>0</v>
      </c>
      <c r="O852" s="78">
        <f>SUM(O851:O851)</f>
        <v>0</v>
      </c>
      <c r="P852" s="78">
        <f>SUM(P851:P851)</f>
        <v>0</v>
      </c>
      <c r="Q852" s="32" t="s">
        <v>49</v>
      </c>
      <c r="R852" s="32" t="s">
        <v>49</v>
      </c>
      <c r="S852" s="32" t="s">
        <v>49</v>
      </c>
      <c r="T852" s="38"/>
      <c r="U852" s="42"/>
      <c r="V852" s="81"/>
      <c r="W852" s="82">
        <f>$AC$10-((O852*24))</f>
        <v>720</v>
      </c>
      <c r="X852" s="125">
        <v>315</v>
      </c>
      <c r="Y852" s="84"/>
      <c r="Z852" s="85">
        <f>X852</f>
        <v>315</v>
      </c>
      <c r="AA852" s="82">
        <f>(Z852*(W852-M852*24))/W852</f>
        <v>315</v>
      </c>
      <c r="AB852" s="86">
        <f>(AA852/Z852)*100</f>
        <v>100</v>
      </c>
      <c r="AD852" s="88"/>
      <c r="AE852" s="88"/>
      <c r="AF852" s="88"/>
      <c r="AG852" s="88"/>
      <c r="AH852" s="88"/>
      <c r="AI852" s="88"/>
      <c r="AJ852" s="88"/>
      <c r="AK852" s="88"/>
      <c r="AL852" s="88"/>
      <c r="AM852" s="88"/>
      <c r="AN852" s="88"/>
    </row>
    <row r="853" spans="1:40" s="89" customFormat="1" x14ac:dyDescent="0.25">
      <c r="A853" s="125">
        <v>30</v>
      </c>
      <c r="B853" s="27">
        <v>195</v>
      </c>
      <c r="C853" s="69" t="s">
        <v>413</v>
      </c>
      <c r="D853" s="150" t="s">
        <v>414</v>
      </c>
      <c r="E853" s="179">
        <v>315</v>
      </c>
      <c r="F853" s="29" t="s">
        <v>48</v>
      </c>
      <c r="G853" s="32" t="s">
        <v>49</v>
      </c>
      <c r="H853" s="3"/>
      <c r="I853" s="3"/>
      <c r="J853" s="133"/>
      <c r="K853" s="133"/>
      <c r="L853" s="133"/>
      <c r="M853" s="78">
        <f>IF(RIGHT(T853)="T",(+I853-H853),0)</f>
        <v>0</v>
      </c>
      <c r="N853" s="78">
        <f>IF(RIGHT(T853)="U",(+I853-H853),0)</f>
        <v>0</v>
      </c>
      <c r="O853" s="78">
        <f>IF(RIGHT(T853)="C",(+I853-H853),0)</f>
        <v>0</v>
      </c>
      <c r="P853" s="78">
        <f>IF(RIGHT(T853)="D",(+I853-H853),0)</f>
        <v>0</v>
      </c>
      <c r="Q853" s="79"/>
      <c r="R853" s="79"/>
      <c r="S853" s="79"/>
      <c r="T853" s="96"/>
      <c r="U853" s="30"/>
      <c r="V853" s="81"/>
      <c r="W853" s="82"/>
      <c r="X853" s="125"/>
      <c r="Y853" s="84"/>
      <c r="Z853" s="85"/>
      <c r="AA853" s="82"/>
      <c r="AB853" s="86"/>
      <c r="AD853" s="88"/>
      <c r="AE853" s="88"/>
      <c r="AF853" s="88"/>
      <c r="AG853" s="88"/>
      <c r="AH853" s="88"/>
      <c r="AI853" s="88"/>
      <c r="AJ853" s="88"/>
      <c r="AK853" s="88"/>
      <c r="AL853" s="88"/>
      <c r="AM853" s="88"/>
      <c r="AN853" s="88"/>
    </row>
    <row r="854" spans="1:40" s="89" customFormat="1" x14ac:dyDescent="0.25">
      <c r="A854" s="35"/>
      <c r="B854" s="40"/>
      <c r="C854" s="46"/>
      <c r="D854" s="91" t="s">
        <v>50</v>
      </c>
      <c r="E854" s="92"/>
      <c r="F854" s="29"/>
      <c r="G854" s="32" t="s">
        <v>49</v>
      </c>
      <c r="H854" s="2"/>
      <c r="I854" s="2"/>
      <c r="J854" s="32" t="s">
        <v>49</v>
      </c>
      <c r="K854" s="32" t="s">
        <v>49</v>
      </c>
      <c r="L854" s="32" t="s">
        <v>49</v>
      </c>
      <c r="M854" s="78">
        <f>SUM(M853:M853)</f>
        <v>0</v>
      </c>
      <c r="N854" s="78">
        <f>SUM(N853:N853)</f>
        <v>0</v>
      </c>
      <c r="O854" s="78">
        <f>SUM(O853:O853)</f>
        <v>0</v>
      </c>
      <c r="P854" s="78">
        <f>SUM(P853:P853)</f>
        <v>0</v>
      </c>
      <c r="Q854" s="32" t="s">
        <v>49</v>
      </c>
      <c r="R854" s="32" t="s">
        <v>49</v>
      </c>
      <c r="S854" s="32" t="s">
        <v>49</v>
      </c>
      <c r="T854" s="38"/>
      <c r="U854" s="42"/>
      <c r="V854" s="81"/>
      <c r="W854" s="82">
        <f>$AC$10-((O854*24))</f>
        <v>720</v>
      </c>
      <c r="X854" s="125">
        <v>315</v>
      </c>
      <c r="Y854" s="84"/>
      <c r="Z854" s="85">
        <f>X854</f>
        <v>315</v>
      </c>
      <c r="AA854" s="82">
        <f>(Z854*(W854-M854*24))/W854</f>
        <v>315</v>
      </c>
      <c r="AB854" s="86">
        <f>(AA854/Z854)*100</f>
        <v>100</v>
      </c>
      <c r="AD854" s="88"/>
      <c r="AE854" s="88"/>
      <c r="AF854" s="88"/>
      <c r="AG854" s="88"/>
      <c r="AH854" s="88"/>
      <c r="AI854" s="88"/>
      <c r="AJ854" s="88"/>
      <c r="AK854" s="88"/>
      <c r="AL854" s="88"/>
      <c r="AM854" s="88"/>
      <c r="AN854" s="88"/>
    </row>
    <row r="855" spans="1:40" s="89" customFormat="1" x14ac:dyDescent="0.25">
      <c r="A855" s="125">
        <v>31</v>
      </c>
      <c r="B855" s="27">
        <v>196</v>
      </c>
      <c r="C855" s="69" t="s">
        <v>415</v>
      </c>
      <c r="D855" s="150" t="s">
        <v>416</v>
      </c>
      <c r="E855" s="179">
        <v>315</v>
      </c>
      <c r="F855" s="29" t="s">
        <v>48</v>
      </c>
      <c r="G855" s="32" t="s">
        <v>49</v>
      </c>
      <c r="H855" s="15"/>
      <c r="I855" s="15"/>
      <c r="J855" s="133"/>
      <c r="K855" s="133"/>
      <c r="L855" s="133"/>
      <c r="M855" s="141">
        <v>0</v>
      </c>
      <c r="N855" s="141">
        <v>0</v>
      </c>
      <c r="O855" s="141">
        <v>0</v>
      </c>
      <c r="P855" s="141">
        <v>0</v>
      </c>
      <c r="Q855" s="79"/>
      <c r="R855" s="79"/>
      <c r="S855" s="79"/>
      <c r="T855" s="143"/>
      <c r="U855" s="42"/>
      <c r="V855" s="81"/>
      <c r="W855" s="82">
        <f>$AC$10-((O855*24))</f>
        <v>720</v>
      </c>
      <c r="X855" s="125">
        <v>315</v>
      </c>
      <c r="Y855" s="84"/>
      <c r="Z855" s="85">
        <f>X855</f>
        <v>315</v>
      </c>
      <c r="AA855" s="82">
        <f>(Z855*(W855-M855*24))/W855</f>
        <v>315</v>
      </c>
      <c r="AB855" s="86">
        <f>(AA855/Z855)*100</f>
        <v>100</v>
      </c>
      <c r="AD855" s="88"/>
      <c r="AE855" s="88"/>
      <c r="AF855" s="88"/>
      <c r="AG855" s="88"/>
      <c r="AH855" s="88"/>
      <c r="AI855" s="88"/>
      <c r="AJ855" s="88"/>
      <c r="AK855" s="88"/>
      <c r="AL855" s="88"/>
      <c r="AM855" s="88"/>
      <c r="AN855" s="88"/>
    </row>
    <row r="856" spans="1:40" s="89" customFormat="1" x14ac:dyDescent="0.25">
      <c r="A856" s="125">
        <v>32</v>
      </c>
      <c r="B856" s="27">
        <v>197</v>
      </c>
      <c r="C856" s="69" t="s">
        <v>417</v>
      </c>
      <c r="D856" s="150" t="s">
        <v>418</v>
      </c>
      <c r="E856" s="179">
        <v>315</v>
      </c>
      <c r="F856" s="29" t="s">
        <v>48</v>
      </c>
      <c r="G856" s="32" t="s">
        <v>49</v>
      </c>
      <c r="H856" s="15"/>
      <c r="I856" s="15"/>
      <c r="J856" s="133"/>
      <c r="K856" s="133"/>
      <c r="L856" s="133"/>
      <c r="M856" s="141">
        <v>0</v>
      </c>
      <c r="N856" s="141">
        <v>0</v>
      </c>
      <c r="O856" s="141">
        <v>0</v>
      </c>
      <c r="P856" s="141">
        <v>0</v>
      </c>
      <c r="Q856" s="79"/>
      <c r="R856" s="79"/>
      <c r="S856" s="79"/>
      <c r="T856" s="143"/>
      <c r="U856" s="42"/>
      <c r="V856" s="81"/>
      <c r="W856" s="82">
        <f>$AC$10-((O856*24))</f>
        <v>720</v>
      </c>
      <c r="X856" s="125">
        <v>315</v>
      </c>
      <c r="Y856" s="84"/>
      <c r="Z856" s="85">
        <f>X856</f>
        <v>315</v>
      </c>
      <c r="AA856" s="82">
        <f>(Z856*(W856-M856*24))/W856</f>
        <v>315</v>
      </c>
      <c r="AB856" s="86">
        <f>(AA856/Z856)*100</f>
        <v>100</v>
      </c>
      <c r="AD856" s="88"/>
      <c r="AE856" s="88"/>
      <c r="AF856" s="88"/>
      <c r="AG856" s="88"/>
      <c r="AH856" s="88"/>
      <c r="AI856" s="88"/>
      <c r="AJ856" s="88"/>
      <c r="AK856" s="88"/>
      <c r="AL856" s="88"/>
      <c r="AM856" s="88"/>
      <c r="AN856" s="88"/>
    </row>
    <row r="857" spans="1:40" s="89" customFormat="1" x14ac:dyDescent="0.25">
      <c r="A857" s="125">
        <v>33</v>
      </c>
      <c r="B857" s="27">
        <v>198</v>
      </c>
      <c r="C857" s="69" t="s">
        <v>419</v>
      </c>
      <c r="D857" s="150" t="s">
        <v>420</v>
      </c>
      <c r="E857" s="179">
        <v>315</v>
      </c>
      <c r="F857" s="29" t="s">
        <v>48</v>
      </c>
      <c r="G857" s="32" t="s">
        <v>49</v>
      </c>
      <c r="H857" s="15"/>
      <c r="I857" s="15"/>
      <c r="J857" s="133"/>
      <c r="K857" s="133"/>
      <c r="L857" s="133"/>
      <c r="M857" s="141">
        <v>0</v>
      </c>
      <c r="N857" s="141">
        <v>0</v>
      </c>
      <c r="O857" s="141">
        <v>0</v>
      </c>
      <c r="P857" s="141">
        <v>0</v>
      </c>
      <c r="Q857" s="79"/>
      <c r="R857" s="79"/>
      <c r="S857" s="79"/>
      <c r="T857" s="143"/>
      <c r="U857" s="42"/>
      <c r="V857" s="81"/>
      <c r="W857" s="82">
        <f>$AC$10-((O857*24))</f>
        <v>720</v>
      </c>
      <c r="X857" s="125">
        <v>315</v>
      </c>
      <c r="Y857" s="84"/>
      <c r="Z857" s="85">
        <f>X857</f>
        <v>315</v>
      </c>
      <c r="AA857" s="82">
        <f>(Z857*(W857-M857*24))/W857</f>
        <v>315</v>
      </c>
      <c r="AB857" s="86">
        <f>(AA857/Z857)*100</f>
        <v>100</v>
      </c>
      <c r="AD857" s="88"/>
      <c r="AE857" s="88"/>
      <c r="AF857" s="88"/>
      <c r="AG857" s="88"/>
      <c r="AH857" s="88"/>
      <c r="AI857" s="88"/>
      <c r="AJ857" s="88"/>
      <c r="AK857" s="88"/>
      <c r="AL857" s="88"/>
      <c r="AM857" s="88"/>
      <c r="AN857" s="88"/>
    </row>
    <row r="858" spans="1:40" s="89" customFormat="1" x14ac:dyDescent="0.25">
      <c r="A858" s="125">
        <v>34</v>
      </c>
      <c r="B858" s="27">
        <v>199</v>
      </c>
      <c r="C858" s="185" t="s">
        <v>421</v>
      </c>
      <c r="D858" s="150" t="s">
        <v>422</v>
      </c>
      <c r="E858" s="179">
        <v>315</v>
      </c>
      <c r="F858" s="29" t="s">
        <v>48</v>
      </c>
      <c r="G858" s="32" t="s">
        <v>49</v>
      </c>
      <c r="H858" s="1">
        <v>43425.461111111108</v>
      </c>
      <c r="I858" s="1">
        <v>43425.946527777778</v>
      </c>
      <c r="J858" s="133"/>
      <c r="K858" s="133"/>
      <c r="L858" s="133"/>
      <c r="M858" s="78">
        <f>IF(RIGHT(T858)="T",(+I858-H858),0)</f>
        <v>0</v>
      </c>
      <c r="N858" s="78">
        <f>IF(RIGHT(T858)="U",(+I858-H858),0)</f>
        <v>0</v>
      </c>
      <c r="O858" s="78">
        <f>IF(RIGHT(T858)="C",(+I858-H858),0)</f>
        <v>0</v>
      </c>
      <c r="P858" s="78">
        <f>IF(RIGHT(T858)="D",(+I858-H858),0)</f>
        <v>0.48541666667006211</v>
      </c>
      <c r="Q858" s="79"/>
      <c r="R858" s="79"/>
      <c r="S858" s="79"/>
      <c r="T858" s="90" t="s">
        <v>622</v>
      </c>
      <c r="U858" s="7" t="s">
        <v>677</v>
      </c>
      <c r="V858" s="81"/>
      <c r="W858" s="82"/>
      <c r="X858" s="125"/>
      <c r="Y858" s="84"/>
      <c r="Z858" s="85"/>
      <c r="AA858" s="82"/>
      <c r="AB858" s="86"/>
      <c r="AD858" s="88"/>
      <c r="AE858" s="88"/>
      <c r="AF858" s="88"/>
      <c r="AG858" s="88"/>
      <c r="AH858" s="88"/>
      <c r="AI858" s="88"/>
      <c r="AJ858" s="88"/>
      <c r="AK858" s="88"/>
      <c r="AL858" s="88"/>
      <c r="AM858" s="88"/>
      <c r="AN858" s="88"/>
    </row>
    <row r="859" spans="1:40" s="37" customFormat="1" x14ac:dyDescent="0.25">
      <c r="A859" s="35"/>
      <c r="B859" s="40"/>
      <c r="C859" s="46"/>
      <c r="D859" s="91" t="s">
        <v>50</v>
      </c>
      <c r="E859" s="92"/>
      <c r="F859" s="29"/>
      <c r="G859" s="32" t="s">
        <v>49</v>
      </c>
      <c r="H859" s="2"/>
      <c r="I859" s="2"/>
      <c r="J859" s="32" t="s">
        <v>49</v>
      </c>
      <c r="K859" s="32" t="s">
        <v>49</v>
      </c>
      <c r="L859" s="32" t="s">
        <v>49</v>
      </c>
      <c r="M859" s="78">
        <f>SUM(M858:M858)</f>
        <v>0</v>
      </c>
      <c r="N859" s="78">
        <f t="shared" ref="N859:P861" si="65">SUM(N858:N858)</f>
        <v>0</v>
      </c>
      <c r="O859" s="78">
        <f t="shared" si="65"/>
        <v>0</v>
      </c>
      <c r="P859" s="78">
        <f t="shared" si="65"/>
        <v>0.48541666667006211</v>
      </c>
      <c r="Q859" s="32" t="s">
        <v>49</v>
      </c>
      <c r="R859" s="32" t="s">
        <v>49</v>
      </c>
      <c r="S859" s="32" t="s">
        <v>49</v>
      </c>
      <c r="T859" s="38"/>
      <c r="U859" s="12"/>
      <c r="V859" s="36"/>
      <c r="W859" s="82">
        <f>$AC$10-((O859*24))</f>
        <v>720</v>
      </c>
      <c r="X859" s="125">
        <v>315</v>
      </c>
      <c r="Y859" s="84"/>
      <c r="Z859" s="85">
        <f>X859</f>
        <v>315</v>
      </c>
      <c r="AA859" s="82">
        <f>(Z859*(W859-M859*24))/W859</f>
        <v>315</v>
      </c>
      <c r="AB859" s="86">
        <f>(AA859/Z859)*100</f>
        <v>100</v>
      </c>
      <c r="AC859" s="34"/>
    </row>
    <row r="860" spans="1:40" s="89" customFormat="1" x14ac:dyDescent="0.25">
      <c r="A860" s="125">
        <v>35</v>
      </c>
      <c r="B860" s="27">
        <v>200</v>
      </c>
      <c r="C860" s="185" t="s">
        <v>423</v>
      </c>
      <c r="D860" s="150" t="s">
        <v>424</v>
      </c>
      <c r="E860" s="179">
        <v>315</v>
      </c>
      <c r="F860" s="29" t="s">
        <v>48</v>
      </c>
      <c r="G860" s="32" t="s">
        <v>49</v>
      </c>
      <c r="H860" s="1">
        <v>43426.414583333331</v>
      </c>
      <c r="I860" s="1">
        <v>43426.936805555553</v>
      </c>
      <c r="J860" s="133"/>
      <c r="K860" s="133"/>
      <c r="L860" s="133"/>
      <c r="M860" s="78">
        <f>IF(RIGHT(T860)="T",(+I860-H860),0)</f>
        <v>0</v>
      </c>
      <c r="N860" s="78">
        <f>IF(RIGHT(T860)="U",(+I860-H860),0)</f>
        <v>0</v>
      </c>
      <c r="O860" s="78">
        <f>IF(RIGHT(T860)="C",(+I860-H860),0)</f>
        <v>0</v>
      </c>
      <c r="P860" s="78">
        <f>IF(RIGHT(T860)="D",(+I860-H860),0)</f>
        <v>0.52222222222189885</v>
      </c>
      <c r="Q860" s="79"/>
      <c r="R860" s="79"/>
      <c r="S860" s="79"/>
      <c r="T860" s="90" t="s">
        <v>622</v>
      </c>
      <c r="U860" s="7" t="s">
        <v>677</v>
      </c>
      <c r="V860" s="81"/>
      <c r="W860" s="82"/>
      <c r="X860" s="125"/>
      <c r="Y860" s="84"/>
      <c r="Z860" s="85"/>
      <c r="AA860" s="82"/>
      <c r="AB860" s="86"/>
      <c r="AD860" s="88"/>
      <c r="AE860" s="88"/>
      <c r="AF860" s="88"/>
      <c r="AG860" s="88"/>
      <c r="AH860" s="88"/>
      <c r="AI860" s="88"/>
      <c r="AJ860" s="88"/>
      <c r="AK860" s="88"/>
      <c r="AL860" s="88"/>
      <c r="AM860" s="88"/>
      <c r="AN860" s="88"/>
    </row>
    <row r="861" spans="1:40" s="37" customFormat="1" x14ac:dyDescent="0.25">
      <c r="A861" s="35"/>
      <c r="B861" s="40"/>
      <c r="C861" s="46"/>
      <c r="D861" s="91" t="s">
        <v>50</v>
      </c>
      <c r="E861" s="92"/>
      <c r="F861" s="29"/>
      <c r="G861" s="32" t="s">
        <v>49</v>
      </c>
      <c r="H861" s="2"/>
      <c r="I861" s="2"/>
      <c r="J861" s="32" t="s">
        <v>49</v>
      </c>
      <c r="K861" s="32" t="s">
        <v>49</v>
      </c>
      <c r="L861" s="32" t="s">
        <v>49</v>
      </c>
      <c r="M861" s="78">
        <f>SUM(M860:M860)</f>
        <v>0</v>
      </c>
      <c r="N861" s="78">
        <f t="shared" si="65"/>
        <v>0</v>
      </c>
      <c r="O861" s="78">
        <f t="shared" si="65"/>
        <v>0</v>
      </c>
      <c r="P861" s="78">
        <f t="shared" si="65"/>
        <v>0.52222222222189885</v>
      </c>
      <c r="Q861" s="32" t="s">
        <v>49</v>
      </c>
      <c r="R861" s="32" t="s">
        <v>49</v>
      </c>
      <c r="S861" s="32" t="s">
        <v>49</v>
      </c>
      <c r="T861" s="38"/>
      <c r="U861" s="12"/>
      <c r="V861" s="36"/>
      <c r="W861" s="82">
        <f>$AC$10-((O861*24))</f>
        <v>720</v>
      </c>
      <c r="X861" s="125">
        <v>315</v>
      </c>
      <c r="Y861" s="84"/>
      <c r="Z861" s="85">
        <f>X861</f>
        <v>315</v>
      </c>
      <c r="AA861" s="82">
        <f>(Z861*(W861-M861*24))/W861</f>
        <v>315</v>
      </c>
      <c r="AB861" s="86">
        <f>(AA861/Z861)*100</f>
        <v>100</v>
      </c>
      <c r="AC861" s="34"/>
    </row>
    <row r="862" spans="1:40" s="89" customFormat="1" x14ac:dyDescent="0.25">
      <c r="A862" s="125">
        <v>36</v>
      </c>
      <c r="B862" s="27">
        <v>201</v>
      </c>
      <c r="C862" s="69" t="s">
        <v>425</v>
      </c>
      <c r="D862" s="150" t="s">
        <v>426</v>
      </c>
      <c r="E862" s="179">
        <v>315</v>
      </c>
      <c r="F862" s="29" t="s">
        <v>48</v>
      </c>
      <c r="G862" s="32" t="s">
        <v>49</v>
      </c>
      <c r="H862" s="3"/>
      <c r="I862" s="3"/>
      <c r="J862" s="133"/>
      <c r="K862" s="133"/>
      <c r="L862" s="133"/>
      <c r="M862" s="78">
        <f>IF(RIGHT(T862)="T",(+I862-H862),0)</f>
        <v>0</v>
      </c>
      <c r="N862" s="78">
        <f>IF(RIGHT(T862)="U",(+I862-H862),0)</f>
        <v>0</v>
      </c>
      <c r="O862" s="78">
        <f>IF(RIGHT(T862)="C",(+I862-H862),0)</f>
        <v>0</v>
      </c>
      <c r="P862" s="78">
        <f>IF(RIGHT(T862)="D",(+I862-H862),0)</f>
        <v>0</v>
      </c>
      <c r="Q862" s="79"/>
      <c r="R862" s="79"/>
      <c r="S862" s="79"/>
      <c r="T862" s="96"/>
      <c r="U862" s="30"/>
      <c r="V862" s="81"/>
      <c r="W862" s="82"/>
      <c r="X862" s="125"/>
      <c r="Y862" s="84"/>
      <c r="Z862" s="85"/>
      <c r="AA862" s="82"/>
      <c r="AB862" s="86"/>
      <c r="AD862" s="88"/>
      <c r="AE862" s="88"/>
      <c r="AF862" s="88"/>
      <c r="AG862" s="88"/>
      <c r="AH862" s="88"/>
      <c r="AI862" s="88"/>
      <c r="AJ862" s="88"/>
      <c r="AK862" s="88"/>
      <c r="AL862" s="88"/>
      <c r="AM862" s="88"/>
      <c r="AN862" s="88"/>
    </row>
    <row r="863" spans="1:40" s="89" customFormat="1" x14ac:dyDescent="0.25">
      <c r="A863" s="35"/>
      <c r="B863" s="40"/>
      <c r="C863" s="46"/>
      <c r="D863" s="91" t="s">
        <v>50</v>
      </c>
      <c r="E863" s="92"/>
      <c r="F863" s="29"/>
      <c r="G863" s="32" t="s">
        <v>49</v>
      </c>
      <c r="H863" s="2"/>
      <c r="I863" s="2"/>
      <c r="J863" s="32" t="s">
        <v>49</v>
      </c>
      <c r="K863" s="32" t="s">
        <v>49</v>
      </c>
      <c r="L863" s="32" t="s">
        <v>49</v>
      </c>
      <c r="M863" s="78">
        <f>SUM(M862:M862)</f>
        <v>0</v>
      </c>
      <c r="N863" s="78">
        <f>SUM(N862:N862)</f>
        <v>0</v>
      </c>
      <c r="O863" s="78">
        <f>SUM(O862:O862)</f>
        <v>0</v>
      </c>
      <c r="P863" s="78">
        <f>SUM(P862:P862)</f>
        <v>0</v>
      </c>
      <c r="Q863" s="32" t="s">
        <v>49</v>
      </c>
      <c r="R863" s="32" t="s">
        <v>49</v>
      </c>
      <c r="S863" s="32" t="s">
        <v>49</v>
      </c>
      <c r="T863" s="38"/>
      <c r="U863" s="12"/>
      <c r="V863" s="36"/>
      <c r="W863" s="82">
        <f>$AC$10-((O863*24))</f>
        <v>720</v>
      </c>
      <c r="X863" s="125">
        <v>315</v>
      </c>
      <c r="Y863" s="84"/>
      <c r="Z863" s="85">
        <f>X863</f>
        <v>315</v>
      </c>
      <c r="AA863" s="82">
        <f>(Z863*(W863-M863*24))/W863</f>
        <v>315</v>
      </c>
      <c r="AB863" s="86">
        <f>(AA863/Z863)*100</f>
        <v>100</v>
      </c>
      <c r="AD863" s="88"/>
      <c r="AE863" s="88"/>
      <c r="AF863" s="88"/>
      <c r="AG863" s="88"/>
      <c r="AH863" s="88"/>
      <c r="AI863" s="88"/>
      <c r="AJ863" s="88"/>
      <c r="AK863" s="88"/>
      <c r="AL863" s="88"/>
      <c r="AM863" s="88"/>
      <c r="AN863" s="88"/>
    </row>
    <row r="864" spans="1:40" s="89" customFormat="1" x14ac:dyDescent="0.25">
      <c r="A864" s="125">
        <v>37</v>
      </c>
      <c r="B864" s="211">
        <v>202</v>
      </c>
      <c r="C864" s="215" t="s">
        <v>427</v>
      </c>
      <c r="D864" s="217" t="s">
        <v>428</v>
      </c>
      <c r="E864" s="229">
        <v>315</v>
      </c>
      <c r="F864" s="29" t="s">
        <v>48</v>
      </c>
      <c r="G864" s="32" t="s">
        <v>49</v>
      </c>
      <c r="H864" s="1">
        <v>43431.29583333333</v>
      </c>
      <c r="I864" s="1">
        <v>43431.395833333336</v>
      </c>
      <c r="J864" s="133"/>
      <c r="K864" s="133"/>
      <c r="L864" s="133"/>
      <c r="M864" s="78">
        <f>IF(RIGHT(T864)="T",(+I864-H864),0)</f>
        <v>0</v>
      </c>
      <c r="N864" s="78">
        <f>IF(RIGHT(T864)="U",(+I864-H864),0)</f>
        <v>0</v>
      </c>
      <c r="O864" s="78">
        <f>IF(RIGHT(T864)="C",(+I864-H864),0)</f>
        <v>0</v>
      </c>
      <c r="P864" s="78">
        <f>IF(RIGHT(T864)="D",(+I864-H864),0)</f>
        <v>0.10000000000582077</v>
      </c>
      <c r="Q864" s="79"/>
      <c r="R864" s="79"/>
      <c r="S864" s="79"/>
      <c r="T864" s="90" t="s">
        <v>799</v>
      </c>
      <c r="U864" s="7" t="s">
        <v>800</v>
      </c>
      <c r="V864" s="81"/>
      <c r="W864" s="82"/>
      <c r="X864" s="125"/>
      <c r="Y864" s="84"/>
      <c r="Z864" s="85"/>
      <c r="AA864" s="82"/>
      <c r="AB864" s="86"/>
      <c r="AD864" s="88"/>
      <c r="AE864" s="88"/>
      <c r="AF864" s="88"/>
      <c r="AG864" s="88"/>
      <c r="AH864" s="88"/>
      <c r="AI864" s="88"/>
      <c r="AJ864" s="88"/>
      <c r="AK864" s="88"/>
      <c r="AL864" s="88"/>
      <c r="AM864" s="88"/>
      <c r="AN864" s="88"/>
    </row>
    <row r="865" spans="1:40" s="89" customFormat="1" x14ac:dyDescent="0.25">
      <c r="A865" s="125"/>
      <c r="B865" s="211"/>
      <c r="C865" s="215"/>
      <c r="D865" s="217"/>
      <c r="E865" s="229"/>
      <c r="F865" s="29"/>
      <c r="G865" s="32"/>
      <c r="H865" s="1">
        <v>43431.756944444445</v>
      </c>
      <c r="I865" s="1">
        <v>43431.904861111114</v>
      </c>
      <c r="J865" s="133"/>
      <c r="K865" s="133"/>
      <c r="L865" s="133"/>
      <c r="M865" s="78">
        <f>IF(RIGHT(T865)="T",(+I865-H865),0)</f>
        <v>0</v>
      </c>
      <c r="N865" s="78">
        <f>IF(RIGHT(T865)="U",(+I865-H865),0)</f>
        <v>0</v>
      </c>
      <c r="O865" s="78">
        <f>IF(RIGHT(T865)="C",(+I865-H865),0)</f>
        <v>0</v>
      </c>
      <c r="P865" s="78">
        <f>IF(RIGHT(T865)="D",(+I865-H865),0)</f>
        <v>0.14791666666860692</v>
      </c>
      <c r="Q865" s="79"/>
      <c r="R865" s="79"/>
      <c r="S865" s="79"/>
      <c r="T865" s="90" t="s">
        <v>799</v>
      </c>
      <c r="U865" s="7" t="s">
        <v>800</v>
      </c>
      <c r="V865" s="81"/>
      <c r="W865" s="82"/>
      <c r="X865" s="125"/>
      <c r="Y865" s="84"/>
      <c r="Z865" s="85"/>
      <c r="AA865" s="82"/>
      <c r="AB865" s="86"/>
      <c r="AD865" s="88"/>
      <c r="AE865" s="88"/>
      <c r="AF865" s="88"/>
      <c r="AG865" s="88"/>
      <c r="AH865" s="88"/>
      <c r="AI865" s="88"/>
      <c r="AJ865" s="88"/>
      <c r="AK865" s="88"/>
      <c r="AL865" s="88"/>
      <c r="AM865" s="88"/>
      <c r="AN865" s="88"/>
    </row>
    <row r="866" spans="1:40" s="89" customFormat="1" ht="18" x14ac:dyDescent="0.25">
      <c r="A866" s="125"/>
      <c r="B866" s="211"/>
      <c r="C866" s="215"/>
      <c r="D866" s="217"/>
      <c r="E866" s="229"/>
      <c r="F866" s="29"/>
      <c r="G866" s="32"/>
      <c r="H866" s="1">
        <v>43432.281944444447</v>
      </c>
      <c r="I866" s="1">
        <v>43434.394444444442</v>
      </c>
      <c r="J866" s="133"/>
      <c r="K866" s="133"/>
      <c r="L866" s="133"/>
      <c r="M866" s="78">
        <f>IF(RIGHT(T866)="T",(+I866-H866),0)</f>
        <v>0</v>
      </c>
      <c r="N866" s="78">
        <f>IF(RIGHT(T866)="U",(+I866-H866),0)</f>
        <v>0</v>
      </c>
      <c r="O866" s="78">
        <f>IF(RIGHT(T866)="C",(+I866-H866),0)</f>
        <v>0</v>
      </c>
      <c r="P866" s="78">
        <f>IF(RIGHT(T866)="D",(+I866-H866),0)</f>
        <v>2.1124999999956344</v>
      </c>
      <c r="Q866" s="79"/>
      <c r="R866" s="79"/>
      <c r="S866" s="79"/>
      <c r="T866" s="90" t="s">
        <v>799</v>
      </c>
      <c r="U866" s="7" t="s">
        <v>801</v>
      </c>
      <c r="V866" s="81"/>
      <c r="W866" s="82"/>
      <c r="X866" s="125"/>
      <c r="Y866" s="84"/>
      <c r="Z866" s="85"/>
      <c r="AA866" s="82"/>
      <c r="AB866" s="86"/>
      <c r="AD866" s="88"/>
      <c r="AE866" s="88"/>
      <c r="AF866" s="88"/>
      <c r="AG866" s="88"/>
      <c r="AH866" s="88"/>
      <c r="AI866" s="88"/>
      <c r="AJ866" s="88"/>
      <c r="AK866" s="88"/>
      <c r="AL866" s="88"/>
      <c r="AM866" s="88"/>
      <c r="AN866" s="88"/>
    </row>
    <row r="867" spans="1:40" s="89" customFormat="1" x14ac:dyDescent="0.25">
      <c r="A867" s="35"/>
      <c r="B867" s="40"/>
      <c r="C867" s="46"/>
      <c r="D867" s="91" t="s">
        <v>50</v>
      </c>
      <c r="E867" s="92"/>
      <c r="F867" s="29"/>
      <c r="G867" s="32" t="s">
        <v>49</v>
      </c>
      <c r="H867" s="2"/>
      <c r="I867" s="2"/>
      <c r="J867" s="32" t="s">
        <v>49</v>
      </c>
      <c r="K867" s="32" t="s">
        <v>49</v>
      </c>
      <c r="L867" s="32" t="s">
        <v>49</v>
      </c>
      <c r="M867" s="78">
        <f>SUM(M864:M866)</f>
        <v>0</v>
      </c>
      <c r="N867" s="78">
        <f>SUM(N864:N866)</f>
        <v>0</v>
      </c>
      <c r="O867" s="78">
        <f>SUM(O864:O866)</f>
        <v>0</v>
      </c>
      <c r="P867" s="78">
        <f>SUM(P864:P866)</f>
        <v>2.3604166666700621</v>
      </c>
      <c r="Q867" s="32" t="s">
        <v>49</v>
      </c>
      <c r="R867" s="32" t="s">
        <v>49</v>
      </c>
      <c r="S867" s="32" t="s">
        <v>49</v>
      </c>
      <c r="T867" s="38"/>
      <c r="U867" s="12"/>
      <c r="V867" s="81"/>
      <c r="W867" s="82">
        <f>$AC$10-((O867*24))</f>
        <v>720</v>
      </c>
      <c r="X867" s="125">
        <v>315</v>
      </c>
      <c r="Y867" s="84"/>
      <c r="Z867" s="85">
        <f>X867</f>
        <v>315</v>
      </c>
      <c r="AA867" s="82">
        <f>(Z867*(W867-M867*24))/W867</f>
        <v>315</v>
      </c>
      <c r="AB867" s="86">
        <f>(AA867/Z867)*100</f>
        <v>100</v>
      </c>
      <c r="AD867" s="88"/>
      <c r="AE867" s="88"/>
      <c r="AF867" s="88"/>
      <c r="AG867" s="88"/>
      <c r="AH867" s="88"/>
      <c r="AI867" s="88"/>
      <c r="AJ867" s="88"/>
      <c r="AK867" s="88"/>
      <c r="AL867" s="88"/>
      <c r="AM867" s="88"/>
      <c r="AN867" s="88"/>
    </row>
    <row r="868" spans="1:40" s="89" customFormat="1" ht="18" x14ac:dyDescent="0.25">
      <c r="A868" s="125">
        <v>38</v>
      </c>
      <c r="B868" s="211">
        <v>203</v>
      </c>
      <c r="C868" s="215" t="s">
        <v>429</v>
      </c>
      <c r="D868" s="220" t="s">
        <v>430</v>
      </c>
      <c r="E868" s="229">
        <v>500</v>
      </c>
      <c r="F868" s="29" t="s">
        <v>48</v>
      </c>
      <c r="G868" s="32" t="s">
        <v>49</v>
      </c>
      <c r="H868" s="1">
        <v>43430.762499999997</v>
      </c>
      <c r="I868" s="1">
        <v>43430.784722222219</v>
      </c>
      <c r="J868" s="133"/>
      <c r="K868" s="133"/>
      <c r="L868" s="133"/>
      <c r="M868" s="78">
        <f>IF(RIGHT(T868)="T",(+I868-H868),0)</f>
        <v>0</v>
      </c>
      <c r="N868" s="78">
        <f>IF(RIGHT(T868)="U",(+I868-H868),0)</f>
        <v>0</v>
      </c>
      <c r="O868" s="78">
        <f>IF(RIGHT(T868)="C",(+I868-H868),0)</f>
        <v>0</v>
      </c>
      <c r="P868" s="78">
        <f>IF(RIGHT(T868)="D",(+I868-H868),0)</f>
        <v>2.2222222221898846E-2</v>
      </c>
      <c r="Q868" s="79"/>
      <c r="R868" s="79"/>
      <c r="S868" s="79"/>
      <c r="T868" s="90" t="s">
        <v>799</v>
      </c>
      <c r="U868" s="7" t="s">
        <v>801</v>
      </c>
      <c r="V868" s="81"/>
      <c r="W868" s="82"/>
      <c r="X868" s="125"/>
      <c r="Y868" s="84"/>
      <c r="Z868" s="85"/>
      <c r="AA868" s="82"/>
      <c r="AB868" s="86"/>
      <c r="AD868" s="88"/>
      <c r="AE868" s="88"/>
      <c r="AF868" s="88"/>
      <c r="AG868" s="88"/>
      <c r="AH868" s="88"/>
      <c r="AI868" s="88"/>
      <c r="AJ868" s="88"/>
      <c r="AK868" s="88"/>
      <c r="AL868" s="88"/>
      <c r="AM868" s="88"/>
      <c r="AN868" s="88"/>
    </row>
    <row r="869" spans="1:40" s="89" customFormat="1" ht="18" x14ac:dyDescent="0.25">
      <c r="A869" s="125"/>
      <c r="B869" s="211"/>
      <c r="C869" s="215"/>
      <c r="D869" s="220"/>
      <c r="E869" s="229"/>
      <c r="F869" s="29"/>
      <c r="G869" s="32"/>
      <c r="H869" s="1">
        <v>43431.295138888891</v>
      </c>
      <c r="I869" s="1">
        <v>43431.521527777775</v>
      </c>
      <c r="J869" s="133"/>
      <c r="K869" s="133"/>
      <c r="L869" s="133"/>
      <c r="M869" s="78">
        <f>IF(RIGHT(T869)="T",(+I869-H869),0)</f>
        <v>0</v>
      </c>
      <c r="N869" s="78">
        <f>IF(RIGHT(T869)="U",(+I869-H869),0)</f>
        <v>0</v>
      </c>
      <c r="O869" s="78">
        <f>IF(RIGHT(T869)="C",(+I869-H869),0)</f>
        <v>0</v>
      </c>
      <c r="P869" s="78">
        <f>IF(RIGHT(T869)="D",(+I869-H869),0)</f>
        <v>0.226388888884685</v>
      </c>
      <c r="Q869" s="79"/>
      <c r="R869" s="79"/>
      <c r="S869" s="79"/>
      <c r="T869" s="90" t="s">
        <v>799</v>
      </c>
      <c r="U869" s="7" t="s">
        <v>801</v>
      </c>
      <c r="V869" s="81"/>
      <c r="W869" s="82"/>
      <c r="X869" s="125"/>
      <c r="Y869" s="84"/>
      <c r="Z869" s="85"/>
      <c r="AA869" s="82"/>
      <c r="AB869" s="86"/>
      <c r="AD869" s="88"/>
      <c r="AE869" s="88"/>
      <c r="AF869" s="88"/>
      <c r="AG869" s="88"/>
      <c r="AH869" s="88"/>
      <c r="AI869" s="88"/>
      <c r="AJ869" s="88"/>
      <c r="AK869" s="88"/>
      <c r="AL869" s="88"/>
      <c r="AM869" s="88"/>
      <c r="AN869" s="88"/>
    </row>
    <row r="870" spans="1:40" s="89" customFormat="1" ht="18" x14ac:dyDescent="0.25">
      <c r="A870" s="125"/>
      <c r="B870" s="211"/>
      <c r="C870" s="215"/>
      <c r="D870" s="220"/>
      <c r="E870" s="229"/>
      <c r="F870" s="29"/>
      <c r="G870" s="32"/>
      <c r="H870" s="1">
        <v>43431.756944444445</v>
      </c>
      <c r="I870" s="1">
        <v>43431.882638888892</v>
      </c>
      <c r="J870" s="133"/>
      <c r="K870" s="133"/>
      <c r="L870" s="133"/>
      <c r="M870" s="78">
        <f>IF(RIGHT(T870)="T",(+I870-H870),0)</f>
        <v>0</v>
      </c>
      <c r="N870" s="78">
        <f>IF(RIGHT(T870)="U",(+I870-H870),0)</f>
        <v>0</v>
      </c>
      <c r="O870" s="78">
        <f>IF(RIGHT(T870)="C",(+I870-H870),0)</f>
        <v>0</v>
      </c>
      <c r="P870" s="78">
        <f>IF(RIGHT(T870)="D",(+I870-H870),0)</f>
        <v>0.12569444444670808</v>
      </c>
      <c r="Q870" s="79"/>
      <c r="R870" s="79"/>
      <c r="S870" s="79"/>
      <c r="T870" s="90" t="s">
        <v>799</v>
      </c>
      <c r="U870" s="7" t="s">
        <v>801</v>
      </c>
      <c r="V870" s="81"/>
      <c r="W870" s="82"/>
      <c r="X870" s="125"/>
      <c r="Y870" s="84"/>
      <c r="Z870" s="85"/>
      <c r="AA870" s="82"/>
      <c r="AB870" s="86"/>
      <c r="AD870" s="88"/>
      <c r="AE870" s="88"/>
      <c r="AF870" s="88"/>
      <c r="AG870" s="88"/>
      <c r="AH870" s="88"/>
      <c r="AI870" s="88"/>
      <c r="AJ870" s="88"/>
      <c r="AK870" s="88"/>
      <c r="AL870" s="88"/>
      <c r="AM870" s="88"/>
      <c r="AN870" s="88"/>
    </row>
    <row r="871" spans="1:40" s="89" customFormat="1" ht="18" x14ac:dyDescent="0.25">
      <c r="A871" s="125"/>
      <c r="B871" s="211"/>
      <c r="C871" s="215"/>
      <c r="D871" s="220"/>
      <c r="E871" s="229"/>
      <c r="F871" s="29"/>
      <c r="G871" s="32"/>
      <c r="H871" s="1">
        <v>43432.282638888886</v>
      </c>
      <c r="I871" s="1">
        <v>43433.429861111108</v>
      </c>
      <c r="J871" s="133"/>
      <c r="K871" s="133"/>
      <c r="L871" s="133"/>
      <c r="M871" s="78">
        <f>IF(RIGHT(T871)="T",(+I871-H871),0)</f>
        <v>0</v>
      </c>
      <c r="N871" s="78">
        <f>IF(RIGHT(T871)="U",(+I871-H871),0)</f>
        <v>0</v>
      </c>
      <c r="O871" s="78">
        <f>IF(RIGHT(T871)="C",(+I871-H871),0)</f>
        <v>0</v>
      </c>
      <c r="P871" s="78">
        <f>IF(RIGHT(T871)="D",(+I871-H871),0)</f>
        <v>1.1472222222218988</v>
      </c>
      <c r="Q871" s="79"/>
      <c r="R871" s="79"/>
      <c r="S871" s="79"/>
      <c r="T871" s="90" t="s">
        <v>799</v>
      </c>
      <c r="U871" s="7" t="s">
        <v>801</v>
      </c>
      <c r="V871" s="81"/>
      <c r="W871" s="82"/>
      <c r="X871" s="125"/>
      <c r="Y871" s="84"/>
      <c r="Z871" s="85"/>
      <c r="AA871" s="82"/>
      <c r="AB871" s="86"/>
      <c r="AD871" s="88"/>
      <c r="AE871" s="88"/>
      <c r="AF871" s="88"/>
      <c r="AG871" s="88"/>
      <c r="AH871" s="88"/>
      <c r="AI871" s="88"/>
      <c r="AJ871" s="88"/>
      <c r="AK871" s="88"/>
      <c r="AL871" s="88"/>
      <c r="AM871" s="88"/>
      <c r="AN871" s="88"/>
    </row>
    <row r="872" spans="1:40" s="89" customFormat="1" ht="18" x14ac:dyDescent="0.25">
      <c r="A872" s="125"/>
      <c r="B872" s="211"/>
      <c r="C872" s="215"/>
      <c r="D872" s="220"/>
      <c r="E872" s="229"/>
      <c r="F872" s="29"/>
      <c r="G872" s="32"/>
      <c r="H872" s="1">
        <v>43433.73333333333</v>
      </c>
      <c r="I872" s="1">
        <v>43435</v>
      </c>
      <c r="J872" s="133"/>
      <c r="K872" s="133"/>
      <c r="L872" s="133"/>
      <c r="M872" s="78">
        <f>IF(RIGHT(T872)="T",(+I872-H872),0)</f>
        <v>0</v>
      </c>
      <c r="N872" s="78">
        <f>IF(RIGHT(T872)="U",(+I872-H872),0)</f>
        <v>0</v>
      </c>
      <c r="O872" s="78">
        <f>IF(RIGHT(T872)="C",(+I872-H872),0)</f>
        <v>0</v>
      </c>
      <c r="P872" s="78">
        <f>IF(RIGHT(T872)="D",(+I872-H872),0)</f>
        <v>1.2666666666700621</v>
      </c>
      <c r="Q872" s="79"/>
      <c r="R872" s="79"/>
      <c r="S872" s="79"/>
      <c r="T872" s="90" t="s">
        <v>799</v>
      </c>
      <c r="U872" s="7" t="s">
        <v>801</v>
      </c>
      <c r="V872" s="81"/>
      <c r="W872" s="82"/>
      <c r="X872" s="125"/>
      <c r="Y872" s="84"/>
      <c r="Z872" s="85"/>
      <c r="AA872" s="82"/>
      <c r="AB872" s="86"/>
      <c r="AD872" s="88"/>
      <c r="AE872" s="88"/>
      <c r="AF872" s="88"/>
      <c r="AG872" s="88"/>
      <c r="AH872" s="88"/>
      <c r="AI872" s="88"/>
      <c r="AJ872" s="88"/>
      <c r="AK872" s="88"/>
      <c r="AL872" s="88"/>
      <c r="AM872" s="88"/>
      <c r="AN872" s="88"/>
    </row>
    <row r="873" spans="1:40" s="89" customFormat="1" x14ac:dyDescent="0.25">
      <c r="A873" s="35"/>
      <c r="B873" s="40"/>
      <c r="C873" s="46"/>
      <c r="D873" s="91" t="s">
        <v>50</v>
      </c>
      <c r="E873" s="92"/>
      <c r="F873" s="29"/>
      <c r="G873" s="32" t="s">
        <v>49</v>
      </c>
      <c r="H873" s="2"/>
      <c r="I873" s="2"/>
      <c r="J873" s="32" t="s">
        <v>49</v>
      </c>
      <c r="K873" s="32" t="s">
        <v>49</v>
      </c>
      <c r="L873" s="32" t="s">
        <v>49</v>
      </c>
      <c r="M873" s="78">
        <f>SUM(M868:M872)</f>
        <v>0</v>
      </c>
      <c r="N873" s="78">
        <f t="shared" ref="N873:P873" si="66">SUM(N868:N872)</f>
        <v>0</v>
      </c>
      <c r="O873" s="78">
        <f t="shared" si="66"/>
        <v>0</v>
      </c>
      <c r="P873" s="78">
        <f t="shared" si="66"/>
        <v>2.7881944444452529</v>
      </c>
      <c r="Q873" s="32" t="s">
        <v>49</v>
      </c>
      <c r="R873" s="32" t="s">
        <v>49</v>
      </c>
      <c r="S873" s="32" t="s">
        <v>49</v>
      </c>
      <c r="T873" s="38"/>
      <c r="U873" s="12"/>
      <c r="V873" s="81"/>
      <c r="W873" s="82">
        <f>$AC$10-((O873*24))</f>
        <v>720</v>
      </c>
      <c r="X873" s="125">
        <v>500</v>
      </c>
      <c r="Y873" s="84"/>
      <c r="Z873" s="85">
        <f>X873</f>
        <v>500</v>
      </c>
      <c r="AA873" s="82">
        <f>(Z873*(W873-M873*24))/W873</f>
        <v>500</v>
      </c>
      <c r="AB873" s="86">
        <f>(AA873/Z873)*100</f>
        <v>100</v>
      </c>
      <c r="AD873" s="88"/>
      <c r="AE873" s="88"/>
      <c r="AF873" s="88"/>
      <c r="AG873" s="88"/>
      <c r="AH873" s="88"/>
      <c r="AI873" s="88"/>
      <c r="AJ873" s="88"/>
      <c r="AK873" s="88"/>
      <c r="AL873" s="88"/>
      <c r="AM873" s="88"/>
      <c r="AN873" s="88"/>
    </row>
    <row r="874" spans="1:40" s="89" customFormat="1" x14ac:dyDescent="0.25">
      <c r="A874" s="228">
        <v>39</v>
      </c>
      <c r="B874" s="211">
        <v>204</v>
      </c>
      <c r="C874" s="215" t="s">
        <v>431</v>
      </c>
      <c r="D874" s="217" t="s">
        <v>432</v>
      </c>
      <c r="E874" s="229">
        <v>500</v>
      </c>
      <c r="F874" s="213" t="s">
        <v>48</v>
      </c>
      <c r="G874" s="32" t="s">
        <v>49</v>
      </c>
      <c r="H874" s="3"/>
      <c r="I874" s="3"/>
      <c r="J874" s="133"/>
      <c r="K874" s="133"/>
      <c r="L874" s="133"/>
      <c r="M874" s="78">
        <f>IF(RIGHT(T874)="T",(+I874-H874),0)</f>
        <v>0</v>
      </c>
      <c r="N874" s="78">
        <f>IF(RIGHT(T874)="U",(+I874-H874),0)</f>
        <v>0</v>
      </c>
      <c r="O874" s="78">
        <f>IF(RIGHT(T874)="C",(+I874-H874),0)</f>
        <v>0</v>
      </c>
      <c r="P874" s="78">
        <f>IF(RIGHT(T874)="D",(+I874-H874),0)</f>
        <v>0</v>
      </c>
      <c r="Q874" s="79"/>
      <c r="R874" s="79"/>
      <c r="S874" s="79"/>
      <c r="T874" s="118"/>
      <c r="U874" s="30"/>
      <c r="V874" s="81"/>
      <c r="W874" s="82"/>
      <c r="X874" s="125"/>
      <c r="Y874" s="84"/>
      <c r="Z874" s="85"/>
      <c r="AA874" s="82"/>
      <c r="AB874" s="86"/>
      <c r="AD874" s="88"/>
      <c r="AE874" s="88"/>
      <c r="AF874" s="88"/>
      <c r="AG874" s="88"/>
      <c r="AH874" s="88"/>
      <c r="AI874" s="88"/>
      <c r="AJ874" s="88"/>
      <c r="AK874" s="88"/>
      <c r="AL874" s="88"/>
      <c r="AM874" s="88"/>
      <c r="AN874" s="88"/>
    </row>
    <row r="875" spans="1:40" s="89" customFormat="1" x14ac:dyDescent="0.25">
      <c r="A875" s="228"/>
      <c r="B875" s="211"/>
      <c r="C875" s="216"/>
      <c r="D875" s="217"/>
      <c r="E875" s="229"/>
      <c r="F875" s="213"/>
      <c r="G875" s="32"/>
      <c r="H875" s="3"/>
      <c r="I875" s="3"/>
      <c r="J875" s="133"/>
      <c r="K875" s="133"/>
      <c r="L875" s="133"/>
      <c r="M875" s="78">
        <f>IF(RIGHT(T875)="T",(+I875-H875),0)</f>
        <v>0</v>
      </c>
      <c r="N875" s="78">
        <f>IF(RIGHT(T875)="U",(+I875-H875),0)</f>
        <v>0</v>
      </c>
      <c r="O875" s="78">
        <f>IF(RIGHT(T875)="C",(+I875-H875),0)</f>
        <v>0</v>
      </c>
      <c r="P875" s="78">
        <f>IF(RIGHT(T875)="D",(+I875-H875),0)</f>
        <v>0</v>
      </c>
      <c r="Q875" s="79"/>
      <c r="R875" s="79"/>
      <c r="S875" s="79"/>
      <c r="T875" s="118"/>
      <c r="U875" s="30"/>
      <c r="V875" s="81"/>
      <c r="W875" s="82"/>
      <c r="X875" s="125"/>
      <c r="Y875" s="84"/>
      <c r="Z875" s="85"/>
      <c r="AA875" s="82"/>
      <c r="AB875" s="86"/>
      <c r="AD875" s="88"/>
      <c r="AE875" s="88"/>
      <c r="AF875" s="88"/>
      <c r="AG875" s="88"/>
      <c r="AH875" s="88"/>
      <c r="AI875" s="88"/>
      <c r="AJ875" s="88"/>
      <c r="AK875" s="88"/>
      <c r="AL875" s="88"/>
      <c r="AM875" s="88"/>
      <c r="AN875" s="88"/>
    </row>
    <row r="876" spans="1:40" s="89" customFormat="1" x14ac:dyDescent="0.25">
      <c r="A876" s="35"/>
      <c r="B876" s="40"/>
      <c r="C876" s="46"/>
      <c r="D876" s="91" t="s">
        <v>50</v>
      </c>
      <c r="E876" s="92"/>
      <c r="F876" s="29"/>
      <c r="G876" s="32" t="s">
        <v>49</v>
      </c>
      <c r="H876" s="2"/>
      <c r="I876" s="2"/>
      <c r="J876" s="32" t="s">
        <v>49</v>
      </c>
      <c r="K876" s="32" t="s">
        <v>49</v>
      </c>
      <c r="L876" s="32" t="s">
        <v>49</v>
      </c>
      <c r="M876" s="78">
        <f>SUM(M874:M875)</f>
        <v>0</v>
      </c>
      <c r="N876" s="78">
        <f>SUM(N874:N875)</f>
        <v>0</v>
      </c>
      <c r="O876" s="78">
        <f>SUM(O874:O875)</f>
        <v>0</v>
      </c>
      <c r="P876" s="78">
        <f>SUM(P874:P875)</f>
        <v>0</v>
      </c>
      <c r="Q876" s="32" t="s">
        <v>49</v>
      </c>
      <c r="R876" s="32" t="s">
        <v>49</v>
      </c>
      <c r="S876" s="32" t="s">
        <v>49</v>
      </c>
      <c r="T876" s="38"/>
      <c r="U876" s="12"/>
      <c r="V876" s="81"/>
      <c r="W876" s="82">
        <f>$AC$10-((O876*24))</f>
        <v>720</v>
      </c>
      <c r="X876" s="125">
        <v>500</v>
      </c>
      <c r="Y876" s="84"/>
      <c r="Z876" s="85">
        <f>X876</f>
        <v>500</v>
      </c>
      <c r="AA876" s="82">
        <f>(Z876*(W876-M876*24))/W876</f>
        <v>500</v>
      </c>
      <c r="AB876" s="86">
        <f>(AA876/Z876)*100</f>
        <v>100</v>
      </c>
      <c r="AD876" s="88"/>
      <c r="AE876" s="88"/>
      <c r="AF876" s="88"/>
      <c r="AG876" s="88"/>
      <c r="AH876" s="88"/>
      <c r="AI876" s="88"/>
      <c r="AJ876" s="88"/>
      <c r="AK876" s="88"/>
      <c r="AL876" s="88"/>
      <c r="AM876" s="88"/>
      <c r="AN876" s="88"/>
    </row>
    <row r="877" spans="1:40" s="89" customFormat="1" x14ac:dyDescent="0.25">
      <c r="A877" s="228">
        <v>40</v>
      </c>
      <c r="B877" s="211">
        <v>205</v>
      </c>
      <c r="C877" s="215" t="s">
        <v>433</v>
      </c>
      <c r="D877" s="217" t="s">
        <v>802</v>
      </c>
      <c r="E877" s="229">
        <v>500</v>
      </c>
      <c r="F877" s="213" t="s">
        <v>48</v>
      </c>
      <c r="G877" s="32" t="s">
        <v>49</v>
      </c>
      <c r="H877" s="3"/>
      <c r="I877" s="3"/>
      <c r="J877" s="133"/>
      <c r="K877" s="133"/>
      <c r="L877" s="133"/>
      <c r="M877" s="78">
        <f>IF(RIGHT(T877)="T",(+I877-H877),0)</f>
        <v>0</v>
      </c>
      <c r="N877" s="78">
        <f>IF(RIGHT(T877)="U",(+I877-H877),0)</f>
        <v>0</v>
      </c>
      <c r="O877" s="78">
        <f>IF(RIGHT(T877)="C",(+I877-H877),0)</f>
        <v>0</v>
      </c>
      <c r="P877" s="78">
        <f>IF(RIGHT(T877)="D",(+I877-H877),0)</f>
        <v>0</v>
      </c>
      <c r="Q877" s="79"/>
      <c r="R877" s="79"/>
      <c r="S877" s="79"/>
      <c r="T877" s="96"/>
      <c r="U877" s="30"/>
      <c r="V877" s="81"/>
      <c r="W877" s="82"/>
      <c r="X877" s="125"/>
      <c r="Y877" s="84"/>
      <c r="Z877" s="85"/>
      <c r="AA877" s="82"/>
      <c r="AB877" s="86"/>
      <c r="AD877" s="88"/>
      <c r="AE877" s="88"/>
      <c r="AF877" s="88"/>
      <c r="AG877" s="88"/>
      <c r="AH877" s="88"/>
      <c r="AI877" s="88"/>
      <c r="AJ877" s="88"/>
      <c r="AK877" s="88"/>
      <c r="AL877" s="88"/>
      <c r="AM877" s="88"/>
      <c r="AN877" s="88"/>
    </row>
    <row r="878" spans="1:40" s="89" customFormat="1" x14ac:dyDescent="0.25">
      <c r="A878" s="228"/>
      <c r="B878" s="211"/>
      <c r="C878" s="216"/>
      <c r="D878" s="217"/>
      <c r="E878" s="229"/>
      <c r="F878" s="213"/>
      <c r="G878" s="32"/>
      <c r="H878" s="3"/>
      <c r="I878" s="3"/>
      <c r="J878" s="133"/>
      <c r="K878" s="133"/>
      <c r="L878" s="133"/>
      <c r="M878" s="78">
        <f>IF(RIGHT(T878)="T",(+I878-H878),0)</f>
        <v>0</v>
      </c>
      <c r="N878" s="78">
        <f>IF(RIGHT(T878)="U",(+I878-H878),0)</f>
        <v>0</v>
      </c>
      <c r="O878" s="78">
        <f>IF(RIGHT(T878)="C",(+I878-H878),0)</f>
        <v>0</v>
      </c>
      <c r="P878" s="78">
        <f>IF(RIGHT(T878)="D",(+I878-H878),0)</f>
        <v>0</v>
      </c>
      <c r="Q878" s="79"/>
      <c r="R878" s="79"/>
      <c r="S878" s="79"/>
      <c r="T878" s="118"/>
      <c r="U878" s="30"/>
      <c r="V878" s="81"/>
      <c r="W878" s="82"/>
      <c r="X878" s="125"/>
      <c r="Y878" s="84"/>
      <c r="Z878" s="85"/>
      <c r="AA878" s="82"/>
      <c r="AB878" s="86"/>
      <c r="AD878" s="88"/>
      <c r="AE878" s="88"/>
      <c r="AF878" s="88"/>
      <c r="AG878" s="88"/>
      <c r="AH878" s="88"/>
      <c r="AI878" s="88"/>
      <c r="AJ878" s="88"/>
      <c r="AK878" s="88"/>
      <c r="AL878" s="88"/>
      <c r="AM878" s="88"/>
      <c r="AN878" s="88"/>
    </row>
    <row r="879" spans="1:40" s="37" customFormat="1" x14ac:dyDescent="0.25">
      <c r="A879" s="35"/>
      <c r="B879" s="40"/>
      <c r="C879" s="46"/>
      <c r="D879" s="91" t="s">
        <v>50</v>
      </c>
      <c r="E879" s="92"/>
      <c r="F879" s="29"/>
      <c r="G879" s="32" t="s">
        <v>49</v>
      </c>
      <c r="H879" s="2"/>
      <c r="I879" s="2"/>
      <c r="J879" s="32" t="s">
        <v>49</v>
      </c>
      <c r="K879" s="32" t="s">
        <v>49</v>
      </c>
      <c r="L879" s="32" t="s">
        <v>49</v>
      </c>
      <c r="M879" s="78">
        <f>SUM(M877:M878)</f>
        <v>0</v>
      </c>
      <c r="N879" s="78">
        <f>SUM(N877:N878)</f>
        <v>0</v>
      </c>
      <c r="O879" s="78">
        <f>SUM(O877:O878)</f>
        <v>0</v>
      </c>
      <c r="P879" s="78">
        <f>SUM(P877:P878)</f>
        <v>0</v>
      </c>
      <c r="Q879" s="32" t="s">
        <v>49</v>
      </c>
      <c r="R879" s="32" t="s">
        <v>49</v>
      </c>
      <c r="S879" s="32" t="s">
        <v>49</v>
      </c>
      <c r="T879" s="38"/>
      <c r="U879" s="12"/>
      <c r="V879" s="36"/>
      <c r="W879" s="82">
        <f>$AC$10-((O879*24))</f>
        <v>720</v>
      </c>
      <c r="X879" s="125">
        <v>500</v>
      </c>
      <c r="Y879" s="84"/>
      <c r="Z879" s="85">
        <f>X879</f>
        <v>500</v>
      </c>
      <c r="AA879" s="82">
        <f>(Z879*(W879-M879*24))/W879</f>
        <v>500</v>
      </c>
      <c r="AB879" s="86">
        <f>(AA879/Z879)*100</f>
        <v>100</v>
      </c>
      <c r="AC879" s="34"/>
    </row>
    <row r="880" spans="1:40" s="89" customFormat="1" x14ac:dyDescent="0.25">
      <c r="A880" s="228">
        <v>41</v>
      </c>
      <c r="B880" s="211">
        <v>206</v>
      </c>
      <c r="C880" s="215" t="s">
        <v>434</v>
      </c>
      <c r="D880" s="217" t="s">
        <v>435</v>
      </c>
      <c r="E880" s="229">
        <v>315</v>
      </c>
      <c r="F880" s="213" t="s">
        <v>48</v>
      </c>
      <c r="G880" s="32" t="s">
        <v>49</v>
      </c>
      <c r="H880" s="3"/>
      <c r="I880" s="3"/>
      <c r="J880" s="133"/>
      <c r="K880" s="133"/>
      <c r="L880" s="133"/>
      <c r="M880" s="78">
        <f>IF(RIGHT(T880)="T",(+I880-H880),0)</f>
        <v>0</v>
      </c>
      <c r="N880" s="78">
        <f>IF(RIGHT(T880)="U",(+I880-H880),0)</f>
        <v>0</v>
      </c>
      <c r="O880" s="78">
        <f>IF(RIGHT(T880)="C",(+I880-H880),0)</f>
        <v>0</v>
      </c>
      <c r="P880" s="78">
        <f>IF(RIGHT(T880)="D",(+I880-H880),0)</f>
        <v>0</v>
      </c>
      <c r="Q880" s="79"/>
      <c r="R880" s="79"/>
      <c r="S880" s="79"/>
      <c r="T880" s="96"/>
      <c r="U880" s="30"/>
      <c r="V880" s="81"/>
      <c r="W880" s="82"/>
      <c r="X880" s="125"/>
      <c r="Y880" s="84"/>
      <c r="Z880" s="85"/>
      <c r="AA880" s="82"/>
      <c r="AB880" s="86"/>
      <c r="AD880" s="88"/>
      <c r="AE880" s="88"/>
      <c r="AF880" s="88"/>
      <c r="AG880" s="88"/>
      <c r="AH880" s="88"/>
      <c r="AI880" s="88"/>
      <c r="AJ880" s="88"/>
      <c r="AK880" s="88"/>
      <c r="AL880" s="88"/>
      <c r="AM880" s="88"/>
      <c r="AN880" s="88"/>
    </row>
    <row r="881" spans="1:40" s="89" customFormat="1" x14ac:dyDescent="0.25">
      <c r="A881" s="228"/>
      <c r="B881" s="211"/>
      <c r="C881" s="216"/>
      <c r="D881" s="217"/>
      <c r="E881" s="229"/>
      <c r="F881" s="213"/>
      <c r="G881" s="32" t="s">
        <v>49</v>
      </c>
      <c r="H881" s="3"/>
      <c r="I881" s="3"/>
      <c r="J881" s="133"/>
      <c r="K881" s="133"/>
      <c r="L881" s="133"/>
      <c r="M881" s="78">
        <f>IF(RIGHT(T881)="T",(+I881-H881),0)</f>
        <v>0</v>
      </c>
      <c r="N881" s="78">
        <f>IF(RIGHT(T881)="U",(+I881-H881),0)</f>
        <v>0</v>
      </c>
      <c r="O881" s="78">
        <f>IF(RIGHT(T881)="C",(+I881-H881),0)</f>
        <v>0</v>
      </c>
      <c r="P881" s="78">
        <f>IF(RIGHT(T881)="D",(+I881-H881),0)</f>
        <v>0</v>
      </c>
      <c r="Q881" s="79"/>
      <c r="R881" s="79"/>
      <c r="S881" s="79"/>
      <c r="T881" s="118"/>
      <c r="U881" s="30"/>
      <c r="V881" s="81"/>
      <c r="W881" s="82"/>
      <c r="X881" s="125"/>
      <c r="Y881" s="84"/>
      <c r="Z881" s="85"/>
      <c r="AA881" s="82"/>
      <c r="AB881" s="86"/>
      <c r="AD881" s="88"/>
      <c r="AE881" s="88"/>
      <c r="AF881" s="88"/>
      <c r="AG881" s="88"/>
      <c r="AH881" s="88"/>
      <c r="AI881" s="88"/>
      <c r="AJ881" s="88"/>
      <c r="AK881" s="88"/>
      <c r="AL881" s="88"/>
      <c r="AM881" s="88"/>
      <c r="AN881" s="88"/>
    </row>
    <row r="882" spans="1:40" s="37" customFormat="1" x14ac:dyDescent="0.25">
      <c r="A882" s="35"/>
      <c r="B882" s="40"/>
      <c r="C882" s="46"/>
      <c r="D882" s="91" t="s">
        <v>50</v>
      </c>
      <c r="E882" s="92"/>
      <c r="F882" s="29"/>
      <c r="G882" s="32" t="s">
        <v>49</v>
      </c>
      <c r="H882" s="2"/>
      <c r="I882" s="2"/>
      <c r="J882" s="32" t="s">
        <v>49</v>
      </c>
      <c r="K882" s="32" t="s">
        <v>49</v>
      </c>
      <c r="L882" s="32" t="s">
        <v>49</v>
      </c>
      <c r="M882" s="78">
        <f>SUM(M880:M881)</f>
        <v>0</v>
      </c>
      <c r="N882" s="78">
        <f>SUM(N880:N881)</f>
        <v>0</v>
      </c>
      <c r="O882" s="78">
        <f>SUM(O880:O881)</f>
        <v>0</v>
      </c>
      <c r="P882" s="78">
        <f>SUM(P880:P881)</f>
        <v>0</v>
      </c>
      <c r="Q882" s="32" t="s">
        <v>49</v>
      </c>
      <c r="R882" s="32" t="s">
        <v>49</v>
      </c>
      <c r="S882" s="32" t="s">
        <v>49</v>
      </c>
      <c r="T882" s="38"/>
      <c r="U882" s="12"/>
      <c r="V882" s="36"/>
      <c r="W882" s="82">
        <f>$AC$10-((O882*24))</f>
        <v>720</v>
      </c>
      <c r="X882" s="125">
        <v>315</v>
      </c>
      <c r="Y882" s="84"/>
      <c r="Z882" s="85">
        <f>X882</f>
        <v>315</v>
      </c>
      <c r="AA882" s="82">
        <f>(Z882*(W882-M882*24))/W882</f>
        <v>315</v>
      </c>
      <c r="AB882" s="86">
        <f>(AA882/Z882)*100</f>
        <v>100</v>
      </c>
      <c r="AC882" s="34"/>
    </row>
    <row r="883" spans="1:40" s="89" customFormat="1" x14ac:dyDescent="0.25">
      <c r="A883" s="125">
        <v>42</v>
      </c>
      <c r="B883" s="27">
        <v>207</v>
      </c>
      <c r="C883" s="120" t="s">
        <v>436</v>
      </c>
      <c r="D883" s="150" t="s">
        <v>803</v>
      </c>
      <c r="E883" s="179">
        <v>315</v>
      </c>
      <c r="F883" s="29" t="s">
        <v>48</v>
      </c>
      <c r="G883" s="32" t="s">
        <v>49</v>
      </c>
      <c r="H883" s="3"/>
      <c r="I883" s="3"/>
      <c r="J883" s="133"/>
      <c r="K883" s="133"/>
      <c r="L883" s="133"/>
      <c r="M883" s="78">
        <f>IF(RIGHT(T883)="T",(+I883-H883),0)</f>
        <v>0</v>
      </c>
      <c r="N883" s="78">
        <f>IF(RIGHT(T883)="U",(+I883-H883),0)</f>
        <v>0</v>
      </c>
      <c r="O883" s="78">
        <f>IF(RIGHT(T883)="C",(+I883-H883),0)</f>
        <v>0</v>
      </c>
      <c r="P883" s="78">
        <f>IF(RIGHT(T883)="D",(+I883-H883),0)</f>
        <v>0</v>
      </c>
      <c r="Q883" s="79"/>
      <c r="R883" s="79"/>
      <c r="S883" s="79"/>
      <c r="T883" s="96"/>
      <c r="U883" s="30"/>
      <c r="V883" s="81"/>
      <c r="W883" s="82"/>
      <c r="X883" s="125"/>
      <c r="Y883" s="84"/>
      <c r="Z883" s="85"/>
      <c r="AA883" s="82"/>
      <c r="AB883" s="86"/>
      <c r="AD883" s="88"/>
      <c r="AE883" s="88"/>
      <c r="AF883" s="88"/>
      <c r="AG883" s="88"/>
      <c r="AH883" s="88"/>
      <c r="AI883" s="88"/>
      <c r="AJ883" s="88"/>
      <c r="AK883" s="88"/>
      <c r="AL883" s="88"/>
      <c r="AM883" s="88"/>
      <c r="AN883" s="88"/>
    </row>
    <row r="884" spans="1:40" s="89" customFormat="1" x14ac:dyDescent="0.25">
      <c r="A884" s="125"/>
      <c r="B884" s="27"/>
      <c r="C884" s="69"/>
      <c r="D884" s="91" t="s">
        <v>50</v>
      </c>
      <c r="E884" s="92"/>
      <c r="F884" s="29"/>
      <c r="G884" s="32" t="s">
        <v>49</v>
      </c>
      <c r="H884" s="2"/>
      <c r="I884" s="2"/>
      <c r="J884" s="32" t="s">
        <v>49</v>
      </c>
      <c r="K884" s="32" t="s">
        <v>49</v>
      </c>
      <c r="L884" s="32" t="s">
        <v>49</v>
      </c>
      <c r="M884" s="78">
        <f>SUM(M883:M883)</f>
        <v>0</v>
      </c>
      <c r="N884" s="78">
        <f>SUM(N883:N883)</f>
        <v>0</v>
      </c>
      <c r="O884" s="78">
        <f>SUM(O883:O883)</f>
        <v>0</v>
      </c>
      <c r="P884" s="78">
        <f>SUM(P883:P883)</f>
        <v>0</v>
      </c>
      <c r="Q884" s="32" t="s">
        <v>49</v>
      </c>
      <c r="R884" s="32" t="s">
        <v>49</v>
      </c>
      <c r="S884" s="32" t="s">
        <v>49</v>
      </c>
      <c r="T884" s="38"/>
      <c r="U884" s="12"/>
      <c r="V884" s="36"/>
      <c r="W884" s="82">
        <f>$AC$10-((O884*24))</f>
        <v>720</v>
      </c>
      <c r="X884" s="125">
        <v>315</v>
      </c>
      <c r="Y884" s="84"/>
      <c r="Z884" s="85">
        <f>X884</f>
        <v>315</v>
      </c>
      <c r="AA884" s="82">
        <f>(Z884*(W884-M884*24))/W884</f>
        <v>315</v>
      </c>
      <c r="AB884" s="86">
        <f>(AA884/Z884)*100</f>
        <v>100</v>
      </c>
      <c r="AD884" s="88"/>
      <c r="AE884" s="88"/>
      <c r="AF884" s="88"/>
      <c r="AG884" s="88"/>
      <c r="AH884" s="88"/>
      <c r="AI884" s="88"/>
      <c r="AJ884" s="88"/>
      <c r="AK884" s="88"/>
      <c r="AL884" s="88"/>
      <c r="AM884" s="88"/>
      <c r="AN884" s="88"/>
    </row>
    <row r="885" spans="1:40" s="89" customFormat="1" ht="27" x14ac:dyDescent="0.25">
      <c r="A885" s="228">
        <v>43</v>
      </c>
      <c r="B885" s="211">
        <v>208</v>
      </c>
      <c r="C885" s="215" t="s">
        <v>437</v>
      </c>
      <c r="D885" s="217" t="s">
        <v>804</v>
      </c>
      <c r="E885" s="229">
        <v>315</v>
      </c>
      <c r="F885" s="213" t="s">
        <v>48</v>
      </c>
      <c r="G885" s="32" t="s">
        <v>49</v>
      </c>
      <c r="H885" s="1">
        <v>43413.602083333331</v>
      </c>
      <c r="I885" s="1">
        <v>43413.743055555555</v>
      </c>
      <c r="J885" s="133"/>
      <c r="K885" s="133"/>
      <c r="L885" s="133"/>
      <c r="M885" s="78">
        <f>IF(RIGHT(T885)="T",(+I885-H885),0)</f>
        <v>0</v>
      </c>
      <c r="N885" s="78">
        <f>IF(RIGHT(T885)="U",(+I885-H885),0)</f>
        <v>0.14097222222335404</v>
      </c>
      <c r="O885" s="78">
        <f>IF(RIGHT(T885)="C",(+I885-H885),0)</f>
        <v>0</v>
      </c>
      <c r="P885" s="78">
        <f>IF(RIGHT(T885)="D",(+I885-H885),0)</f>
        <v>0</v>
      </c>
      <c r="Q885" s="79"/>
      <c r="R885" s="79"/>
      <c r="S885" s="79"/>
      <c r="T885" s="90" t="s">
        <v>598</v>
      </c>
      <c r="U885" s="7" t="s">
        <v>805</v>
      </c>
      <c r="V885" s="81"/>
      <c r="W885" s="82"/>
      <c r="X885" s="125"/>
      <c r="Y885" s="84"/>
      <c r="Z885" s="85"/>
      <c r="AA885" s="82"/>
      <c r="AB885" s="86"/>
      <c r="AD885" s="88"/>
      <c r="AE885" s="88"/>
      <c r="AF885" s="88"/>
      <c r="AG885" s="88"/>
      <c r="AH885" s="88"/>
      <c r="AI885" s="88"/>
      <c r="AJ885" s="88"/>
      <c r="AK885" s="88"/>
      <c r="AL885" s="88"/>
      <c r="AM885" s="88"/>
      <c r="AN885" s="88"/>
    </row>
    <row r="886" spans="1:40" s="89" customFormat="1" x14ac:dyDescent="0.25">
      <c r="A886" s="228"/>
      <c r="B886" s="211"/>
      <c r="C886" s="216"/>
      <c r="D886" s="217"/>
      <c r="E886" s="229"/>
      <c r="F886" s="213"/>
      <c r="G886" s="32" t="s">
        <v>49</v>
      </c>
      <c r="H886" s="3"/>
      <c r="I886" s="3"/>
      <c r="J886" s="133"/>
      <c r="K886" s="133"/>
      <c r="L886" s="133"/>
      <c r="M886" s="78">
        <f>IF(RIGHT(T886)="T",(+I886-H886),0)</f>
        <v>0</v>
      </c>
      <c r="N886" s="78">
        <f>IF(RIGHT(T886)="U",(+I886-H886),0)</f>
        <v>0</v>
      </c>
      <c r="O886" s="78">
        <f>IF(RIGHT(T886)="C",(+I886-H886),0)</f>
        <v>0</v>
      </c>
      <c r="P886" s="78">
        <f>IF(RIGHT(T886)="D",(+I886-H886),0)</f>
        <v>0</v>
      </c>
      <c r="Q886" s="79"/>
      <c r="R886" s="79"/>
      <c r="S886" s="79"/>
      <c r="T886" s="118"/>
      <c r="U886" s="30"/>
      <c r="V886" s="81"/>
      <c r="W886" s="82"/>
      <c r="X886" s="125"/>
      <c r="Y886" s="84"/>
      <c r="Z886" s="85"/>
      <c r="AA886" s="82"/>
      <c r="AB886" s="86"/>
      <c r="AD886" s="88"/>
      <c r="AE886" s="88"/>
      <c r="AF886" s="88"/>
      <c r="AG886" s="88"/>
      <c r="AH886" s="88"/>
      <c r="AI886" s="88"/>
      <c r="AJ886" s="88"/>
      <c r="AK886" s="88"/>
      <c r="AL886" s="88"/>
      <c r="AM886" s="88"/>
      <c r="AN886" s="88"/>
    </row>
    <row r="887" spans="1:40" s="89" customFormat="1" x14ac:dyDescent="0.25">
      <c r="A887" s="35"/>
      <c r="B887" s="40"/>
      <c r="C887" s="46"/>
      <c r="D887" s="91" t="s">
        <v>50</v>
      </c>
      <c r="E887" s="92"/>
      <c r="F887" s="29"/>
      <c r="G887" s="32" t="s">
        <v>49</v>
      </c>
      <c r="H887" s="2"/>
      <c r="I887" s="2"/>
      <c r="J887" s="32" t="s">
        <v>49</v>
      </c>
      <c r="K887" s="32" t="s">
        <v>49</v>
      </c>
      <c r="L887" s="32" t="s">
        <v>49</v>
      </c>
      <c r="M887" s="78">
        <f>SUM(M885:M886)</f>
        <v>0</v>
      </c>
      <c r="N887" s="78">
        <f>SUM(N885:N886)</f>
        <v>0.14097222222335404</v>
      </c>
      <c r="O887" s="78">
        <f>SUM(O885:O886)</f>
        <v>0</v>
      </c>
      <c r="P887" s="78">
        <f>SUM(P885:P886)</f>
        <v>0</v>
      </c>
      <c r="Q887" s="32" t="s">
        <v>49</v>
      </c>
      <c r="R887" s="32" t="s">
        <v>49</v>
      </c>
      <c r="S887" s="32" t="s">
        <v>49</v>
      </c>
      <c r="T887" s="38"/>
      <c r="U887" s="12"/>
      <c r="V887" s="36"/>
      <c r="W887" s="82">
        <f>$AC$10-((O887*24))</f>
        <v>720</v>
      </c>
      <c r="X887" s="125">
        <v>315</v>
      </c>
      <c r="Y887" s="84"/>
      <c r="Z887" s="85">
        <f t="shared" ref="Z887:Z900" si="67">X887</f>
        <v>315</v>
      </c>
      <c r="AA887" s="82">
        <f>(Z887*(W887-M887*24))/W887</f>
        <v>315</v>
      </c>
      <c r="AB887" s="86">
        <f t="shared" ref="AB887:AB900" si="68">(AA887/Z887)*100</f>
        <v>100</v>
      </c>
      <c r="AD887" s="88"/>
      <c r="AE887" s="88"/>
      <c r="AF887" s="88"/>
      <c r="AG887" s="88"/>
      <c r="AH887" s="88"/>
      <c r="AI887" s="88"/>
      <c r="AJ887" s="88"/>
      <c r="AK887" s="88"/>
      <c r="AL887" s="88"/>
      <c r="AM887" s="88"/>
      <c r="AN887" s="88"/>
    </row>
    <row r="888" spans="1:40" s="89" customFormat="1" x14ac:dyDescent="0.25">
      <c r="A888" s="125">
        <v>44</v>
      </c>
      <c r="B888" s="27">
        <v>209</v>
      </c>
      <c r="C888" s="69" t="s">
        <v>438</v>
      </c>
      <c r="D888" s="150" t="s">
        <v>439</v>
      </c>
      <c r="E888" s="179">
        <v>500</v>
      </c>
      <c r="F888" s="29" t="s">
        <v>48</v>
      </c>
      <c r="G888" s="32" t="s">
        <v>49</v>
      </c>
      <c r="H888" s="15"/>
      <c r="I888" s="15"/>
      <c r="J888" s="133"/>
      <c r="K888" s="133"/>
      <c r="L888" s="133"/>
      <c r="M888" s="141">
        <v>0</v>
      </c>
      <c r="N888" s="141">
        <v>0</v>
      </c>
      <c r="O888" s="141">
        <v>0</v>
      </c>
      <c r="P888" s="141">
        <v>0</v>
      </c>
      <c r="Q888" s="79"/>
      <c r="R888" s="79"/>
      <c r="S888" s="79"/>
      <c r="T888" s="143"/>
      <c r="U888" s="42"/>
      <c r="V888" s="81"/>
      <c r="W888" s="82">
        <f>$AC$10-((O888*24))</f>
        <v>720</v>
      </c>
      <c r="X888" s="125">
        <v>500</v>
      </c>
      <c r="Y888" s="84"/>
      <c r="Z888" s="85">
        <f t="shared" si="67"/>
        <v>500</v>
      </c>
      <c r="AA888" s="82">
        <f>(Z888*(W888-M888*24))/W888</f>
        <v>500</v>
      </c>
      <c r="AB888" s="86">
        <f t="shared" si="68"/>
        <v>100</v>
      </c>
      <c r="AD888" s="88"/>
      <c r="AE888" s="88"/>
      <c r="AF888" s="88"/>
      <c r="AG888" s="88"/>
      <c r="AH888" s="88"/>
      <c r="AI888" s="88"/>
      <c r="AJ888" s="88"/>
      <c r="AK888" s="88"/>
      <c r="AL888" s="88"/>
      <c r="AM888" s="88"/>
      <c r="AN888" s="88"/>
    </row>
    <row r="889" spans="1:40" s="89" customFormat="1" x14ac:dyDescent="0.25">
      <c r="A889" s="125">
        <v>45</v>
      </c>
      <c r="B889" s="27">
        <v>210</v>
      </c>
      <c r="C889" s="69" t="s">
        <v>440</v>
      </c>
      <c r="D889" s="150" t="s">
        <v>441</v>
      </c>
      <c r="E889" s="179">
        <v>500</v>
      </c>
      <c r="F889" s="29" t="s">
        <v>48</v>
      </c>
      <c r="G889" s="32" t="s">
        <v>49</v>
      </c>
      <c r="H889" s="15"/>
      <c r="I889" s="15"/>
      <c r="J889" s="133"/>
      <c r="K889" s="133"/>
      <c r="L889" s="133"/>
      <c r="M889" s="141">
        <v>0</v>
      </c>
      <c r="N889" s="141">
        <v>0</v>
      </c>
      <c r="O889" s="141">
        <v>0</v>
      </c>
      <c r="P889" s="141">
        <v>0</v>
      </c>
      <c r="Q889" s="79"/>
      <c r="R889" s="79"/>
      <c r="S889" s="79"/>
      <c r="T889" s="143"/>
      <c r="U889" s="42"/>
      <c r="V889" s="81"/>
      <c r="W889" s="82">
        <f>$AC$10-((O889*24))</f>
        <v>720</v>
      </c>
      <c r="X889" s="125">
        <v>500</v>
      </c>
      <c r="Y889" s="84"/>
      <c r="Z889" s="85">
        <f t="shared" si="67"/>
        <v>500</v>
      </c>
      <c r="AA889" s="82">
        <f>(Z889*(W889-M889*24))/W889</f>
        <v>500</v>
      </c>
      <c r="AB889" s="86">
        <f t="shared" si="68"/>
        <v>100</v>
      </c>
      <c r="AD889" s="88"/>
      <c r="AE889" s="88"/>
      <c r="AF889" s="88"/>
      <c r="AG889" s="88"/>
      <c r="AH889" s="88"/>
      <c r="AI889" s="88"/>
      <c r="AJ889" s="88"/>
      <c r="AK889" s="88"/>
      <c r="AL889" s="88"/>
      <c r="AM889" s="88"/>
      <c r="AN889" s="88"/>
    </row>
    <row r="890" spans="1:40" s="89" customFormat="1" x14ac:dyDescent="0.25">
      <c r="A890" s="125">
        <v>46</v>
      </c>
      <c r="B890" s="27">
        <v>211</v>
      </c>
      <c r="C890" s="69" t="s">
        <v>442</v>
      </c>
      <c r="D890" s="150" t="s">
        <v>443</v>
      </c>
      <c r="E890" s="179">
        <v>315</v>
      </c>
      <c r="F890" s="29" t="s">
        <v>48</v>
      </c>
      <c r="G890" s="32" t="s">
        <v>49</v>
      </c>
      <c r="H890" s="3"/>
      <c r="I890" s="3"/>
      <c r="J890" s="133"/>
      <c r="K890" s="133"/>
      <c r="L890" s="133"/>
      <c r="M890" s="78">
        <f>IF(RIGHT(T890)="T",(+I890-H890),0)</f>
        <v>0</v>
      </c>
      <c r="N890" s="78">
        <f>IF(RIGHT(T890)="U",(+I890-H890),0)</f>
        <v>0</v>
      </c>
      <c r="O890" s="78">
        <f>IF(RIGHT(T890)="C",(+I890-H890),0)</f>
        <v>0</v>
      </c>
      <c r="P890" s="78">
        <f>IF(RIGHT(T890)="D",(+I890-H890),0)</f>
        <v>0</v>
      </c>
      <c r="Q890" s="79"/>
      <c r="R890" s="79"/>
      <c r="S890" s="79"/>
      <c r="T890" s="118"/>
      <c r="U890" s="30"/>
      <c r="V890" s="81"/>
      <c r="W890" s="103"/>
      <c r="X890" s="103"/>
      <c r="Y890" s="103"/>
      <c r="Z890" s="103"/>
      <c r="AA890" s="103"/>
      <c r="AB890" s="104"/>
      <c r="AD890" s="88"/>
      <c r="AE890" s="88"/>
      <c r="AF890" s="88"/>
      <c r="AG890" s="88"/>
      <c r="AH890" s="88"/>
      <c r="AI890" s="88"/>
      <c r="AJ890" s="88"/>
      <c r="AK890" s="88"/>
      <c r="AL890" s="88"/>
      <c r="AM890" s="88"/>
      <c r="AN890" s="88"/>
    </row>
    <row r="891" spans="1:40" s="37" customFormat="1" x14ac:dyDescent="0.25">
      <c r="A891" s="111"/>
      <c r="B891" s="40"/>
      <c r="C891" s="46"/>
      <c r="D891" s="91" t="s">
        <v>50</v>
      </c>
      <c r="E891" s="92"/>
      <c r="F891" s="29"/>
      <c r="G891" s="32" t="s">
        <v>49</v>
      </c>
      <c r="H891" s="2"/>
      <c r="I891" s="2"/>
      <c r="J891" s="32" t="s">
        <v>49</v>
      </c>
      <c r="K891" s="32" t="s">
        <v>49</v>
      </c>
      <c r="L891" s="32" t="s">
        <v>49</v>
      </c>
      <c r="M891" s="78">
        <f>SUM(M890:M890)</f>
        <v>0</v>
      </c>
      <c r="N891" s="78">
        <f>SUM(N890:N890)</f>
        <v>0</v>
      </c>
      <c r="O891" s="78">
        <f>SUM(O890:O890)</f>
        <v>0</v>
      </c>
      <c r="P891" s="78">
        <f>SUM(P890:P890)</f>
        <v>0</v>
      </c>
      <c r="Q891" s="32" t="s">
        <v>49</v>
      </c>
      <c r="R891" s="32" t="s">
        <v>49</v>
      </c>
      <c r="S891" s="32" t="s">
        <v>49</v>
      </c>
      <c r="T891" s="112"/>
      <c r="U891" s="12"/>
      <c r="V891" s="113"/>
      <c r="W891" s="82">
        <f>$AC$10-((O891*24))</f>
        <v>720</v>
      </c>
      <c r="X891" s="125">
        <v>316</v>
      </c>
      <c r="Y891" s="84"/>
      <c r="Z891" s="85">
        <f>X891</f>
        <v>316</v>
      </c>
      <c r="AA891" s="82">
        <f>(Z891*(W891-M891*24))/W891</f>
        <v>316</v>
      </c>
      <c r="AB891" s="86">
        <f>(AA891/Z891)*100</f>
        <v>100</v>
      </c>
    </row>
    <row r="892" spans="1:40" s="89" customFormat="1" x14ac:dyDescent="0.25">
      <c r="A892" s="125">
        <v>47</v>
      </c>
      <c r="B892" s="27">
        <v>212</v>
      </c>
      <c r="C892" s="69" t="s">
        <v>444</v>
      </c>
      <c r="D892" s="150" t="s">
        <v>445</v>
      </c>
      <c r="E892" s="179">
        <v>315</v>
      </c>
      <c r="F892" s="29" t="s">
        <v>48</v>
      </c>
      <c r="G892" s="32" t="s">
        <v>49</v>
      </c>
      <c r="H892" s="3"/>
      <c r="I892" s="3"/>
      <c r="J892" s="133"/>
      <c r="K892" s="133"/>
      <c r="L892" s="133"/>
      <c r="M892" s="78">
        <f>IF(RIGHT(T892)="T",(+I892-H892),0)</f>
        <v>0</v>
      </c>
      <c r="N892" s="78">
        <f>IF(RIGHT(T892)="U",(+I892-H892),0)</f>
        <v>0</v>
      </c>
      <c r="O892" s="78">
        <f>IF(RIGHT(T892)="C",(+I892-H892),0)</f>
        <v>0</v>
      </c>
      <c r="P892" s="78">
        <f>IF(RIGHT(T892)="D",(+I892-H892),0)</f>
        <v>0</v>
      </c>
      <c r="Q892" s="79"/>
      <c r="R892" s="79"/>
      <c r="S892" s="79"/>
      <c r="T892" s="96"/>
      <c r="U892" s="30"/>
      <c r="V892" s="81"/>
      <c r="W892" s="103"/>
      <c r="X892" s="103"/>
      <c r="Y892" s="103"/>
      <c r="Z892" s="103"/>
      <c r="AA892" s="103"/>
      <c r="AB892" s="104"/>
      <c r="AD892" s="88"/>
      <c r="AE892" s="88"/>
      <c r="AF892" s="88"/>
      <c r="AG892" s="88"/>
      <c r="AH892" s="88"/>
      <c r="AI892" s="88"/>
      <c r="AJ892" s="88"/>
      <c r="AK892" s="88"/>
      <c r="AL892" s="88"/>
      <c r="AM892" s="88"/>
      <c r="AN892" s="88"/>
    </row>
    <row r="893" spans="1:40" s="37" customFormat="1" x14ac:dyDescent="0.25">
      <c r="A893" s="111"/>
      <c r="B893" s="40"/>
      <c r="C893" s="46"/>
      <c r="D893" s="91" t="s">
        <v>50</v>
      </c>
      <c r="E893" s="92"/>
      <c r="F893" s="29"/>
      <c r="G893" s="32" t="s">
        <v>49</v>
      </c>
      <c r="H893" s="2"/>
      <c r="I893" s="2"/>
      <c r="J893" s="32" t="s">
        <v>49</v>
      </c>
      <c r="K893" s="32" t="s">
        <v>49</v>
      </c>
      <c r="L893" s="32" t="s">
        <v>49</v>
      </c>
      <c r="M893" s="78">
        <f>SUM(M892:M892)</f>
        <v>0</v>
      </c>
      <c r="N893" s="78">
        <f>SUM(N892:N892)</f>
        <v>0</v>
      </c>
      <c r="O893" s="78">
        <f>SUM(O892:O892)</f>
        <v>0</v>
      </c>
      <c r="P893" s="78">
        <f>SUM(P892:P892)</f>
        <v>0</v>
      </c>
      <c r="Q893" s="32" t="s">
        <v>49</v>
      </c>
      <c r="R893" s="32" t="s">
        <v>49</v>
      </c>
      <c r="S893" s="32" t="s">
        <v>49</v>
      </c>
      <c r="T893" s="112"/>
      <c r="U893" s="12"/>
      <c r="V893" s="113"/>
      <c r="W893" s="82">
        <f>$AC$10-((O893*24))</f>
        <v>720</v>
      </c>
      <c r="X893" s="125">
        <v>315</v>
      </c>
      <c r="Y893" s="84"/>
      <c r="Z893" s="85">
        <f>X893</f>
        <v>315</v>
      </c>
      <c r="AA893" s="82">
        <f>(Z893*(W893-M893*24))/W893</f>
        <v>315</v>
      </c>
      <c r="AB893" s="86">
        <f>(AA893/Z893)*100</f>
        <v>100</v>
      </c>
    </row>
    <row r="894" spans="1:40" s="89" customFormat="1" x14ac:dyDescent="0.25">
      <c r="A894" s="125">
        <v>48</v>
      </c>
      <c r="B894" s="27">
        <v>213</v>
      </c>
      <c r="C894" s="69" t="s">
        <v>446</v>
      </c>
      <c r="D894" s="150" t="s">
        <v>447</v>
      </c>
      <c r="E894" s="179">
        <v>315</v>
      </c>
      <c r="F894" s="29" t="s">
        <v>48</v>
      </c>
      <c r="G894" s="32" t="s">
        <v>49</v>
      </c>
      <c r="H894" s="3"/>
      <c r="I894" s="3"/>
      <c r="J894" s="133"/>
      <c r="K894" s="133"/>
      <c r="L894" s="133"/>
      <c r="M894" s="78">
        <f>IF(RIGHT(T894)="T",(+I894-H894),0)</f>
        <v>0</v>
      </c>
      <c r="N894" s="78">
        <f>IF(RIGHT(T894)="U",(+I894-H894),0)</f>
        <v>0</v>
      </c>
      <c r="O894" s="78">
        <f>IF(RIGHT(T894)="C",(+I894-H894),0)</f>
        <v>0</v>
      </c>
      <c r="P894" s="78">
        <f>IF(RIGHT(T894)="D",(+I894-H894),0)</f>
        <v>0</v>
      </c>
      <c r="Q894" s="79"/>
      <c r="R894" s="79"/>
      <c r="S894" s="79"/>
      <c r="T894" s="118"/>
      <c r="U894" s="21"/>
      <c r="V894" s="81"/>
      <c r="W894" s="103"/>
      <c r="X894" s="103"/>
      <c r="Y894" s="103"/>
      <c r="Z894" s="103"/>
      <c r="AA894" s="103"/>
      <c r="AB894" s="104"/>
      <c r="AD894" s="88"/>
      <c r="AE894" s="88"/>
      <c r="AF894" s="88"/>
      <c r="AG894" s="88"/>
      <c r="AH894" s="88"/>
      <c r="AI894" s="88"/>
      <c r="AJ894" s="88"/>
      <c r="AK894" s="88"/>
      <c r="AL894" s="88"/>
      <c r="AM894" s="88"/>
      <c r="AN894" s="88"/>
    </row>
    <row r="895" spans="1:40" s="89" customFormat="1" x14ac:dyDescent="0.25">
      <c r="A895" s="111"/>
      <c r="B895" s="40"/>
      <c r="C895" s="46"/>
      <c r="D895" s="91" t="s">
        <v>50</v>
      </c>
      <c r="E895" s="92"/>
      <c r="F895" s="29"/>
      <c r="G895" s="32" t="s">
        <v>49</v>
      </c>
      <c r="H895" s="2"/>
      <c r="I895" s="2"/>
      <c r="J895" s="32" t="s">
        <v>49</v>
      </c>
      <c r="K895" s="32" t="s">
        <v>49</v>
      </c>
      <c r="L895" s="32" t="s">
        <v>49</v>
      </c>
      <c r="M895" s="78">
        <f>SUM(M894:M894)</f>
        <v>0</v>
      </c>
      <c r="N895" s="78">
        <f>SUM(N894:N894)</f>
        <v>0</v>
      </c>
      <c r="O895" s="78">
        <f>SUM(O894:O894)</f>
        <v>0</v>
      </c>
      <c r="P895" s="78">
        <f>SUM(P894:P894)</f>
        <v>0</v>
      </c>
      <c r="Q895" s="32" t="s">
        <v>49</v>
      </c>
      <c r="R895" s="32" t="s">
        <v>49</v>
      </c>
      <c r="S895" s="32" t="s">
        <v>49</v>
      </c>
      <c r="T895" s="112"/>
      <c r="U895" s="12"/>
      <c r="V895" s="113"/>
      <c r="W895" s="82">
        <f>$AC$10-((O895*24))</f>
        <v>720</v>
      </c>
      <c r="X895" s="125">
        <v>315</v>
      </c>
      <c r="Y895" s="84"/>
      <c r="Z895" s="85">
        <f t="shared" si="67"/>
        <v>315</v>
      </c>
      <c r="AA895" s="82">
        <f>(Z895*(W895-M895*24))/W895</f>
        <v>315</v>
      </c>
      <c r="AB895" s="86">
        <f t="shared" si="68"/>
        <v>100</v>
      </c>
      <c r="AD895" s="88"/>
      <c r="AE895" s="88"/>
      <c r="AF895" s="88"/>
      <c r="AG895" s="88"/>
      <c r="AH895" s="88"/>
      <c r="AI895" s="88"/>
      <c r="AJ895" s="88"/>
      <c r="AK895" s="88"/>
      <c r="AL895" s="88"/>
      <c r="AM895" s="88"/>
      <c r="AN895" s="88"/>
    </row>
    <row r="896" spans="1:40" s="89" customFormat="1" x14ac:dyDescent="0.25">
      <c r="A896" s="125">
        <v>49</v>
      </c>
      <c r="B896" s="27">
        <v>214</v>
      </c>
      <c r="C896" s="69" t="s">
        <v>448</v>
      </c>
      <c r="D896" s="150" t="s">
        <v>449</v>
      </c>
      <c r="E896" s="179">
        <v>500</v>
      </c>
      <c r="F896" s="29" t="s">
        <v>48</v>
      </c>
      <c r="G896" s="32"/>
      <c r="H896" s="15"/>
      <c r="I896" s="15"/>
      <c r="J896" s="133"/>
      <c r="K896" s="133"/>
      <c r="L896" s="133"/>
      <c r="M896" s="141">
        <v>0</v>
      </c>
      <c r="N896" s="141">
        <v>0</v>
      </c>
      <c r="O896" s="141">
        <v>0</v>
      </c>
      <c r="P896" s="141">
        <v>0</v>
      </c>
      <c r="Q896" s="79"/>
      <c r="R896" s="79"/>
      <c r="S896" s="79"/>
      <c r="T896" s="143"/>
      <c r="U896" s="42"/>
      <c r="V896" s="81"/>
      <c r="W896" s="82">
        <f>$AC$10-((O896*24))</f>
        <v>720</v>
      </c>
      <c r="X896" s="125">
        <v>500</v>
      </c>
      <c r="Y896" s="84"/>
      <c r="Z896" s="85">
        <f>X896</f>
        <v>500</v>
      </c>
      <c r="AA896" s="82">
        <f>(Z896*(W896-M896*24))/W896</f>
        <v>500</v>
      </c>
      <c r="AB896" s="86">
        <f>(AA896/Z896)*100</f>
        <v>100</v>
      </c>
      <c r="AD896" s="88"/>
      <c r="AE896" s="88"/>
      <c r="AF896" s="88"/>
      <c r="AG896" s="88"/>
      <c r="AH896" s="88"/>
      <c r="AI896" s="88"/>
      <c r="AJ896" s="88"/>
      <c r="AK896" s="88"/>
      <c r="AL896" s="88"/>
      <c r="AM896" s="88"/>
      <c r="AN896" s="88"/>
    </row>
    <row r="897" spans="1:40" s="89" customFormat="1" x14ac:dyDescent="0.25">
      <c r="A897" s="125">
        <v>50</v>
      </c>
      <c r="B897" s="27">
        <v>215</v>
      </c>
      <c r="C897" s="69" t="s">
        <v>450</v>
      </c>
      <c r="D897" s="150" t="s">
        <v>451</v>
      </c>
      <c r="E897" s="179">
        <v>315</v>
      </c>
      <c r="F897" s="29" t="s">
        <v>48</v>
      </c>
      <c r="G897" s="32" t="s">
        <v>49</v>
      </c>
      <c r="H897" s="15"/>
      <c r="I897" s="15"/>
      <c r="J897" s="133"/>
      <c r="K897" s="133"/>
      <c r="L897" s="133"/>
      <c r="M897" s="141">
        <v>0</v>
      </c>
      <c r="N897" s="141">
        <v>0</v>
      </c>
      <c r="O897" s="141">
        <v>0</v>
      </c>
      <c r="P897" s="141">
        <v>0</v>
      </c>
      <c r="Q897" s="79"/>
      <c r="R897" s="79"/>
      <c r="S897" s="79"/>
      <c r="T897" s="143"/>
      <c r="U897" s="42"/>
      <c r="V897" s="81"/>
      <c r="W897" s="82">
        <f>$AC$10-((O897*24))</f>
        <v>720</v>
      </c>
      <c r="X897" s="125">
        <v>315</v>
      </c>
      <c r="Y897" s="84"/>
      <c r="Z897" s="85">
        <f t="shared" si="67"/>
        <v>315</v>
      </c>
      <c r="AA897" s="82">
        <f>(Z897*(W897-M897*24))/W897</f>
        <v>315</v>
      </c>
      <c r="AB897" s="86">
        <f t="shared" si="68"/>
        <v>100</v>
      </c>
      <c r="AD897" s="88"/>
      <c r="AE897" s="88"/>
      <c r="AF897" s="88"/>
      <c r="AG897" s="88"/>
      <c r="AH897" s="88"/>
      <c r="AI897" s="88"/>
      <c r="AJ897" s="88"/>
      <c r="AK897" s="88"/>
      <c r="AL897" s="88"/>
      <c r="AM897" s="88"/>
      <c r="AN897" s="88"/>
    </row>
    <row r="898" spans="1:40" s="89" customFormat="1" x14ac:dyDescent="0.25">
      <c r="A898" s="125">
        <v>51</v>
      </c>
      <c r="B898" s="27">
        <v>216</v>
      </c>
      <c r="C898" s="69" t="s">
        <v>452</v>
      </c>
      <c r="D898" s="150" t="s">
        <v>453</v>
      </c>
      <c r="E898" s="179">
        <v>500</v>
      </c>
      <c r="F898" s="29" t="s">
        <v>48</v>
      </c>
      <c r="G898" s="32" t="s">
        <v>49</v>
      </c>
      <c r="H898" s="1">
        <v>43426.470138888886</v>
      </c>
      <c r="I898" s="1">
        <v>43426.842361111114</v>
      </c>
      <c r="J898" s="133"/>
      <c r="K898" s="133"/>
      <c r="L898" s="133"/>
      <c r="M898" s="78">
        <f>IF(RIGHT(T898)="T",(+I898-H898),0)</f>
        <v>0.37222222222771961</v>
      </c>
      <c r="N898" s="78">
        <f>IF(RIGHT(T898)="U",(+I898-H898),0)</f>
        <v>0</v>
      </c>
      <c r="O898" s="78">
        <f>IF(RIGHT(T898)="C",(+I898-H898),0)</f>
        <v>0</v>
      </c>
      <c r="P898" s="78">
        <f>IF(RIGHT(T898)="D",(+I898-H898),0)</f>
        <v>0</v>
      </c>
      <c r="Q898" s="79"/>
      <c r="R898" s="79"/>
      <c r="S898" s="79"/>
      <c r="T898" s="90" t="s">
        <v>601</v>
      </c>
      <c r="U898" s="7" t="s">
        <v>806</v>
      </c>
      <c r="V898" s="81"/>
      <c r="W898" s="82"/>
      <c r="X898" s="125"/>
      <c r="Y898" s="84"/>
      <c r="Z898" s="85"/>
      <c r="AA898" s="82"/>
      <c r="AB898" s="86"/>
      <c r="AD898" s="88"/>
      <c r="AE898" s="88"/>
      <c r="AF898" s="88"/>
      <c r="AG898" s="88"/>
      <c r="AH898" s="88"/>
      <c r="AI898" s="88"/>
      <c r="AJ898" s="88"/>
      <c r="AK898" s="88"/>
      <c r="AL898" s="88"/>
      <c r="AM898" s="88"/>
      <c r="AN898" s="88"/>
    </row>
    <row r="899" spans="1:40" s="89" customFormat="1" x14ac:dyDescent="0.25">
      <c r="A899" s="125"/>
      <c r="B899" s="27"/>
      <c r="C899" s="46"/>
      <c r="D899" s="91" t="s">
        <v>50</v>
      </c>
      <c r="E899" s="92"/>
      <c r="F899" s="29"/>
      <c r="G899" s="32" t="s">
        <v>49</v>
      </c>
      <c r="H899" s="2"/>
      <c r="I899" s="2"/>
      <c r="J899" s="32" t="s">
        <v>49</v>
      </c>
      <c r="K899" s="32" t="s">
        <v>49</v>
      </c>
      <c r="L899" s="32" t="s">
        <v>49</v>
      </c>
      <c r="M899" s="78">
        <f>SUM(M898:M898)</f>
        <v>0.37222222222771961</v>
      </c>
      <c r="N899" s="78">
        <f>SUM(N898:N898)</f>
        <v>0</v>
      </c>
      <c r="O899" s="78">
        <f>SUM(O898:O898)</f>
        <v>0</v>
      </c>
      <c r="P899" s="78">
        <f>SUM(P898:P898)</f>
        <v>0</v>
      </c>
      <c r="Q899" s="32" t="s">
        <v>49</v>
      </c>
      <c r="R899" s="32" t="s">
        <v>49</v>
      </c>
      <c r="S899" s="32" t="s">
        <v>49</v>
      </c>
      <c r="T899" s="112"/>
      <c r="U899" s="12"/>
      <c r="V899" s="113"/>
      <c r="W899" s="82">
        <f>$AC$10-((O899*24))</f>
        <v>720</v>
      </c>
      <c r="X899" s="125">
        <v>500</v>
      </c>
      <c r="Y899" s="84"/>
      <c r="Z899" s="85">
        <f>X899</f>
        <v>500</v>
      </c>
      <c r="AA899" s="82">
        <f>(Z899*(W899-M899*24))/W899</f>
        <v>493.79629629620467</v>
      </c>
      <c r="AB899" s="86">
        <f>(AA899/Z899)*100</f>
        <v>98.759259259240935</v>
      </c>
      <c r="AD899" s="88"/>
      <c r="AE899" s="88"/>
      <c r="AF899" s="88"/>
      <c r="AG899" s="88"/>
      <c r="AH899" s="88"/>
      <c r="AI899" s="88"/>
      <c r="AJ899" s="88"/>
      <c r="AK899" s="88"/>
      <c r="AL899" s="88"/>
      <c r="AM899" s="88"/>
      <c r="AN899" s="88"/>
    </row>
    <row r="900" spans="1:40" s="89" customFormat="1" x14ac:dyDescent="0.25">
      <c r="A900" s="125">
        <v>52</v>
      </c>
      <c r="B900" s="27">
        <v>217</v>
      </c>
      <c r="C900" s="69" t="s">
        <v>454</v>
      </c>
      <c r="D900" s="150" t="s">
        <v>455</v>
      </c>
      <c r="E900" s="179">
        <v>315</v>
      </c>
      <c r="F900" s="29" t="s">
        <v>48</v>
      </c>
      <c r="G900" s="32" t="s">
        <v>49</v>
      </c>
      <c r="H900" s="15"/>
      <c r="I900" s="15"/>
      <c r="J900" s="133"/>
      <c r="K900" s="133"/>
      <c r="L900" s="133"/>
      <c r="M900" s="141">
        <v>0</v>
      </c>
      <c r="N900" s="141">
        <v>0</v>
      </c>
      <c r="O900" s="141">
        <v>0</v>
      </c>
      <c r="P900" s="141">
        <v>0</v>
      </c>
      <c r="Q900" s="79"/>
      <c r="R900" s="79"/>
      <c r="S900" s="79"/>
      <c r="T900" s="143"/>
      <c r="U900" s="42"/>
      <c r="V900" s="81"/>
      <c r="W900" s="82">
        <f>$AC$10-((O900*24))</f>
        <v>720</v>
      </c>
      <c r="X900" s="125">
        <v>315</v>
      </c>
      <c r="Y900" s="84"/>
      <c r="Z900" s="85">
        <f t="shared" si="67"/>
        <v>315</v>
      </c>
      <c r="AA900" s="82">
        <f>(Z900*(W900-M900*24))/W900</f>
        <v>315</v>
      </c>
      <c r="AB900" s="86">
        <f t="shared" si="68"/>
        <v>100</v>
      </c>
      <c r="AD900" s="88"/>
      <c r="AE900" s="88"/>
      <c r="AF900" s="88"/>
      <c r="AG900" s="88"/>
      <c r="AH900" s="88"/>
      <c r="AI900" s="88"/>
      <c r="AJ900" s="88"/>
      <c r="AK900" s="88"/>
      <c r="AL900" s="88"/>
      <c r="AM900" s="88"/>
      <c r="AN900" s="88"/>
    </row>
    <row r="901" spans="1:40" s="89" customFormat="1" x14ac:dyDescent="0.25">
      <c r="A901" s="125">
        <v>53</v>
      </c>
      <c r="B901" s="27">
        <v>218</v>
      </c>
      <c r="C901" s="69" t="s">
        <v>456</v>
      </c>
      <c r="D901" s="150" t="s">
        <v>457</v>
      </c>
      <c r="E901" s="179">
        <v>315</v>
      </c>
      <c r="F901" s="29" t="s">
        <v>48</v>
      </c>
      <c r="G901" s="32" t="s">
        <v>49</v>
      </c>
      <c r="H901" s="3"/>
      <c r="I901" s="3"/>
      <c r="J901" s="133"/>
      <c r="K901" s="133"/>
      <c r="L901" s="133"/>
      <c r="M901" s="78">
        <f>IF(RIGHT(T901)="T",(+I901-H901),0)</f>
        <v>0</v>
      </c>
      <c r="N901" s="78">
        <f>IF(RIGHT(T901)="U",(+I901-H901),0)</f>
        <v>0</v>
      </c>
      <c r="O901" s="78">
        <f>IF(RIGHT(T901)="C",(+I901-H901),0)</f>
        <v>0</v>
      </c>
      <c r="P901" s="78">
        <f>IF(RIGHT(T901)="D",(+I901-H901),0)</f>
        <v>0</v>
      </c>
      <c r="Q901" s="79"/>
      <c r="R901" s="79"/>
      <c r="S901" s="79"/>
      <c r="T901" s="96"/>
      <c r="U901" s="30"/>
      <c r="V901" s="81"/>
      <c r="W901" s="134"/>
      <c r="X901" s="134"/>
      <c r="Y901" s="134"/>
      <c r="Z901" s="134"/>
      <c r="AA901" s="134"/>
      <c r="AB901" s="104"/>
      <c r="AD901" s="88"/>
      <c r="AE901" s="88"/>
      <c r="AF901" s="88"/>
      <c r="AG901" s="88"/>
      <c r="AH901" s="88"/>
      <c r="AI901" s="88"/>
      <c r="AJ901" s="88"/>
      <c r="AK901" s="88"/>
      <c r="AL901" s="88"/>
      <c r="AM901" s="88"/>
      <c r="AN901" s="88"/>
    </row>
    <row r="902" spans="1:40" s="89" customFormat="1" x14ac:dyDescent="0.25">
      <c r="A902" s="125"/>
      <c r="B902" s="27"/>
      <c r="C902" s="46"/>
      <c r="D902" s="91" t="s">
        <v>50</v>
      </c>
      <c r="E902" s="92"/>
      <c r="F902" s="29"/>
      <c r="G902" s="32" t="s">
        <v>49</v>
      </c>
      <c r="H902" s="2"/>
      <c r="I902" s="2"/>
      <c r="J902" s="32" t="s">
        <v>49</v>
      </c>
      <c r="K902" s="32" t="s">
        <v>49</v>
      </c>
      <c r="L902" s="32" t="s">
        <v>49</v>
      </c>
      <c r="M902" s="78">
        <f>SUM(M901:M901)</f>
        <v>0</v>
      </c>
      <c r="N902" s="78">
        <f>SUM(N901:N901)</f>
        <v>0</v>
      </c>
      <c r="O902" s="78">
        <f>SUM(O901:O901)</f>
        <v>0</v>
      </c>
      <c r="P902" s="78">
        <f>SUM(P901:P901)</f>
        <v>0</v>
      </c>
      <c r="Q902" s="32" t="s">
        <v>49</v>
      </c>
      <c r="R902" s="32" t="s">
        <v>49</v>
      </c>
      <c r="S902" s="32" t="s">
        <v>49</v>
      </c>
      <c r="T902" s="112"/>
      <c r="U902" s="12"/>
      <c r="V902" s="113"/>
      <c r="W902" s="82">
        <f>$AC$10-((O902*24))</f>
        <v>720</v>
      </c>
      <c r="X902" s="125">
        <v>315</v>
      </c>
      <c r="Y902" s="84"/>
      <c r="Z902" s="85">
        <f>X902</f>
        <v>315</v>
      </c>
      <c r="AA902" s="82">
        <f>(Z902*(W902-M902*24))/W902</f>
        <v>315</v>
      </c>
      <c r="AB902" s="86">
        <f>(AA902/Z902)*100</f>
        <v>100</v>
      </c>
      <c r="AD902" s="88"/>
      <c r="AE902" s="88"/>
      <c r="AF902" s="88"/>
      <c r="AG902" s="88"/>
      <c r="AH902" s="88"/>
      <c r="AI902" s="88"/>
      <c r="AJ902" s="88"/>
      <c r="AK902" s="88"/>
      <c r="AL902" s="88"/>
      <c r="AM902" s="88"/>
      <c r="AN902" s="88"/>
    </row>
    <row r="903" spans="1:40" s="89" customFormat="1" x14ac:dyDescent="0.25">
      <c r="A903" s="228">
        <v>54</v>
      </c>
      <c r="B903" s="211">
        <v>219</v>
      </c>
      <c r="C903" s="215" t="s">
        <v>458</v>
      </c>
      <c r="D903" s="217" t="s">
        <v>459</v>
      </c>
      <c r="E903" s="229">
        <v>315</v>
      </c>
      <c r="F903" s="213" t="s">
        <v>48</v>
      </c>
      <c r="G903" s="32" t="s">
        <v>49</v>
      </c>
      <c r="H903" s="3"/>
      <c r="I903" s="3"/>
      <c r="J903" s="133"/>
      <c r="K903" s="133"/>
      <c r="L903" s="133"/>
      <c r="M903" s="78">
        <f>IF(RIGHT(T903)="T",(+I903-H903),0)</f>
        <v>0</v>
      </c>
      <c r="N903" s="78">
        <f>IF(RIGHT(T903)="U",(+I903-H903),0)</f>
        <v>0</v>
      </c>
      <c r="O903" s="78">
        <f>IF(RIGHT(T903)="C",(+I903-H903),0)</f>
        <v>0</v>
      </c>
      <c r="P903" s="78">
        <f>IF(RIGHT(T903)="D",(+I903-H903),0)</f>
        <v>0</v>
      </c>
      <c r="Q903" s="79"/>
      <c r="R903" s="79"/>
      <c r="S903" s="79"/>
      <c r="T903" s="118"/>
      <c r="U903" s="30"/>
      <c r="V903" s="81"/>
      <c r="W903" s="134"/>
      <c r="X903" s="134"/>
      <c r="Y903" s="134"/>
      <c r="Z903" s="134"/>
      <c r="AA903" s="134"/>
      <c r="AB903" s="104"/>
      <c r="AD903" s="88"/>
      <c r="AE903" s="88"/>
      <c r="AF903" s="88"/>
      <c r="AG903" s="88"/>
      <c r="AH903" s="88"/>
      <c r="AI903" s="88"/>
      <c r="AJ903" s="88"/>
      <c r="AK903" s="88"/>
      <c r="AL903" s="88"/>
      <c r="AM903" s="88"/>
      <c r="AN903" s="88"/>
    </row>
    <row r="904" spans="1:40" s="89" customFormat="1" x14ac:dyDescent="0.25">
      <c r="A904" s="228"/>
      <c r="B904" s="211"/>
      <c r="C904" s="216"/>
      <c r="D904" s="217"/>
      <c r="E904" s="229"/>
      <c r="F904" s="213"/>
      <c r="G904" s="32" t="s">
        <v>49</v>
      </c>
      <c r="H904" s="3"/>
      <c r="I904" s="3"/>
      <c r="J904" s="133"/>
      <c r="K904" s="133"/>
      <c r="L904" s="133"/>
      <c r="M904" s="78">
        <f>IF(RIGHT(T904)="T",(+I904-H904),0)</f>
        <v>0</v>
      </c>
      <c r="N904" s="78">
        <f>IF(RIGHT(T904)="U",(+I904-H904),0)</f>
        <v>0</v>
      </c>
      <c r="O904" s="78">
        <f>IF(RIGHT(T904)="C",(+I904-H904),0)</f>
        <v>0</v>
      </c>
      <c r="P904" s="78">
        <f>IF(RIGHT(T904)="D",(+I904-H904),0)</f>
        <v>0</v>
      </c>
      <c r="Q904" s="79"/>
      <c r="R904" s="79"/>
      <c r="S904" s="79"/>
      <c r="T904" s="118"/>
      <c r="U904" s="30"/>
      <c r="V904" s="81"/>
      <c r="W904" s="134"/>
      <c r="X904" s="134"/>
      <c r="Y904" s="134"/>
      <c r="Z904" s="134"/>
      <c r="AA904" s="134"/>
      <c r="AB904" s="104"/>
      <c r="AD904" s="88"/>
      <c r="AE904" s="88"/>
      <c r="AF904" s="88"/>
      <c r="AG904" s="88"/>
      <c r="AH904" s="88"/>
      <c r="AI904" s="88"/>
      <c r="AJ904" s="88"/>
      <c r="AK904" s="88"/>
      <c r="AL904" s="88"/>
      <c r="AM904" s="88"/>
      <c r="AN904" s="88"/>
    </row>
    <row r="905" spans="1:40" s="89" customFormat="1" x14ac:dyDescent="0.25">
      <c r="A905" s="125"/>
      <c r="B905" s="27"/>
      <c r="C905" s="46"/>
      <c r="D905" s="91" t="s">
        <v>50</v>
      </c>
      <c r="E905" s="92"/>
      <c r="F905" s="29"/>
      <c r="G905" s="32" t="s">
        <v>49</v>
      </c>
      <c r="H905" s="2"/>
      <c r="I905" s="2"/>
      <c r="J905" s="32" t="s">
        <v>49</v>
      </c>
      <c r="K905" s="32" t="s">
        <v>49</v>
      </c>
      <c r="L905" s="32" t="s">
        <v>49</v>
      </c>
      <c r="M905" s="78">
        <f>SUM(M903:M904)</f>
        <v>0</v>
      </c>
      <c r="N905" s="78">
        <f>SUM(N903:N904)</f>
        <v>0</v>
      </c>
      <c r="O905" s="78">
        <f>SUM(O903:O904)</f>
        <v>0</v>
      </c>
      <c r="P905" s="78">
        <f>SUM(P903:P904)</f>
        <v>0</v>
      </c>
      <c r="Q905" s="32" t="s">
        <v>49</v>
      </c>
      <c r="R905" s="32" t="s">
        <v>49</v>
      </c>
      <c r="S905" s="32" t="s">
        <v>49</v>
      </c>
      <c r="T905" s="112"/>
      <c r="U905" s="12"/>
      <c r="V905" s="113"/>
      <c r="W905" s="82">
        <f>$AC$10-((O905*24))</f>
        <v>720</v>
      </c>
      <c r="X905" s="125">
        <v>315</v>
      </c>
      <c r="Y905" s="84"/>
      <c r="Z905" s="85">
        <f>X905</f>
        <v>315</v>
      </c>
      <c r="AA905" s="82">
        <f>(Z905*(W905-M905*24))/W905</f>
        <v>315</v>
      </c>
      <c r="AB905" s="86">
        <f>(AA905/Z905)*100</f>
        <v>100</v>
      </c>
      <c r="AD905" s="88"/>
      <c r="AE905" s="88"/>
      <c r="AF905" s="88"/>
      <c r="AG905" s="88"/>
      <c r="AH905" s="88"/>
      <c r="AI905" s="88"/>
      <c r="AJ905" s="88"/>
      <c r="AK905" s="88"/>
      <c r="AL905" s="88"/>
      <c r="AM905" s="88"/>
      <c r="AN905" s="88"/>
    </row>
    <row r="906" spans="1:40" s="89" customFormat="1" ht="18" x14ac:dyDescent="0.25">
      <c r="A906" s="125">
        <v>57</v>
      </c>
      <c r="B906" s="27">
        <v>220</v>
      </c>
      <c r="C906" s="69" t="s">
        <v>464</v>
      </c>
      <c r="D906" s="178" t="s">
        <v>465</v>
      </c>
      <c r="E906" s="179">
        <v>500</v>
      </c>
      <c r="F906" s="29" t="s">
        <v>48</v>
      </c>
      <c r="G906" s="32" t="s">
        <v>49</v>
      </c>
      <c r="H906" s="1">
        <v>43432.463194444441</v>
      </c>
      <c r="I906" s="1">
        <v>43432.715277777781</v>
      </c>
      <c r="J906" s="133"/>
      <c r="K906" s="133"/>
      <c r="L906" s="133"/>
      <c r="M906" s="78">
        <f>IF(RIGHT(T906)="T",(+I906-H906),0)</f>
        <v>0.25208333334012423</v>
      </c>
      <c r="N906" s="78">
        <f>IF(RIGHT(T906)="U",(+I906-H906),0)</f>
        <v>0</v>
      </c>
      <c r="O906" s="78">
        <f>IF(RIGHT(T906)="C",(+I906-H906),0)</f>
        <v>0</v>
      </c>
      <c r="P906" s="78">
        <f>IF(RIGHT(T906)="D",(+I906-H906),0)</f>
        <v>0</v>
      </c>
      <c r="Q906" s="79"/>
      <c r="R906" s="79"/>
      <c r="S906" s="79"/>
      <c r="T906" s="90" t="s">
        <v>597</v>
      </c>
      <c r="U906" s="7" t="s">
        <v>807</v>
      </c>
      <c r="V906" s="81"/>
      <c r="W906" s="82"/>
      <c r="X906" s="125"/>
      <c r="Y906" s="84"/>
      <c r="Z906" s="85"/>
      <c r="AA906" s="82"/>
      <c r="AB906" s="86"/>
      <c r="AD906" s="88"/>
      <c r="AE906" s="88"/>
      <c r="AF906" s="88"/>
      <c r="AG906" s="88"/>
      <c r="AH906" s="88"/>
      <c r="AI906" s="88"/>
      <c r="AJ906" s="88"/>
      <c r="AK906" s="88"/>
      <c r="AL906" s="88"/>
      <c r="AM906" s="88"/>
      <c r="AN906" s="88"/>
    </row>
    <row r="907" spans="1:40" s="37" customFormat="1" x14ac:dyDescent="0.25">
      <c r="A907" s="111"/>
      <c r="B907" s="40"/>
      <c r="C907" s="46"/>
      <c r="D907" s="91" t="s">
        <v>50</v>
      </c>
      <c r="E907" s="92"/>
      <c r="F907" s="29"/>
      <c r="G907" s="32" t="s">
        <v>49</v>
      </c>
      <c r="H907" s="2"/>
      <c r="I907" s="2"/>
      <c r="J907" s="32" t="s">
        <v>49</v>
      </c>
      <c r="K907" s="32" t="s">
        <v>49</v>
      </c>
      <c r="L907" s="32" t="s">
        <v>49</v>
      </c>
      <c r="M907" s="78">
        <f>SUM(M906:M906)</f>
        <v>0.25208333334012423</v>
      </c>
      <c r="N907" s="78">
        <f>SUM(N906:N906)</f>
        <v>0</v>
      </c>
      <c r="O907" s="78">
        <f>SUM(O906:O906)</f>
        <v>0</v>
      </c>
      <c r="P907" s="78">
        <f>SUM(P906:P906)</f>
        <v>0</v>
      </c>
      <c r="Q907" s="32" t="s">
        <v>49</v>
      </c>
      <c r="R907" s="32" t="s">
        <v>49</v>
      </c>
      <c r="S907" s="32" t="s">
        <v>49</v>
      </c>
      <c r="T907" s="112"/>
      <c r="U907" s="12"/>
      <c r="V907" s="113"/>
      <c r="W907" s="82">
        <f>$AC$10-((O907*24))</f>
        <v>720</v>
      </c>
      <c r="X907" s="175">
        <v>315</v>
      </c>
      <c r="Y907" s="94"/>
      <c r="Z907" s="98">
        <f>X907</f>
        <v>315</v>
      </c>
      <c r="AA907" s="82">
        <f>(Z907*(W907-M907*24))/W907</f>
        <v>312.3531249999287</v>
      </c>
      <c r="AB907" s="100">
        <f>(AA907/Z907)*100</f>
        <v>99.159722222199591</v>
      </c>
    </row>
    <row r="908" spans="1:40" s="89" customFormat="1" ht="18" x14ac:dyDescent="0.25">
      <c r="A908" s="125">
        <v>58</v>
      </c>
      <c r="B908" s="27">
        <v>221</v>
      </c>
      <c r="C908" s="69" t="s">
        <v>466</v>
      </c>
      <c r="D908" s="181" t="s">
        <v>467</v>
      </c>
      <c r="E908" s="179">
        <v>500</v>
      </c>
      <c r="F908" s="29" t="s">
        <v>48</v>
      </c>
      <c r="G908" s="32" t="s">
        <v>49</v>
      </c>
      <c r="H908" s="1">
        <v>43433.430555555555</v>
      </c>
      <c r="I908" s="1">
        <v>43433.668749999997</v>
      </c>
      <c r="J908" s="133"/>
      <c r="K908" s="133"/>
      <c r="L908" s="133"/>
      <c r="M908" s="78">
        <f>IF(RIGHT(T908)="T",(+I908-H908),0)</f>
        <v>0.2381944444423425</v>
      </c>
      <c r="N908" s="78">
        <f>IF(RIGHT(T908)="U",(+I908-H908),0)</f>
        <v>0</v>
      </c>
      <c r="O908" s="78">
        <f>IF(RIGHT(T908)="C",(+I908-H908),0)</f>
        <v>0</v>
      </c>
      <c r="P908" s="78">
        <f>IF(RIGHT(T908)="D",(+I908-H908),0)</f>
        <v>0</v>
      </c>
      <c r="Q908" s="79"/>
      <c r="R908" s="79"/>
      <c r="S908" s="79"/>
      <c r="T908" s="90" t="s">
        <v>597</v>
      </c>
      <c r="U908" s="7" t="s">
        <v>807</v>
      </c>
      <c r="V908" s="81"/>
      <c r="W908" s="82"/>
      <c r="X908" s="125"/>
      <c r="Y908" s="84"/>
      <c r="Z908" s="85"/>
      <c r="AA908" s="82"/>
      <c r="AB908" s="86"/>
      <c r="AD908" s="88"/>
      <c r="AE908" s="88"/>
      <c r="AF908" s="88"/>
      <c r="AG908" s="88"/>
      <c r="AH908" s="88"/>
      <c r="AI908" s="88"/>
      <c r="AJ908" s="88"/>
      <c r="AK908" s="88"/>
      <c r="AL908" s="88"/>
      <c r="AM908" s="88"/>
      <c r="AN908" s="88"/>
    </row>
    <row r="909" spans="1:40" s="37" customFormat="1" x14ac:dyDescent="0.25">
      <c r="A909" s="111"/>
      <c r="B909" s="40"/>
      <c r="C909" s="46"/>
      <c r="D909" s="91" t="s">
        <v>50</v>
      </c>
      <c r="E909" s="92"/>
      <c r="F909" s="29"/>
      <c r="G909" s="32" t="s">
        <v>49</v>
      </c>
      <c r="H909" s="2"/>
      <c r="I909" s="2"/>
      <c r="J909" s="32" t="s">
        <v>49</v>
      </c>
      <c r="K909" s="32" t="s">
        <v>49</v>
      </c>
      <c r="L909" s="32" t="s">
        <v>49</v>
      </c>
      <c r="M909" s="78">
        <f>SUM(M908:M908)</f>
        <v>0.2381944444423425</v>
      </c>
      <c r="N909" s="78">
        <f>SUM(N908:N908)</f>
        <v>0</v>
      </c>
      <c r="O909" s="78">
        <f>SUM(O908:O908)</f>
        <v>0</v>
      </c>
      <c r="P909" s="78">
        <f>SUM(P908:P908)</f>
        <v>0</v>
      </c>
      <c r="Q909" s="32" t="s">
        <v>49</v>
      </c>
      <c r="R909" s="32" t="s">
        <v>49</v>
      </c>
      <c r="S909" s="32" t="s">
        <v>49</v>
      </c>
      <c r="T909" s="112"/>
      <c r="U909" s="12"/>
      <c r="V909" s="113"/>
      <c r="W909" s="82">
        <f>$AC$10-((O909*24))</f>
        <v>720</v>
      </c>
      <c r="X909" s="175">
        <v>315</v>
      </c>
      <c r="Y909" s="94"/>
      <c r="Z909" s="98">
        <f>X909</f>
        <v>315</v>
      </c>
      <c r="AA909" s="82">
        <f>(Z909*(W909-M909*24))/W909</f>
        <v>312.4989583333554</v>
      </c>
      <c r="AB909" s="100">
        <f>(AA909/Z909)*100</f>
        <v>99.206018518525525</v>
      </c>
    </row>
    <row r="910" spans="1:40" ht="15.75" x14ac:dyDescent="0.25">
      <c r="A910" s="125">
        <v>55</v>
      </c>
      <c r="B910" s="27">
        <v>222</v>
      </c>
      <c r="C910" s="69" t="s">
        <v>460</v>
      </c>
      <c r="D910" s="150" t="s">
        <v>461</v>
      </c>
      <c r="E910" s="179">
        <v>315</v>
      </c>
      <c r="F910" s="29" t="s">
        <v>48</v>
      </c>
      <c r="G910" s="32" t="s">
        <v>49</v>
      </c>
      <c r="H910" s="17"/>
      <c r="I910" s="17"/>
      <c r="J910" s="133"/>
      <c r="K910" s="133"/>
      <c r="L910" s="133"/>
      <c r="M910" s="78">
        <f>IF(RIGHT(T910)="T",(+I910-H910),0)</f>
        <v>0</v>
      </c>
      <c r="N910" s="78">
        <f>IF(RIGHT(T910)="U",(+I910-H910),0)</f>
        <v>0</v>
      </c>
      <c r="O910" s="78">
        <f>IF(RIGHT(T910)="C",(+I910-H910),0)</f>
        <v>0</v>
      </c>
      <c r="P910" s="78">
        <f>IF(RIGHT(T910)="D",(+I910-H910),0)</f>
        <v>0</v>
      </c>
      <c r="Q910" s="79"/>
      <c r="R910" s="79"/>
      <c r="S910" s="79"/>
      <c r="T910" s="186"/>
      <c r="U910" s="18"/>
      <c r="V910" s="81"/>
      <c r="W910" s="134"/>
      <c r="X910" s="134"/>
      <c r="Y910" s="134"/>
      <c r="Z910" s="134"/>
      <c r="AA910" s="134"/>
      <c r="AB910" s="104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</row>
    <row r="911" spans="1:40" s="37" customFormat="1" x14ac:dyDescent="0.25">
      <c r="A911" s="111"/>
      <c r="B911" s="40"/>
      <c r="C911" s="46"/>
      <c r="D911" s="91" t="s">
        <v>50</v>
      </c>
      <c r="E911" s="92"/>
      <c r="F911" s="29"/>
      <c r="G911" s="32" t="s">
        <v>49</v>
      </c>
      <c r="H911" s="2"/>
      <c r="I911" s="2"/>
      <c r="J911" s="32" t="s">
        <v>49</v>
      </c>
      <c r="K911" s="32" t="s">
        <v>49</v>
      </c>
      <c r="L911" s="32" t="s">
        <v>49</v>
      </c>
      <c r="M911" s="78">
        <f>SUM(M910:M910)</f>
        <v>0</v>
      </c>
      <c r="N911" s="78">
        <f>SUM(N910:N910)</f>
        <v>0</v>
      </c>
      <c r="O911" s="78">
        <f>SUM(O910:O910)</f>
        <v>0</v>
      </c>
      <c r="P911" s="78">
        <f>SUM(P910:P910)</f>
        <v>0</v>
      </c>
      <c r="Q911" s="32" t="s">
        <v>49</v>
      </c>
      <c r="R911" s="32" t="s">
        <v>49</v>
      </c>
      <c r="S911" s="32" t="s">
        <v>49</v>
      </c>
      <c r="T911" s="112"/>
      <c r="U911" s="12"/>
      <c r="V911" s="113"/>
      <c r="W911" s="114">
        <f>$AC$10-((O911*24))</f>
        <v>720</v>
      </c>
      <c r="X911" s="182">
        <v>315</v>
      </c>
      <c r="Y911" s="84"/>
      <c r="Z911" s="116">
        <f>X911</f>
        <v>315</v>
      </c>
      <c r="AA911" s="117">
        <f>(Z911*(W911-M911*24))/W911</f>
        <v>315</v>
      </c>
      <c r="AB911" s="95">
        <f>(AA911/Z911)*100</f>
        <v>100</v>
      </c>
    </row>
    <row r="912" spans="1:40" s="89" customFormat="1" x14ac:dyDescent="0.25">
      <c r="A912" s="125">
        <v>56</v>
      </c>
      <c r="B912" s="27">
        <v>223</v>
      </c>
      <c r="C912" s="69" t="s">
        <v>462</v>
      </c>
      <c r="D912" s="150" t="s">
        <v>463</v>
      </c>
      <c r="E912" s="179">
        <v>315</v>
      </c>
      <c r="F912" s="29" t="s">
        <v>48</v>
      </c>
      <c r="G912" s="32" t="s">
        <v>49</v>
      </c>
      <c r="H912" s="15"/>
      <c r="I912" s="15"/>
      <c r="J912" s="133"/>
      <c r="K912" s="133"/>
      <c r="L912" s="133"/>
      <c r="M912" s="141">
        <v>0</v>
      </c>
      <c r="N912" s="141">
        <v>0</v>
      </c>
      <c r="O912" s="141">
        <v>0</v>
      </c>
      <c r="P912" s="141">
        <v>0</v>
      </c>
      <c r="Q912" s="79"/>
      <c r="R912" s="79"/>
      <c r="S912" s="79"/>
      <c r="T912" s="143"/>
      <c r="U912" s="42"/>
      <c r="V912" s="81"/>
      <c r="W912" s="82"/>
      <c r="X912" s="125"/>
      <c r="Y912" s="84"/>
      <c r="Z912" s="85"/>
      <c r="AA912" s="82"/>
      <c r="AB912" s="86"/>
      <c r="AD912" s="88"/>
      <c r="AE912" s="88"/>
      <c r="AF912" s="88"/>
      <c r="AG912" s="88"/>
      <c r="AH912" s="88"/>
      <c r="AI912" s="88"/>
      <c r="AJ912" s="88"/>
      <c r="AK912" s="88"/>
      <c r="AL912" s="88"/>
      <c r="AM912" s="88"/>
      <c r="AN912" s="88"/>
    </row>
    <row r="913" spans="1:40" s="37" customFormat="1" x14ac:dyDescent="0.25">
      <c r="A913" s="111"/>
      <c r="B913" s="40"/>
      <c r="C913" s="46"/>
      <c r="D913" s="91" t="s">
        <v>50</v>
      </c>
      <c r="E913" s="92"/>
      <c r="F913" s="29"/>
      <c r="G913" s="32" t="s">
        <v>49</v>
      </c>
      <c r="H913" s="2"/>
      <c r="I913" s="2"/>
      <c r="J913" s="32" t="s">
        <v>49</v>
      </c>
      <c r="K913" s="32" t="s">
        <v>49</v>
      </c>
      <c r="L913" s="32" t="s">
        <v>49</v>
      </c>
      <c r="M913" s="78">
        <f>SUM(M912:M912)</f>
        <v>0</v>
      </c>
      <c r="N913" s="78">
        <f>SUM(N912:N912)</f>
        <v>0</v>
      </c>
      <c r="O913" s="78">
        <f>SUM(O912:O912)</f>
        <v>0</v>
      </c>
      <c r="P913" s="78">
        <f>SUM(P912:P912)</f>
        <v>0</v>
      </c>
      <c r="Q913" s="32" t="s">
        <v>49</v>
      </c>
      <c r="R913" s="32" t="s">
        <v>49</v>
      </c>
      <c r="S913" s="32" t="s">
        <v>49</v>
      </c>
      <c r="T913" s="112"/>
      <c r="U913" s="12"/>
      <c r="V913" s="113"/>
      <c r="W913" s="82">
        <f>$AC$10-((O913*24))</f>
        <v>720</v>
      </c>
      <c r="X913" s="125">
        <v>315</v>
      </c>
      <c r="Y913" s="84"/>
      <c r="Z913" s="85">
        <f>X913</f>
        <v>315</v>
      </c>
      <c r="AA913" s="82">
        <f>(Z913*(W913-M913*24))/W913</f>
        <v>315</v>
      </c>
      <c r="AB913" s="86">
        <f>(AA913/Z913)*100</f>
        <v>100</v>
      </c>
    </row>
    <row r="914" spans="1:40" s="89" customFormat="1" x14ac:dyDescent="0.25">
      <c r="A914" s="125">
        <v>57</v>
      </c>
      <c r="B914" s="27">
        <v>224</v>
      </c>
      <c r="C914" s="69" t="s">
        <v>594</v>
      </c>
      <c r="D914" s="150" t="s">
        <v>595</v>
      </c>
      <c r="E914" s="179">
        <v>500</v>
      </c>
      <c r="F914" s="29" t="s">
        <v>48</v>
      </c>
      <c r="G914" s="32" t="s">
        <v>49</v>
      </c>
      <c r="H914" s="3"/>
      <c r="I914" s="3"/>
      <c r="J914" s="133"/>
      <c r="K914" s="133"/>
      <c r="L914" s="133"/>
      <c r="M914" s="78">
        <f>IF(RIGHT(T914)="T",(+I914-H914),0)</f>
        <v>0</v>
      </c>
      <c r="N914" s="78">
        <f>IF(RIGHT(T914)="U",(+I914-H914),0)</f>
        <v>0</v>
      </c>
      <c r="O914" s="78">
        <f>IF(RIGHT(T914)="C",(+I914-H914),0)</f>
        <v>0</v>
      </c>
      <c r="P914" s="78">
        <f>IF(RIGHT(T914)="D",(+I914-H914),0)</f>
        <v>0</v>
      </c>
      <c r="Q914" s="79"/>
      <c r="R914" s="79"/>
      <c r="S914" s="79"/>
      <c r="T914" s="96"/>
      <c r="U914" s="30"/>
      <c r="V914" s="81"/>
      <c r="W914" s="82"/>
      <c r="X914" s="125"/>
      <c r="Y914" s="84"/>
      <c r="Z914" s="85"/>
      <c r="AA914" s="82"/>
      <c r="AB914" s="86"/>
      <c r="AD914" s="88"/>
      <c r="AE914" s="88"/>
      <c r="AF914" s="88"/>
      <c r="AG914" s="88"/>
      <c r="AH914" s="88"/>
      <c r="AI914" s="88"/>
      <c r="AJ914" s="88"/>
      <c r="AK914" s="88"/>
      <c r="AL914" s="88"/>
      <c r="AM914" s="88"/>
      <c r="AN914" s="88"/>
    </row>
    <row r="915" spans="1:40" s="37" customFormat="1" x14ac:dyDescent="0.25">
      <c r="A915" s="111"/>
      <c r="B915" s="40"/>
      <c r="C915" s="46"/>
      <c r="D915" s="91" t="s">
        <v>50</v>
      </c>
      <c r="E915" s="92"/>
      <c r="F915" s="29"/>
      <c r="G915" s="32" t="s">
        <v>49</v>
      </c>
      <c r="H915" s="2"/>
      <c r="I915" s="2"/>
      <c r="J915" s="32" t="s">
        <v>49</v>
      </c>
      <c r="K915" s="32" t="s">
        <v>49</v>
      </c>
      <c r="L915" s="32" t="s">
        <v>49</v>
      </c>
      <c r="M915" s="78">
        <f>SUM(M914:M914)</f>
        <v>0</v>
      </c>
      <c r="N915" s="78">
        <f>SUM(N914:N914)</f>
        <v>0</v>
      </c>
      <c r="O915" s="78">
        <f>SUM(O914:O914)</f>
        <v>0</v>
      </c>
      <c r="P915" s="78">
        <f>SUM(P914:P914)</f>
        <v>0</v>
      </c>
      <c r="Q915" s="32" t="s">
        <v>49</v>
      </c>
      <c r="R915" s="32" t="s">
        <v>49</v>
      </c>
      <c r="S915" s="32" t="s">
        <v>49</v>
      </c>
      <c r="T915" s="112"/>
      <c r="U915" s="12"/>
      <c r="V915" s="113"/>
      <c r="W915" s="82">
        <f>$AC$10-((O915*24))</f>
        <v>720</v>
      </c>
      <c r="X915" s="175">
        <v>500</v>
      </c>
      <c r="Y915" s="94"/>
      <c r="Z915" s="98">
        <f>X915</f>
        <v>500</v>
      </c>
      <c r="AA915" s="82">
        <f>(Z915*(W915-M915*24))/W915</f>
        <v>500</v>
      </c>
      <c r="AB915" s="100">
        <f>(AA915/Z915)*100</f>
        <v>100</v>
      </c>
    </row>
    <row r="916" spans="1:40" s="89" customFormat="1" x14ac:dyDescent="0.25">
      <c r="A916" s="125">
        <v>59</v>
      </c>
      <c r="B916" s="27">
        <v>225</v>
      </c>
      <c r="C916" s="69" t="s">
        <v>468</v>
      </c>
      <c r="D916" s="178" t="s">
        <v>469</v>
      </c>
      <c r="E916" s="179">
        <v>500</v>
      </c>
      <c r="F916" s="29" t="s">
        <v>48</v>
      </c>
      <c r="G916" s="32" t="s">
        <v>49</v>
      </c>
      <c r="H916" s="3"/>
      <c r="I916" s="3"/>
      <c r="J916" s="133"/>
      <c r="K916" s="133"/>
      <c r="L916" s="133"/>
      <c r="M916" s="78">
        <f>IF(RIGHT(T916)="T",(+I916-H916),0)</f>
        <v>0</v>
      </c>
      <c r="N916" s="78">
        <f>IF(RIGHT(T916)="U",(+I916-H916),0)</f>
        <v>0</v>
      </c>
      <c r="O916" s="78">
        <f>IF(RIGHT(T916)="C",(+I916-H916),0)</f>
        <v>0</v>
      </c>
      <c r="P916" s="78">
        <f>IF(RIGHT(T916)="D",(+I916-H916),0)</f>
        <v>0</v>
      </c>
      <c r="Q916" s="79"/>
      <c r="R916" s="79"/>
      <c r="S916" s="79"/>
      <c r="T916" s="96"/>
      <c r="U916" s="30"/>
      <c r="V916" s="81"/>
      <c r="W916" s="82"/>
      <c r="X916" s="125"/>
      <c r="Y916" s="84"/>
      <c r="Z916" s="85"/>
      <c r="AA916" s="82"/>
      <c r="AB916" s="86"/>
      <c r="AD916" s="88"/>
      <c r="AE916" s="88"/>
      <c r="AF916" s="88"/>
      <c r="AG916" s="88"/>
      <c r="AH916" s="88"/>
      <c r="AI916" s="88"/>
      <c r="AJ916" s="88"/>
      <c r="AK916" s="88"/>
      <c r="AL916" s="88"/>
      <c r="AM916" s="88"/>
      <c r="AN916" s="88"/>
    </row>
    <row r="917" spans="1:40" s="37" customFormat="1" x14ac:dyDescent="0.25">
      <c r="A917" s="111"/>
      <c r="B917" s="40"/>
      <c r="C917" s="46"/>
      <c r="D917" s="91" t="s">
        <v>50</v>
      </c>
      <c r="E917" s="92"/>
      <c r="F917" s="29"/>
      <c r="G917" s="32" t="s">
        <v>49</v>
      </c>
      <c r="H917" s="2"/>
      <c r="I917" s="2"/>
      <c r="J917" s="32" t="s">
        <v>49</v>
      </c>
      <c r="K917" s="32" t="s">
        <v>49</v>
      </c>
      <c r="L917" s="32" t="s">
        <v>49</v>
      </c>
      <c r="M917" s="78">
        <f>SUM(M916:M916)</f>
        <v>0</v>
      </c>
      <c r="N917" s="78">
        <f>SUM(N916:N916)</f>
        <v>0</v>
      </c>
      <c r="O917" s="78">
        <f>SUM(O916:O916)</f>
        <v>0</v>
      </c>
      <c r="P917" s="78">
        <f>SUM(P916:P916)</f>
        <v>0</v>
      </c>
      <c r="Q917" s="32" t="s">
        <v>49</v>
      </c>
      <c r="R917" s="32" t="s">
        <v>49</v>
      </c>
      <c r="S917" s="32" t="s">
        <v>49</v>
      </c>
      <c r="T917" s="112"/>
      <c r="U917" s="12"/>
      <c r="V917" s="113"/>
      <c r="W917" s="82">
        <f>$AC$10-((O917*24))</f>
        <v>720</v>
      </c>
      <c r="X917" s="175">
        <v>315</v>
      </c>
      <c r="Y917" s="94"/>
      <c r="Z917" s="98">
        <f>X917</f>
        <v>315</v>
      </c>
      <c r="AA917" s="82">
        <f>(Z917*(W917-M917*24))/W917</f>
        <v>315</v>
      </c>
      <c r="AB917" s="100">
        <f>(AA917/Z917)*100</f>
        <v>100</v>
      </c>
    </row>
    <row r="918" spans="1:40" s="89" customFormat="1" x14ac:dyDescent="0.25">
      <c r="A918" s="125">
        <v>60</v>
      </c>
      <c r="B918" s="27">
        <v>226</v>
      </c>
      <c r="C918" s="69" t="s">
        <v>470</v>
      </c>
      <c r="D918" s="178" t="s">
        <v>471</v>
      </c>
      <c r="E918" s="179">
        <v>500</v>
      </c>
      <c r="F918" s="29" t="s">
        <v>48</v>
      </c>
      <c r="G918" s="32" t="s">
        <v>49</v>
      </c>
      <c r="H918" s="3"/>
      <c r="I918" s="3"/>
      <c r="J918" s="133"/>
      <c r="K918" s="133"/>
      <c r="L918" s="133"/>
      <c r="M918" s="78">
        <f>IF(RIGHT(T918)="T",(+I918-H918),0)</f>
        <v>0</v>
      </c>
      <c r="N918" s="78">
        <f>IF(RIGHT(T918)="U",(+I918-H918),0)</f>
        <v>0</v>
      </c>
      <c r="O918" s="78">
        <f>IF(RIGHT(T918)="C",(+I918-H918),0)</f>
        <v>0</v>
      </c>
      <c r="P918" s="78">
        <f>IF(RIGHT(T918)="D",(+I918-H918),0)</f>
        <v>0</v>
      </c>
      <c r="Q918" s="79"/>
      <c r="R918" s="79"/>
      <c r="S918" s="79"/>
      <c r="T918" s="96"/>
      <c r="U918" s="30"/>
      <c r="V918" s="81"/>
      <c r="W918" s="82"/>
      <c r="X918" s="125"/>
      <c r="Y918" s="84"/>
      <c r="Z918" s="85"/>
      <c r="AA918" s="82"/>
      <c r="AB918" s="86"/>
      <c r="AD918" s="88"/>
      <c r="AE918" s="88"/>
      <c r="AF918" s="88"/>
      <c r="AG918" s="88"/>
      <c r="AH918" s="88"/>
      <c r="AI918" s="88"/>
      <c r="AJ918" s="88"/>
      <c r="AK918" s="88"/>
      <c r="AL918" s="88"/>
      <c r="AM918" s="88"/>
      <c r="AN918" s="88"/>
    </row>
    <row r="919" spans="1:40" s="37" customFormat="1" x14ac:dyDescent="0.25">
      <c r="A919" s="111"/>
      <c r="B919" s="40"/>
      <c r="C919" s="46"/>
      <c r="D919" s="91" t="s">
        <v>50</v>
      </c>
      <c r="E919" s="92"/>
      <c r="F919" s="29"/>
      <c r="G919" s="32" t="s">
        <v>49</v>
      </c>
      <c r="H919" s="2"/>
      <c r="I919" s="2"/>
      <c r="J919" s="32" t="s">
        <v>49</v>
      </c>
      <c r="K919" s="32" t="s">
        <v>49</v>
      </c>
      <c r="L919" s="32" t="s">
        <v>49</v>
      </c>
      <c r="M919" s="78">
        <f>SUM(M918:M918)</f>
        <v>0</v>
      </c>
      <c r="N919" s="78">
        <f>SUM(N918:N918)</f>
        <v>0</v>
      </c>
      <c r="O919" s="78">
        <f>SUM(O918:O918)</f>
        <v>0</v>
      </c>
      <c r="P919" s="78">
        <f>SUM(P918:P918)</f>
        <v>0</v>
      </c>
      <c r="Q919" s="32" t="s">
        <v>49</v>
      </c>
      <c r="R919" s="32" t="s">
        <v>49</v>
      </c>
      <c r="S919" s="32" t="s">
        <v>49</v>
      </c>
      <c r="T919" s="112"/>
      <c r="U919" s="12"/>
      <c r="V919" s="113"/>
      <c r="W919" s="82">
        <f>$AC$10-((O919*24))</f>
        <v>720</v>
      </c>
      <c r="X919" s="175">
        <v>315</v>
      </c>
      <c r="Y919" s="94"/>
      <c r="Z919" s="98">
        <f>X919</f>
        <v>315</v>
      </c>
      <c r="AA919" s="82">
        <f>(Z919*(W919-M919*24))/W919</f>
        <v>315</v>
      </c>
      <c r="AB919" s="100">
        <f>(AA919/Z919)*100</f>
        <v>100</v>
      </c>
    </row>
    <row r="920" spans="1:40" s="89" customFormat="1" x14ac:dyDescent="0.25">
      <c r="A920" s="125">
        <v>60</v>
      </c>
      <c r="B920" s="27">
        <v>227</v>
      </c>
      <c r="C920" s="69" t="s">
        <v>808</v>
      </c>
      <c r="D920" s="178" t="s">
        <v>809</v>
      </c>
      <c r="E920" s="179">
        <v>500</v>
      </c>
      <c r="F920" s="29" t="s">
        <v>48</v>
      </c>
      <c r="G920" s="32" t="s">
        <v>49</v>
      </c>
      <c r="H920" s="3"/>
      <c r="I920" s="3"/>
      <c r="J920" s="133"/>
      <c r="K920" s="133"/>
      <c r="L920" s="133"/>
      <c r="M920" s="78">
        <f>IF(RIGHT(T920)="T",(+I920-H920),0)</f>
        <v>0</v>
      </c>
      <c r="N920" s="78">
        <f>IF(RIGHT(T920)="U",(+I920-H920),0)</f>
        <v>0</v>
      </c>
      <c r="O920" s="78">
        <f>IF(RIGHT(T920)="C",(+I920-H920),0)</f>
        <v>0</v>
      </c>
      <c r="P920" s="78">
        <f>IF(RIGHT(T920)="D",(+I920-H920),0)</f>
        <v>0</v>
      </c>
      <c r="Q920" s="79"/>
      <c r="R920" s="79"/>
      <c r="S920" s="79"/>
      <c r="T920" s="96"/>
      <c r="U920" s="30"/>
      <c r="V920" s="81"/>
      <c r="W920" s="82"/>
      <c r="X920" s="125"/>
      <c r="Y920" s="84"/>
      <c r="Z920" s="85"/>
      <c r="AA920" s="82"/>
      <c r="AB920" s="86"/>
      <c r="AD920" s="88"/>
      <c r="AE920" s="88"/>
      <c r="AF920" s="88"/>
      <c r="AG920" s="88"/>
      <c r="AH920" s="88"/>
      <c r="AI920" s="88"/>
      <c r="AJ920" s="88"/>
      <c r="AK920" s="88"/>
      <c r="AL920" s="88"/>
      <c r="AM920" s="88"/>
      <c r="AN920" s="88"/>
    </row>
    <row r="921" spans="1:40" s="37" customFormat="1" x14ac:dyDescent="0.25">
      <c r="A921" s="111"/>
      <c r="B921" s="40"/>
      <c r="C921" s="46"/>
      <c r="D921" s="91" t="s">
        <v>50</v>
      </c>
      <c r="E921" s="92"/>
      <c r="F921" s="29"/>
      <c r="G921" s="32" t="s">
        <v>49</v>
      </c>
      <c r="H921" s="2"/>
      <c r="I921" s="2"/>
      <c r="J921" s="32" t="s">
        <v>49</v>
      </c>
      <c r="K921" s="32" t="s">
        <v>49</v>
      </c>
      <c r="L921" s="32" t="s">
        <v>49</v>
      </c>
      <c r="M921" s="78">
        <f>SUM(M920:M920)</f>
        <v>0</v>
      </c>
      <c r="N921" s="78">
        <f>SUM(N920:N920)</f>
        <v>0</v>
      </c>
      <c r="O921" s="78">
        <f>SUM(O920:O920)</f>
        <v>0</v>
      </c>
      <c r="P921" s="78">
        <f>SUM(P920:P920)</f>
        <v>0</v>
      </c>
      <c r="Q921" s="32" t="s">
        <v>49</v>
      </c>
      <c r="R921" s="32" t="s">
        <v>49</v>
      </c>
      <c r="S921" s="32" t="s">
        <v>49</v>
      </c>
      <c r="T921" s="112"/>
      <c r="U921" s="12"/>
      <c r="V921" s="113"/>
      <c r="W921" s="82">
        <f>$AC$10-((O921*24))</f>
        <v>720</v>
      </c>
      <c r="X921" s="175">
        <v>500</v>
      </c>
      <c r="Y921" s="94"/>
      <c r="Z921" s="98">
        <f>X921</f>
        <v>500</v>
      </c>
      <c r="AA921" s="82">
        <f>(Z921*(W921-M921*24))/W921</f>
        <v>500</v>
      </c>
      <c r="AB921" s="100">
        <f>(AA921/Z921)*100</f>
        <v>100</v>
      </c>
    </row>
    <row r="922" spans="1:40" s="89" customFormat="1" x14ac:dyDescent="0.25">
      <c r="A922" s="125">
        <v>60</v>
      </c>
      <c r="B922" s="27">
        <v>228</v>
      </c>
      <c r="C922" s="69" t="s">
        <v>794</v>
      </c>
      <c r="D922" s="178" t="s">
        <v>795</v>
      </c>
      <c r="E922" s="179">
        <v>500</v>
      </c>
      <c r="F922" s="29" t="s">
        <v>48</v>
      </c>
      <c r="G922" s="32" t="s">
        <v>49</v>
      </c>
      <c r="H922" s="1">
        <v>43434.643055555556</v>
      </c>
      <c r="I922" s="1">
        <v>43434.686805555553</v>
      </c>
      <c r="J922" s="133"/>
      <c r="K922" s="133"/>
      <c r="L922" s="133"/>
      <c r="M922" s="78">
        <f>IF(RIGHT(T922)="T",(+I922-H922),0)</f>
        <v>4.3749999997089617E-2</v>
      </c>
      <c r="N922" s="78">
        <f>IF(RIGHT(T922)="U",(+I922-H922),0)</f>
        <v>0</v>
      </c>
      <c r="O922" s="78">
        <f>IF(RIGHT(T922)="C",(+I922-H922),0)</f>
        <v>0</v>
      </c>
      <c r="P922" s="78">
        <f>IF(RIGHT(T922)="D",(+I922-H922),0)</f>
        <v>0</v>
      </c>
      <c r="Q922" s="79"/>
      <c r="R922" s="79"/>
      <c r="S922" s="79"/>
      <c r="T922" s="90" t="s">
        <v>601</v>
      </c>
      <c r="U922" s="7" t="s">
        <v>796</v>
      </c>
      <c r="V922" s="81"/>
      <c r="W922" s="82"/>
      <c r="X922" s="125"/>
      <c r="Y922" s="84"/>
      <c r="Z922" s="85"/>
      <c r="AA922" s="82"/>
      <c r="AB922" s="86"/>
      <c r="AD922" s="88"/>
      <c r="AE922" s="88"/>
      <c r="AF922" s="88"/>
      <c r="AG922" s="88"/>
      <c r="AH922" s="88"/>
      <c r="AI922" s="88"/>
      <c r="AJ922" s="88"/>
      <c r="AK922" s="88"/>
      <c r="AL922" s="88"/>
      <c r="AM922" s="88"/>
      <c r="AN922" s="88"/>
    </row>
    <row r="923" spans="1:40" s="37" customFormat="1" x14ac:dyDescent="0.25">
      <c r="A923" s="111"/>
      <c r="B923" s="40"/>
      <c r="C923" s="46"/>
      <c r="D923" s="91" t="s">
        <v>50</v>
      </c>
      <c r="E923" s="92"/>
      <c r="F923" s="29"/>
      <c r="G923" s="32" t="s">
        <v>49</v>
      </c>
      <c r="H923" s="2"/>
      <c r="I923" s="2"/>
      <c r="J923" s="32" t="s">
        <v>49</v>
      </c>
      <c r="K923" s="32" t="s">
        <v>49</v>
      </c>
      <c r="L923" s="32" t="s">
        <v>49</v>
      </c>
      <c r="M923" s="78">
        <f>SUM(M922:M922)</f>
        <v>4.3749999997089617E-2</v>
      </c>
      <c r="N923" s="78">
        <f>SUM(N922:N922)</f>
        <v>0</v>
      </c>
      <c r="O923" s="78">
        <f>SUM(O922:O922)</f>
        <v>0</v>
      </c>
      <c r="P923" s="78">
        <f>SUM(P922:P922)</f>
        <v>0</v>
      </c>
      <c r="Q923" s="32" t="s">
        <v>49</v>
      </c>
      <c r="R923" s="32" t="s">
        <v>49</v>
      </c>
      <c r="S923" s="32" t="s">
        <v>49</v>
      </c>
      <c r="T923" s="112"/>
      <c r="U923" s="12"/>
      <c r="V923" s="113"/>
      <c r="W923" s="82">
        <f>$AC$10-((O923*24))</f>
        <v>720</v>
      </c>
      <c r="X923" s="175">
        <v>500</v>
      </c>
      <c r="Y923" s="94"/>
      <c r="Z923" s="98">
        <f>X923</f>
        <v>500</v>
      </c>
      <c r="AA923" s="82">
        <f>(Z923*(W923-M923*24))/W923</f>
        <v>499.27083333338186</v>
      </c>
      <c r="AB923" s="100">
        <f>(AA923/Z923)*100</f>
        <v>99.854166666676363</v>
      </c>
    </row>
    <row r="924" spans="1:40" s="89" customFormat="1" x14ac:dyDescent="0.25">
      <c r="A924" s="125">
        <v>60</v>
      </c>
      <c r="B924" s="27">
        <v>229</v>
      </c>
      <c r="C924" s="69" t="s">
        <v>810</v>
      </c>
      <c r="D924" s="178" t="s">
        <v>811</v>
      </c>
      <c r="E924" s="179">
        <v>500</v>
      </c>
      <c r="F924" s="29" t="s">
        <v>48</v>
      </c>
      <c r="G924" s="32" t="s">
        <v>49</v>
      </c>
      <c r="H924" s="3"/>
      <c r="I924" s="3"/>
      <c r="J924" s="133"/>
      <c r="K924" s="133"/>
      <c r="L924" s="133"/>
      <c r="M924" s="78">
        <f>IF(RIGHT(T924)="T",(+I924-H924),0)</f>
        <v>0</v>
      </c>
      <c r="N924" s="78">
        <f>IF(RIGHT(T924)="U",(+I924-H924),0)</f>
        <v>0</v>
      </c>
      <c r="O924" s="78">
        <f>IF(RIGHT(T924)="C",(+I924-H924),0)</f>
        <v>0</v>
      </c>
      <c r="P924" s="78">
        <f>IF(RIGHT(T924)="D",(+I924-H924),0)</f>
        <v>0</v>
      </c>
      <c r="Q924" s="79"/>
      <c r="R924" s="79"/>
      <c r="S924" s="79"/>
      <c r="T924" s="96"/>
      <c r="U924" s="30"/>
      <c r="V924" s="81"/>
      <c r="W924" s="82"/>
      <c r="X924" s="125"/>
      <c r="Y924" s="84"/>
      <c r="Z924" s="85"/>
      <c r="AA924" s="82"/>
      <c r="AB924" s="86"/>
      <c r="AD924" s="88"/>
      <c r="AE924" s="88"/>
      <c r="AF924" s="88"/>
      <c r="AG924" s="88"/>
      <c r="AH924" s="88"/>
      <c r="AI924" s="88"/>
      <c r="AJ924" s="88"/>
      <c r="AK924" s="88"/>
      <c r="AL924" s="88"/>
      <c r="AM924" s="88"/>
      <c r="AN924" s="88"/>
    </row>
    <row r="925" spans="1:40" s="37" customFormat="1" x14ac:dyDescent="0.25">
      <c r="A925" s="111"/>
      <c r="B925" s="40"/>
      <c r="C925" s="46"/>
      <c r="D925" s="91" t="s">
        <v>50</v>
      </c>
      <c r="E925" s="92"/>
      <c r="F925" s="29"/>
      <c r="G925" s="32" t="s">
        <v>49</v>
      </c>
      <c r="H925" s="2"/>
      <c r="I925" s="2"/>
      <c r="J925" s="32" t="s">
        <v>49</v>
      </c>
      <c r="K925" s="32" t="s">
        <v>49</v>
      </c>
      <c r="L925" s="32" t="s">
        <v>49</v>
      </c>
      <c r="M925" s="78">
        <f>SUM(M924:M924)</f>
        <v>0</v>
      </c>
      <c r="N925" s="78">
        <f>SUM(N924:N924)</f>
        <v>0</v>
      </c>
      <c r="O925" s="78">
        <f>SUM(O924:O924)</f>
        <v>0</v>
      </c>
      <c r="P925" s="78">
        <f>SUM(P924:P924)</f>
        <v>0</v>
      </c>
      <c r="Q925" s="32" t="s">
        <v>49</v>
      </c>
      <c r="R925" s="32" t="s">
        <v>49</v>
      </c>
      <c r="S925" s="32" t="s">
        <v>49</v>
      </c>
      <c r="T925" s="112"/>
      <c r="U925" s="12"/>
      <c r="V925" s="113"/>
      <c r="W925" s="82">
        <f>$AC$10-((O925*24))</f>
        <v>720</v>
      </c>
      <c r="X925" s="175">
        <v>500</v>
      </c>
      <c r="Y925" s="94"/>
      <c r="Z925" s="98">
        <f>X925</f>
        <v>500</v>
      </c>
      <c r="AA925" s="82">
        <f>(Z925*(W925-M925*24))/W925</f>
        <v>500</v>
      </c>
      <c r="AB925" s="100">
        <f>(AA925/Z925)*100</f>
        <v>100</v>
      </c>
    </row>
    <row r="926" spans="1:40" s="37" customFormat="1" x14ac:dyDescent="0.25">
      <c r="A926" s="111"/>
      <c r="B926" s="40"/>
      <c r="C926" s="46"/>
      <c r="D926" s="91"/>
      <c r="E926" s="92"/>
      <c r="F926" s="29"/>
      <c r="G926" s="32"/>
      <c r="H926" s="2"/>
      <c r="I926" s="2"/>
      <c r="J926" s="32"/>
      <c r="K926" s="32"/>
      <c r="L926" s="32"/>
      <c r="M926" s="78"/>
      <c r="N926" s="78"/>
      <c r="O926" s="78"/>
      <c r="P926" s="78"/>
      <c r="Q926" s="32"/>
      <c r="R926" s="32"/>
      <c r="S926" s="32"/>
      <c r="T926" s="112"/>
      <c r="U926" s="12"/>
      <c r="V926" s="113"/>
      <c r="W926" s="82"/>
      <c r="X926" s="175"/>
      <c r="Y926" s="94"/>
      <c r="Z926" s="98"/>
      <c r="AA926" s="82"/>
      <c r="AB926" s="100"/>
    </row>
    <row r="927" spans="1:40" s="89" customFormat="1" x14ac:dyDescent="0.25">
      <c r="A927" s="125"/>
      <c r="B927" s="27"/>
      <c r="C927" s="69"/>
      <c r="D927" s="187" t="s">
        <v>812</v>
      </c>
      <c r="E927" s="179"/>
      <c r="F927" s="29"/>
      <c r="G927" s="32"/>
      <c r="H927" s="15"/>
      <c r="I927" s="15"/>
      <c r="J927" s="133"/>
      <c r="K927" s="133"/>
      <c r="L927" s="133"/>
      <c r="M927" s="141"/>
      <c r="N927" s="141"/>
      <c r="O927" s="141"/>
      <c r="P927" s="141"/>
      <c r="Q927" s="79"/>
      <c r="R927" s="79"/>
      <c r="S927" s="79"/>
      <c r="T927" s="143"/>
      <c r="U927" s="42"/>
      <c r="V927" s="81"/>
      <c r="W927" s="82"/>
      <c r="X927" s="125"/>
      <c r="Y927" s="84"/>
      <c r="Z927" s="85"/>
      <c r="AA927" s="82"/>
      <c r="AB927" s="86"/>
      <c r="AD927" s="88"/>
      <c r="AE927" s="88"/>
      <c r="AF927" s="88"/>
      <c r="AG927" s="88"/>
      <c r="AH927" s="88"/>
      <c r="AI927" s="88"/>
      <c r="AJ927" s="88"/>
      <c r="AK927" s="88"/>
      <c r="AL927" s="88"/>
      <c r="AM927" s="88"/>
      <c r="AN927" s="88"/>
    </row>
    <row r="928" spans="1:40" s="89" customFormat="1" x14ac:dyDescent="0.25">
      <c r="A928" s="214">
        <v>1</v>
      </c>
      <c r="B928" s="211">
        <v>230</v>
      </c>
      <c r="C928" s="215" t="s">
        <v>472</v>
      </c>
      <c r="D928" s="227" t="s">
        <v>473</v>
      </c>
      <c r="E928" s="213">
        <v>700</v>
      </c>
      <c r="F928" s="213" t="s">
        <v>48</v>
      </c>
      <c r="G928" s="32" t="s">
        <v>49</v>
      </c>
      <c r="H928" s="3"/>
      <c r="I928" s="3"/>
      <c r="J928" s="133"/>
      <c r="K928" s="133"/>
      <c r="L928" s="133"/>
      <c r="M928" s="78">
        <f>IF(RIGHT(T928)="T",(+I928-H928),0)</f>
        <v>0</v>
      </c>
      <c r="N928" s="78">
        <f>IF(RIGHT(T928)="U",(+I928-H928),0)</f>
        <v>0</v>
      </c>
      <c r="O928" s="78">
        <f>IF(RIGHT(T928)="C",(+I928-H928),0)</f>
        <v>0</v>
      </c>
      <c r="P928" s="78">
        <f>IF(RIGHT(T928)="D",(+I928-H928),0)</f>
        <v>0</v>
      </c>
      <c r="Q928" s="79"/>
      <c r="R928" s="79"/>
      <c r="S928" s="79"/>
      <c r="T928" s="188"/>
      <c r="U928" s="19"/>
      <c r="V928" s="81"/>
      <c r="W928" s="82"/>
      <c r="X928" s="83"/>
      <c r="Y928" s="84"/>
      <c r="Z928" s="85"/>
      <c r="AA928" s="82"/>
      <c r="AB928" s="86"/>
      <c r="AD928" s="88"/>
      <c r="AE928" s="88"/>
      <c r="AF928" s="88"/>
      <c r="AG928" s="88"/>
      <c r="AH928" s="88"/>
      <c r="AI928" s="88"/>
      <c r="AJ928" s="88"/>
      <c r="AK928" s="88"/>
      <c r="AL928" s="88"/>
      <c r="AM928" s="88"/>
      <c r="AN928" s="88"/>
    </row>
    <row r="929" spans="1:40" s="89" customFormat="1" x14ac:dyDescent="0.25">
      <c r="A929" s="214"/>
      <c r="B929" s="211"/>
      <c r="C929" s="216"/>
      <c r="D929" s="227"/>
      <c r="E929" s="213"/>
      <c r="F929" s="213"/>
      <c r="G929" s="32"/>
      <c r="H929" s="3"/>
      <c r="I929" s="3"/>
      <c r="J929" s="133"/>
      <c r="K929" s="133"/>
      <c r="L929" s="133"/>
      <c r="M929" s="78">
        <f>IF(RIGHT(T929)="T",(+I929-H929),0)</f>
        <v>0</v>
      </c>
      <c r="N929" s="78">
        <f>IF(RIGHT(T929)="U",(+I929-H929),0)</f>
        <v>0</v>
      </c>
      <c r="O929" s="78">
        <f>IF(RIGHT(T929)="C",(+I929-H929),0)</f>
        <v>0</v>
      </c>
      <c r="P929" s="78">
        <f>IF(RIGHT(T929)="D",(+I929-H929),0)</f>
        <v>0</v>
      </c>
      <c r="Q929" s="79"/>
      <c r="R929" s="79"/>
      <c r="S929" s="79"/>
      <c r="T929" s="188"/>
      <c r="U929" s="19"/>
      <c r="V929" s="81"/>
      <c r="W929" s="82"/>
      <c r="X929" s="83"/>
      <c r="Y929" s="84"/>
      <c r="Z929" s="85"/>
      <c r="AA929" s="82"/>
      <c r="AB929" s="86"/>
      <c r="AD929" s="88"/>
      <c r="AE929" s="88"/>
      <c r="AF929" s="88"/>
      <c r="AG929" s="88"/>
      <c r="AH929" s="88"/>
      <c r="AI929" s="88"/>
      <c r="AJ929" s="88"/>
      <c r="AK929" s="88"/>
      <c r="AL929" s="88"/>
      <c r="AM929" s="88"/>
      <c r="AN929" s="88"/>
    </row>
    <row r="930" spans="1:40" s="37" customFormat="1" x14ac:dyDescent="0.25">
      <c r="A930" s="144"/>
      <c r="B930" s="10"/>
      <c r="C930" s="145"/>
      <c r="D930" s="187" t="s">
        <v>475</v>
      </c>
      <c r="E930" s="147"/>
      <c r="F930" s="29"/>
      <c r="G930" s="32" t="s">
        <v>49</v>
      </c>
      <c r="H930" s="2"/>
      <c r="I930" s="2"/>
      <c r="J930" s="32" t="s">
        <v>49</v>
      </c>
      <c r="K930" s="32" t="s">
        <v>49</v>
      </c>
      <c r="L930" s="77"/>
      <c r="M930" s="78">
        <f>SUM(M928:M929)</f>
        <v>0</v>
      </c>
      <c r="N930" s="78">
        <f>SUM(N928:N929)</f>
        <v>0</v>
      </c>
      <c r="O930" s="78">
        <f>SUM(O928:O929)</f>
        <v>0</v>
      </c>
      <c r="P930" s="78">
        <f>SUM(P928:P929)</f>
        <v>0</v>
      </c>
      <c r="Q930" s="32" t="s">
        <v>49</v>
      </c>
      <c r="R930" s="32" t="s">
        <v>49</v>
      </c>
      <c r="S930" s="32" t="s">
        <v>49</v>
      </c>
      <c r="T930" s="155"/>
      <c r="U930" s="11"/>
      <c r="V930" s="156"/>
      <c r="W930" s="82">
        <f>$AC$10-((O930*24))</f>
        <v>720</v>
      </c>
      <c r="X930" s="93">
        <v>700</v>
      </c>
      <c r="Y930" s="94"/>
      <c r="Z930" s="98">
        <f>X930</f>
        <v>700</v>
      </c>
      <c r="AA930" s="82">
        <f>(Z930*(W930-M930*24))/W930</f>
        <v>700</v>
      </c>
      <c r="AB930" s="100">
        <f>(AA930/Z930)*100</f>
        <v>100</v>
      </c>
      <c r="AC930" s="34"/>
    </row>
    <row r="931" spans="1:40" s="89" customFormat="1" ht="30" x14ac:dyDescent="0.25">
      <c r="A931" s="182" t="s">
        <v>476</v>
      </c>
      <c r="B931" s="27"/>
      <c r="C931" s="69"/>
      <c r="D931" s="70" t="s">
        <v>477</v>
      </c>
      <c r="E931" s="13"/>
      <c r="F931" s="29"/>
      <c r="G931" s="32" t="s">
        <v>49</v>
      </c>
      <c r="H931" s="13"/>
      <c r="I931" s="13"/>
      <c r="J931" s="71"/>
      <c r="K931" s="71"/>
      <c r="L931" s="71"/>
      <c r="M931" s="171"/>
      <c r="N931" s="171"/>
      <c r="O931" s="171"/>
      <c r="P931" s="171"/>
      <c r="Q931" s="171"/>
      <c r="R931" s="171"/>
      <c r="S931" s="171"/>
      <c r="T931" s="172"/>
      <c r="U931" s="44"/>
      <c r="V931" s="83"/>
      <c r="W931" s="82"/>
      <c r="X931" s="189" t="s">
        <v>478</v>
      </c>
      <c r="Y931" s="190"/>
      <c r="Z931" s="174" t="s">
        <v>479</v>
      </c>
      <c r="AA931" s="174" t="s">
        <v>480</v>
      </c>
      <c r="AB931" s="27"/>
      <c r="AD931" s="88"/>
      <c r="AE931" s="88"/>
      <c r="AF931" s="88"/>
      <c r="AG931" s="88"/>
      <c r="AH931" s="88"/>
      <c r="AI931" s="88"/>
      <c r="AJ931" s="88"/>
      <c r="AK931" s="88"/>
      <c r="AL931" s="88"/>
      <c r="AM931" s="88"/>
      <c r="AN931" s="88"/>
    </row>
    <row r="932" spans="1:40" s="89" customFormat="1" x14ac:dyDescent="0.25">
      <c r="A932" s="214">
        <v>2</v>
      </c>
      <c r="B932" s="211">
        <v>231</v>
      </c>
      <c r="C932" s="215" t="s">
        <v>582</v>
      </c>
      <c r="D932" s="217" t="s">
        <v>581</v>
      </c>
      <c r="E932" s="213">
        <v>125</v>
      </c>
      <c r="F932" s="213" t="s">
        <v>48</v>
      </c>
      <c r="G932" s="32" t="s">
        <v>49</v>
      </c>
      <c r="H932" s="3"/>
      <c r="I932" s="3"/>
      <c r="J932" s="133"/>
      <c r="K932" s="133"/>
      <c r="L932" s="133"/>
      <c r="M932" s="78">
        <f>IF(RIGHT(T932)="T",(+I932-H932),0)</f>
        <v>0</v>
      </c>
      <c r="N932" s="78">
        <f>IF(RIGHT(T932)="U",(+I932-H932),0)</f>
        <v>0</v>
      </c>
      <c r="O932" s="78">
        <f>IF(RIGHT(T932)="C",(+I932-H932),0)</f>
        <v>0</v>
      </c>
      <c r="P932" s="78">
        <f>IF(RIGHT(T932)="D",(+I932-H932),0)</f>
        <v>0</v>
      </c>
      <c r="Q932" s="79"/>
      <c r="R932" s="79"/>
      <c r="S932" s="79"/>
      <c r="T932" s="188"/>
      <c r="U932" s="19"/>
      <c r="V932" s="81"/>
      <c r="W932" s="82"/>
      <c r="X932" s="83"/>
      <c r="Y932" s="84"/>
      <c r="Z932" s="85"/>
      <c r="AA932" s="82"/>
      <c r="AB932" s="86"/>
      <c r="AD932" s="88"/>
      <c r="AE932" s="88"/>
      <c r="AF932" s="88"/>
      <c r="AG932" s="88"/>
      <c r="AH932" s="88"/>
      <c r="AI932" s="88"/>
      <c r="AJ932" s="88"/>
      <c r="AK932" s="88"/>
      <c r="AL932" s="88"/>
      <c r="AM932" s="88"/>
      <c r="AN932" s="88"/>
    </row>
    <row r="933" spans="1:40" s="89" customFormat="1" x14ac:dyDescent="0.25">
      <c r="A933" s="214"/>
      <c r="B933" s="211"/>
      <c r="C933" s="216"/>
      <c r="D933" s="217"/>
      <c r="E933" s="213"/>
      <c r="F933" s="213"/>
      <c r="G933" s="32"/>
      <c r="H933" s="3"/>
      <c r="I933" s="3"/>
      <c r="J933" s="133"/>
      <c r="K933" s="133"/>
      <c r="L933" s="133"/>
      <c r="M933" s="78">
        <f>IF(RIGHT(T933)="T",(+I933-H933),0)</f>
        <v>0</v>
      </c>
      <c r="N933" s="78">
        <f>IF(RIGHT(T933)="U",(+I933-H933),0)</f>
        <v>0</v>
      </c>
      <c r="O933" s="78">
        <f>IF(RIGHT(T933)="C",(+I933-H933),0)</f>
        <v>0</v>
      </c>
      <c r="P933" s="78">
        <f>IF(RIGHT(T933)="D",(+I933-H933),0)</f>
        <v>0</v>
      </c>
      <c r="Q933" s="79"/>
      <c r="R933" s="79"/>
      <c r="S933" s="79"/>
      <c r="T933" s="188"/>
      <c r="U933" s="19"/>
      <c r="V933" s="81"/>
      <c r="W933" s="82"/>
      <c r="X933" s="83"/>
      <c r="Y933" s="84"/>
      <c r="Z933" s="85"/>
      <c r="AA933" s="82"/>
      <c r="AB933" s="86"/>
      <c r="AD933" s="88"/>
      <c r="AE933" s="88"/>
      <c r="AF933" s="88"/>
      <c r="AG933" s="88"/>
      <c r="AH933" s="88"/>
      <c r="AI933" s="88"/>
      <c r="AJ933" s="88"/>
      <c r="AK933" s="88"/>
      <c r="AL933" s="88"/>
      <c r="AM933" s="88"/>
      <c r="AN933" s="88"/>
    </row>
    <row r="934" spans="1:40" s="37" customFormat="1" x14ac:dyDescent="0.25">
      <c r="A934" s="144"/>
      <c r="B934" s="10"/>
      <c r="C934" s="145"/>
      <c r="D934" s="146" t="s">
        <v>50</v>
      </c>
      <c r="E934" s="147"/>
      <c r="F934" s="29"/>
      <c r="G934" s="32" t="s">
        <v>49</v>
      </c>
      <c r="H934" s="2"/>
      <c r="I934" s="2"/>
      <c r="J934" s="32" t="s">
        <v>49</v>
      </c>
      <c r="K934" s="32" t="s">
        <v>49</v>
      </c>
      <c r="L934" s="77"/>
      <c r="M934" s="78">
        <f>SUM(M932:M933)</f>
        <v>0</v>
      </c>
      <c r="N934" s="78">
        <f>SUM(N932:N933)</f>
        <v>0</v>
      </c>
      <c r="O934" s="78">
        <f>SUM(O932:O933)</f>
        <v>0</v>
      </c>
      <c r="P934" s="78">
        <f>SUM(P932:P933)</f>
        <v>0</v>
      </c>
      <c r="Q934" s="32" t="s">
        <v>49</v>
      </c>
      <c r="R934" s="32" t="s">
        <v>49</v>
      </c>
      <c r="S934" s="32" t="s">
        <v>49</v>
      </c>
      <c r="T934" s="155"/>
      <c r="U934" s="11"/>
      <c r="V934" s="156"/>
      <c r="W934" s="82">
        <f>$AC$10-((O934*24))</f>
        <v>720</v>
      </c>
      <c r="X934" s="83">
        <v>125</v>
      </c>
      <c r="Y934" s="84"/>
      <c r="Z934" s="85">
        <f>X934</f>
        <v>125</v>
      </c>
      <c r="AA934" s="82">
        <f>(Z934*(W934-M934*24))/W934</f>
        <v>125</v>
      </c>
      <c r="AB934" s="86">
        <f>(AA934/Z934)*100</f>
        <v>100</v>
      </c>
      <c r="AC934" s="34"/>
    </row>
    <row r="935" spans="1:40" s="89" customFormat="1" x14ac:dyDescent="0.25">
      <c r="A935" s="214">
        <v>2</v>
      </c>
      <c r="B935" s="211">
        <v>232</v>
      </c>
      <c r="C935" s="215" t="s">
        <v>481</v>
      </c>
      <c r="D935" s="217" t="s">
        <v>482</v>
      </c>
      <c r="E935" s="213">
        <v>240</v>
      </c>
      <c r="F935" s="213" t="s">
        <v>48</v>
      </c>
      <c r="G935" s="32" t="s">
        <v>49</v>
      </c>
      <c r="H935" s="1">
        <v>43431.393055555556</v>
      </c>
      <c r="I935" s="1">
        <v>43431.879166666666</v>
      </c>
      <c r="J935" s="133"/>
      <c r="K935" s="133"/>
      <c r="L935" s="133"/>
      <c r="M935" s="78">
        <f>IF(RIGHT(T935)="T",(+I935-H935),0)</f>
        <v>0</v>
      </c>
      <c r="N935" s="78">
        <f>IF(RIGHT(T935)="U",(+I935-H935),0)</f>
        <v>0</v>
      </c>
      <c r="O935" s="78">
        <f>IF(RIGHT(T935)="C",(+I935-H935),0)</f>
        <v>0</v>
      </c>
      <c r="P935" s="78">
        <f>IF(RIGHT(T935)="D",(+I935-H935),0)</f>
        <v>0.48611111110949423</v>
      </c>
      <c r="Q935" s="79"/>
      <c r="R935" s="79"/>
      <c r="S935" s="79"/>
      <c r="T935" s="80" t="s">
        <v>612</v>
      </c>
      <c r="U935" s="9" t="s">
        <v>813</v>
      </c>
      <c r="V935" s="81"/>
      <c r="W935" s="82"/>
      <c r="X935" s="83"/>
      <c r="Y935" s="84"/>
      <c r="Z935" s="85"/>
      <c r="AA935" s="82"/>
      <c r="AB935" s="86"/>
      <c r="AD935" s="88"/>
      <c r="AE935" s="88"/>
      <c r="AF935" s="88"/>
      <c r="AG935" s="88"/>
      <c r="AH935" s="88"/>
      <c r="AI935" s="88"/>
      <c r="AJ935" s="88"/>
      <c r="AK935" s="88"/>
      <c r="AL935" s="88"/>
      <c r="AM935" s="88"/>
      <c r="AN935" s="88"/>
    </row>
    <row r="936" spans="1:40" s="89" customFormat="1" x14ac:dyDescent="0.25">
      <c r="A936" s="214"/>
      <c r="B936" s="211"/>
      <c r="C936" s="216"/>
      <c r="D936" s="217"/>
      <c r="E936" s="213"/>
      <c r="F936" s="213"/>
      <c r="G936" s="32"/>
      <c r="H936" s="3"/>
      <c r="I936" s="3"/>
      <c r="J936" s="133"/>
      <c r="K936" s="133"/>
      <c r="L936" s="133"/>
      <c r="M936" s="78">
        <f>IF(RIGHT(T936)="T",(+I936-H936),0)</f>
        <v>0</v>
      </c>
      <c r="N936" s="78">
        <f>IF(RIGHT(T936)="U",(+I936-H936),0)</f>
        <v>0</v>
      </c>
      <c r="O936" s="78">
        <f>IF(RIGHT(T936)="C",(+I936-H936),0)</f>
        <v>0</v>
      </c>
      <c r="P936" s="78">
        <f>IF(RIGHT(T936)="D",(+I936-H936),0)</f>
        <v>0</v>
      </c>
      <c r="Q936" s="79"/>
      <c r="R936" s="79"/>
      <c r="S936" s="79"/>
      <c r="T936" s="188"/>
      <c r="U936" s="19"/>
      <c r="V936" s="81"/>
      <c r="W936" s="82"/>
      <c r="X936" s="83"/>
      <c r="Y936" s="84"/>
      <c r="Z936" s="85"/>
      <c r="AA936" s="82"/>
      <c r="AB936" s="86"/>
      <c r="AD936" s="88"/>
      <c r="AE936" s="88"/>
      <c r="AF936" s="88"/>
      <c r="AG936" s="88"/>
      <c r="AH936" s="88"/>
      <c r="AI936" s="88"/>
      <c r="AJ936" s="88"/>
      <c r="AK936" s="88"/>
      <c r="AL936" s="88"/>
      <c r="AM936" s="88"/>
      <c r="AN936" s="88"/>
    </row>
    <row r="937" spans="1:40" s="37" customFormat="1" x14ac:dyDescent="0.25">
      <c r="A937" s="144"/>
      <c r="B937" s="10"/>
      <c r="C937" s="145"/>
      <c r="D937" s="146" t="s">
        <v>50</v>
      </c>
      <c r="E937" s="147"/>
      <c r="F937" s="29"/>
      <c r="G937" s="32" t="s">
        <v>49</v>
      </c>
      <c r="H937" s="2"/>
      <c r="I937" s="2"/>
      <c r="J937" s="32" t="s">
        <v>49</v>
      </c>
      <c r="K937" s="32" t="s">
        <v>49</v>
      </c>
      <c r="L937" s="77"/>
      <c r="M937" s="78">
        <f>SUM(M935:M936)</f>
        <v>0</v>
      </c>
      <c r="N937" s="78">
        <f>SUM(N935:N936)</f>
        <v>0</v>
      </c>
      <c r="O937" s="78">
        <f>SUM(O935:O936)</f>
        <v>0</v>
      </c>
      <c r="P937" s="78">
        <f>SUM(P935:P936)</f>
        <v>0.48611111110949423</v>
      </c>
      <c r="Q937" s="32" t="s">
        <v>49</v>
      </c>
      <c r="R937" s="32" t="s">
        <v>49</v>
      </c>
      <c r="S937" s="32" t="s">
        <v>49</v>
      </c>
      <c r="T937" s="155"/>
      <c r="U937" s="11"/>
      <c r="V937" s="156"/>
      <c r="W937" s="82">
        <f>$AC$10-((O937*24))</f>
        <v>720</v>
      </c>
      <c r="X937" s="83">
        <v>240</v>
      </c>
      <c r="Y937" s="84"/>
      <c r="Z937" s="85">
        <f>X937</f>
        <v>240</v>
      </c>
      <c r="AA937" s="82">
        <f>(Z937*(W937-M937*24))/W937</f>
        <v>240</v>
      </c>
      <c r="AB937" s="86">
        <f>(AA937/Z937)*100</f>
        <v>100</v>
      </c>
      <c r="AC937" s="34"/>
    </row>
    <row r="938" spans="1:40" s="89" customFormat="1" ht="18" x14ac:dyDescent="0.25">
      <c r="A938" s="214">
        <v>2</v>
      </c>
      <c r="B938" s="211">
        <v>233</v>
      </c>
      <c r="C938" s="215" t="s">
        <v>584</v>
      </c>
      <c r="D938" s="217" t="s">
        <v>583</v>
      </c>
      <c r="E938" s="213">
        <v>240</v>
      </c>
      <c r="F938" s="213" t="s">
        <v>48</v>
      </c>
      <c r="G938" s="32" t="s">
        <v>49</v>
      </c>
      <c r="H938" s="1">
        <v>43427.322916666664</v>
      </c>
      <c r="I938" s="1">
        <v>43431.449305555558</v>
      </c>
      <c r="J938" s="133"/>
      <c r="K938" s="133"/>
      <c r="L938" s="133"/>
      <c r="M938" s="78">
        <f>IF(RIGHT(T938)="T",(+I938-H938),0)</f>
        <v>0</v>
      </c>
      <c r="N938" s="78">
        <f>IF(RIGHT(T938)="U",(+I938-H938),0)</f>
        <v>0</v>
      </c>
      <c r="O938" s="78">
        <f>IF(RIGHT(T938)="C",(+I938-H938),0)</f>
        <v>0</v>
      </c>
      <c r="P938" s="78">
        <f>IF(RIGHT(T938)="D",(+I938-H938),0)</f>
        <v>4.1263888888934162</v>
      </c>
      <c r="Q938" s="79"/>
      <c r="R938" s="79"/>
      <c r="S938" s="79"/>
      <c r="T938" s="80" t="s">
        <v>612</v>
      </c>
      <c r="U938" s="9" t="s">
        <v>814</v>
      </c>
      <c r="V938" s="81"/>
      <c r="W938" s="82"/>
      <c r="X938" s="83"/>
      <c r="Y938" s="84"/>
      <c r="Z938" s="85"/>
      <c r="AA938" s="82"/>
      <c r="AB938" s="86"/>
      <c r="AD938" s="88"/>
      <c r="AE938" s="88"/>
      <c r="AF938" s="88"/>
      <c r="AG938" s="88"/>
      <c r="AH938" s="88"/>
      <c r="AI938" s="88"/>
      <c r="AJ938" s="88"/>
      <c r="AK938" s="88"/>
      <c r="AL938" s="88"/>
      <c r="AM938" s="88"/>
      <c r="AN938" s="88"/>
    </row>
    <row r="939" spans="1:40" s="89" customFormat="1" x14ac:dyDescent="0.25">
      <c r="A939" s="214"/>
      <c r="B939" s="211"/>
      <c r="C939" s="216"/>
      <c r="D939" s="217"/>
      <c r="E939" s="213"/>
      <c r="F939" s="213"/>
      <c r="G939" s="32"/>
      <c r="H939" s="3"/>
      <c r="I939" s="3"/>
      <c r="J939" s="133"/>
      <c r="K939" s="133"/>
      <c r="L939" s="133"/>
      <c r="M939" s="78">
        <f>IF(RIGHT(T939)="T",(+I939-H939),0)</f>
        <v>0</v>
      </c>
      <c r="N939" s="78">
        <f>IF(RIGHT(T939)="U",(+I939-H939),0)</f>
        <v>0</v>
      </c>
      <c r="O939" s="78">
        <f>IF(RIGHT(T939)="C",(+I939-H939),0)</f>
        <v>0</v>
      </c>
      <c r="P939" s="78">
        <f>IF(RIGHT(T939)="D",(+I939-H939),0)</f>
        <v>0</v>
      </c>
      <c r="Q939" s="79"/>
      <c r="R939" s="79"/>
      <c r="S939" s="79"/>
      <c r="T939" s="188"/>
      <c r="U939" s="19"/>
      <c r="V939" s="81"/>
      <c r="W939" s="82"/>
      <c r="X939" s="83"/>
      <c r="Y939" s="84"/>
      <c r="Z939" s="85"/>
      <c r="AA939" s="82"/>
      <c r="AB939" s="86"/>
      <c r="AD939" s="88"/>
      <c r="AE939" s="88"/>
      <c r="AF939" s="88"/>
      <c r="AG939" s="88"/>
      <c r="AH939" s="88"/>
      <c r="AI939" s="88"/>
      <c r="AJ939" s="88"/>
      <c r="AK939" s="88"/>
      <c r="AL939" s="88"/>
      <c r="AM939" s="88"/>
      <c r="AN939" s="88"/>
    </row>
    <row r="940" spans="1:40" s="37" customFormat="1" x14ac:dyDescent="0.25">
      <c r="A940" s="144"/>
      <c r="B940" s="10"/>
      <c r="C940" s="145"/>
      <c r="D940" s="146" t="s">
        <v>50</v>
      </c>
      <c r="E940" s="147"/>
      <c r="F940" s="29"/>
      <c r="G940" s="32" t="s">
        <v>49</v>
      </c>
      <c r="H940" s="2"/>
      <c r="I940" s="2"/>
      <c r="J940" s="32" t="s">
        <v>49</v>
      </c>
      <c r="K940" s="32" t="s">
        <v>49</v>
      </c>
      <c r="L940" s="77"/>
      <c r="M940" s="78">
        <f>SUM(M938:M939)</f>
        <v>0</v>
      </c>
      <c r="N940" s="78">
        <f>SUM(N938:N939)</f>
        <v>0</v>
      </c>
      <c r="O940" s="78">
        <f>SUM(O938:O939)</f>
        <v>0</v>
      </c>
      <c r="P940" s="78">
        <f>SUM(P938:P939)</f>
        <v>4.1263888888934162</v>
      </c>
      <c r="Q940" s="32" t="s">
        <v>49</v>
      </c>
      <c r="R940" s="32" t="s">
        <v>49</v>
      </c>
      <c r="S940" s="32" t="s">
        <v>49</v>
      </c>
      <c r="T940" s="155"/>
      <c r="U940" s="11"/>
      <c r="V940" s="156"/>
      <c r="W940" s="82">
        <f>$AC$10-((O940*24))</f>
        <v>720</v>
      </c>
      <c r="X940" s="83">
        <v>240</v>
      </c>
      <c r="Y940" s="84"/>
      <c r="Z940" s="85">
        <f>X940</f>
        <v>240</v>
      </c>
      <c r="AA940" s="82">
        <f>(Z940*(W940-M940*24))/W940</f>
        <v>240</v>
      </c>
      <c r="AB940" s="86">
        <f>(AA940/Z940)*100</f>
        <v>100</v>
      </c>
      <c r="AC940" s="34"/>
    </row>
    <row r="941" spans="1:40" s="89" customFormat="1" ht="18" x14ac:dyDescent="0.25">
      <c r="A941" s="214">
        <v>2</v>
      </c>
      <c r="B941" s="211">
        <v>234</v>
      </c>
      <c r="C941" s="215" t="s">
        <v>586</v>
      </c>
      <c r="D941" s="217" t="s">
        <v>585</v>
      </c>
      <c r="E941" s="213">
        <v>240</v>
      </c>
      <c r="F941" s="213" t="s">
        <v>48</v>
      </c>
      <c r="G941" s="32" t="s">
        <v>49</v>
      </c>
      <c r="H941" s="1">
        <v>43427.323611111111</v>
      </c>
      <c r="I941" s="1">
        <v>43431.45416666667</v>
      </c>
      <c r="J941" s="133"/>
      <c r="K941" s="133"/>
      <c r="L941" s="133"/>
      <c r="M941" s="78">
        <f>IF(RIGHT(T941)="T",(+I941-H941),0)</f>
        <v>0</v>
      </c>
      <c r="N941" s="78">
        <f>IF(RIGHT(T941)="U",(+I941-H941),0)</f>
        <v>0</v>
      </c>
      <c r="O941" s="78">
        <f>IF(RIGHT(T941)="C",(+I941-H941),0)</f>
        <v>0</v>
      </c>
      <c r="P941" s="78">
        <f>IF(RIGHT(T941)="D",(+I941-H941),0)</f>
        <v>4.1305555555591127</v>
      </c>
      <c r="Q941" s="79"/>
      <c r="R941" s="79"/>
      <c r="S941" s="79"/>
      <c r="T941" s="80" t="s">
        <v>612</v>
      </c>
      <c r="U941" s="9" t="s">
        <v>814</v>
      </c>
      <c r="V941" s="81"/>
      <c r="W941" s="82"/>
      <c r="X941" s="83"/>
      <c r="Y941" s="84"/>
      <c r="Z941" s="85"/>
      <c r="AA941" s="82"/>
      <c r="AB941" s="86"/>
      <c r="AD941" s="88"/>
      <c r="AE941" s="88"/>
      <c r="AF941" s="88"/>
      <c r="AG941" s="88"/>
      <c r="AH941" s="88"/>
      <c r="AI941" s="88"/>
      <c r="AJ941" s="88"/>
      <c r="AK941" s="88"/>
      <c r="AL941" s="88"/>
      <c r="AM941" s="88"/>
      <c r="AN941" s="88"/>
    </row>
    <row r="942" spans="1:40" s="89" customFormat="1" x14ac:dyDescent="0.25">
      <c r="A942" s="214"/>
      <c r="B942" s="211"/>
      <c r="C942" s="216"/>
      <c r="D942" s="217"/>
      <c r="E942" s="213"/>
      <c r="F942" s="213"/>
      <c r="G942" s="32"/>
      <c r="H942" s="3"/>
      <c r="I942" s="3"/>
      <c r="J942" s="133"/>
      <c r="K942" s="133"/>
      <c r="L942" s="133"/>
      <c r="M942" s="78">
        <f>IF(RIGHT(T942)="T",(+I942-H942),0)</f>
        <v>0</v>
      </c>
      <c r="N942" s="78">
        <f>IF(RIGHT(T942)="U",(+I942-H942),0)</f>
        <v>0</v>
      </c>
      <c r="O942" s="78">
        <f>IF(RIGHT(T942)="C",(+I942-H942),0)</f>
        <v>0</v>
      </c>
      <c r="P942" s="78">
        <f>IF(RIGHT(T942)="D",(+I942-H942),0)</f>
        <v>0</v>
      </c>
      <c r="Q942" s="79"/>
      <c r="R942" s="79"/>
      <c r="S942" s="79"/>
      <c r="T942" s="188"/>
      <c r="U942" s="19"/>
      <c r="V942" s="81"/>
      <c r="W942" s="82"/>
      <c r="X942" s="83"/>
      <c r="Y942" s="84"/>
      <c r="Z942" s="85"/>
      <c r="AA942" s="82"/>
      <c r="AB942" s="86"/>
      <c r="AD942" s="88"/>
      <c r="AE942" s="88"/>
      <c r="AF942" s="88"/>
      <c r="AG942" s="88"/>
      <c r="AH942" s="88"/>
      <c r="AI942" s="88"/>
      <c r="AJ942" s="88"/>
      <c r="AK942" s="88"/>
      <c r="AL942" s="88"/>
      <c r="AM942" s="88"/>
      <c r="AN942" s="88"/>
    </row>
    <row r="943" spans="1:40" s="37" customFormat="1" x14ac:dyDescent="0.25">
      <c r="A943" s="144"/>
      <c r="B943" s="10"/>
      <c r="C943" s="145"/>
      <c r="D943" s="146" t="s">
        <v>50</v>
      </c>
      <c r="E943" s="147"/>
      <c r="F943" s="29"/>
      <c r="G943" s="32" t="s">
        <v>49</v>
      </c>
      <c r="H943" s="2"/>
      <c r="I943" s="2"/>
      <c r="J943" s="32" t="s">
        <v>49</v>
      </c>
      <c r="K943" s="32" t="s">
        <v>49</v>
      </c>
      <c r="L943" s="77"/>
      <c r="M943" s="78">
        <f>SUM(M941:M942)</f>
        <v>0</v>
      </c>
      <c r="N943" s="78">
        <f>SUM(N941:N942)</f>
        <v>0</v>
      </c>
      <c r="O943" s="78">
        <f>SUM(O941:O942)</f>
        <v>0</v>
      </c>
      <c r="P943" s="78">
        <f>SUM(P941:P942)</f>
        <v>4.1305555555591127</v>
      </c>
      <c r="Q943" s="32" t="s">
        <v>49</v>
      </c>
      <c r="R943" s="32" t="s">
        <v>49</v>
      </c>
      <c r="S943" s="32" t="s">
        <v>49</v>
      </c>
      <c r="T943" s="155"/>
      <c r="U943" s="11"/>
      <c r="V943" s="156"/>
      <c r="W943" s="82">
        <f>$AC$10-((O943*24))</f>
        <v>720</v>
      </c>
      <c r="X943" s="83">
        <v>240</v>
      </c>
      <c r="Y943" s="84"/>
      <c r="Z943" s="85">
        <f>X943</f>
        <v>240</v>
      </c>
      <c r="AA943" s="82">
        <f>(Z943*(W943-M943*24))/W943</f>
        <v>240</v>
      </c>
      <c r="AB943" s="86">
        <f>(AA943/Z943)*100</f>
        <v>100</v>
      </c>
      <c r="AC943" s="34"/>
    </row>
    <row r="944" spans="1:40" s="89" customFormat="1" x14ac:dyDescent="0.25">
      <c r="A944" s="214">
        <v>1</v>
      </c>
      <c r="B944" s="211">
        <v>235</v>
      </c>
      <c r="C944" s="215" t="s">
        <v>483</v>
      </c>
      <c r="D944" s="227" t="s">
        <v>484</v>
      </c>
      <c r="E944" s="213">
        <v>50</v>
      </c>
      <c r="F944" s="213" t="s">
        <v>48</v>
      </c>
      <c r="G944" s="32" t="s">
        <v>49</v>
      </c>
      <c r="H944" s="3"/>
      <c r="I944" s="3"/>
      <c r="J944" s="133"/>
      <c r="K944" s="133"/>
      <c r="L944" s="133"/>
      <c r="M944" s="78">
        <f>IF(RIGHT(T944)="T",(+I944-H944),0)</f>
        <v>0</v>
      </c>
      <c r="N944" s="78">
        <f>IF(RIGHT(T944)="U",(+I944-H944),0)</f>
        <v>0</v>
      </c>
      <c r="O944" s="78">
        <f>IF(RIGHT(T944)="C",(+I944-H944),0)</f>
        <v>0</v>
      </c>
      <c r="P944" s="78">
        <f>IF(RIGHT(T944)="D",(+I944-H944),0)</f>
        <v>0</v>
      </c>
      <c r="Q944" s="79"/>
      <c r="R944" s="79"/>
      <c r="S944" s="79"/>
      <c r="T944" s="188"/>
      <c r="U944" s="19"/>
      <c r="V944" s="81"/>
      <c r="W944" s="82"/>
      <c r="X944" s="83"/>
      <c r="Y944" s="84"/>
      <c r="Z944" s="85"/>
      <c r="AA944" s="82"/>
      <c r="AB944" s="86"/>
      <c r="AD944" s="88"/>
      <c r="AE944" s="88"/>
      <c r="AF944" s="88"/>
      <c r="AG944" s="88"/>
      <c r="AH944" s="88"/>
      <c r="AI944" s="88"/>
      <c r="AJ944" s="88"/>
      <c r="AK944" s="88"/>
      <c r="AL944" s="88"/>
      <c r="AM944" s="88"/>
      <c r="AN944" s="88"/>
    </row>
    <row r="945" spans="1:40" s="89" customFormat="1" x14ac:dyDescent="0.25">
      <c r="A945" s="214"/>
      <c r="B945" s="211"/>
      <c r="C945" s="216"/>
      <c r="D945" s="227"/>
      <c r="E945" s="213"/>
      <c r="F945" s="213"/>
      <c r="G945" s="32"/>
      <c r="H945" s="3"/>
      <c r="I945" s="3"/>
      <c r="J945" s="133"/>
      <c r="K945" s="133"/>
      <c r="L945" s="133"/>
      <c r="M945" s="78">
        <f>IF(RIGHT(T945)="T",(+I945-H945),0)</f>
        <v>0</v>
      </c>
      <c r="N945" s="78">
        <f>IF(RIGHT(T945)="U",(+I945-H945),0)</f>
        <v>0</v>
      </c>
      <c r="O945" s="78">
        <f>IF(RIGHT(T945)="C",(+I945-H945),0)</f>
        <v>0</v>
      </c>
      <c r="P945" s="78">
        <f>IF(RIGHT(T945)="D",(+I945-H945),0)</f>
        <v>0</v>
      </c>
      <c r="Q945" s="79"/>
      <c r="R945" s="79"/>
      <c r="S945" s="79"/>
      <c r="T945" s="188"/>
      <c r="U945" s="19"/>
      <c r="V945" s="81"/>
      <c r="W945" s="82"/>
      <c r="X945" s="83"/>
      <c r="Y945" s="84"/>
      <c r="Z945" s="85"/>
      <c r="AA945" s="82"/>
      <c r="AB945" s="86"/>
      <c r="AD945" s="88"/>
      <c r="AE945" s="88"/>
      <c r="AF945" s="88"/>
      <c r="AG945" s="88"/>
      <c r="AH945" s="88"/>
      <c r="AI945" s="88"/>
      <c r="AJ945" s="88"/>
      <c r="AK945" s="88"/>
      <c r="AL945" s="88"/>
      <c r="AM945" s="88"/>
      <c r="AN945" s="88"/>
    </row>
    <row r="946" spans="1:40" s="37" customFormat="1" x14ac:dyDescent="0.25">
      <c r="A946" s="144"/>
      <c r="B946" s="10"/>
      <c r="C946" s="145"/>
      <c r="D946" s="146" t="s">
        <v>50</v>
      </c>
      <c r="E946" s="147"/>
      <c r="F946" s="29"/>
      <c r="G946" s="32" t="s">
        <v>49</v>
      </c>
      <c r="H946" s="2"/>
      <c r="I946" s="2"/>
      <c r="J946" s="32" t="s">
        <v>49</v>
      </c>
      <c r="K946" s="32" t="s">
        <v>49</v>
      </c>
      <c r="L946" s="77"/>
      <c r="M946" s="78">
        <f>SUM(M944:M945)</f>
        <v>0</v>
      </c>
      <c r="N946" s="78">
        <f>SUM(N944:N945)</f>
        <v>0</v>
      </c>
      <c r="O946" s="78">
        <f>SUM(O944:O945)</f>
        <v>0</v>
      </c>
      <c r="P946" s="78">
        <f>SUM(P944:P945)</f>
        <v>0</v>
      </c>
      <c r="Q946" s="32" t="s">
        <v>49</v>
      </c>
      <c r="R946" s="32" t="s">
        <v>49</v>
      </c>
      <c r="S946" s="32" t="s">
        <v>49</v>
      </c>
      <c r="T946" s="155"/>
      <c r="U946" s="11"/>
      <c r="V946" s="156"/>
      <c r="W946" s="82">
        <f>$AC$10-((O946*24))</f>
        <v>720</v>
      </c>
      <c r="X946" s="83">
        <v>50</v>
      </c>
      <c r="Y946" s="84"/>
      <c r="Z946" s="85">
        <f>X946</f>
        <v>50</v>
      </c>
      <c r="AA946" s="82">
        <f>(Z946*(W946-M946*24))/W946</f>
        <v>50</v>
      </c>
      <c r="AB946" s="86">
        <f>(AA946/Z946)*100</f>
        <v>100</v>
      </c>
      <c r="AC946" s="34"/>
    </row>
    <row r="947" spans="1:40" s="89" customFormat="1" x14ac:dyDescent="0.25">
      <c r="A947" s="214">
        <v>2</v>
      </c>
      <c r="B947" s="211">
        <v>236</v>
      </c>
      <c r="C947" s="215" t="s">
        <v>485</v>
      </c>
      <c r="D947" s="217" t="s">
        <v>486</v>
      </c>
      <c r="E947" s="213">
        <v>50</v>
      </c>
      <c r="F947" s="213" t="s">
        <v>48</v>
      </c>
      <c r="G947" s="32" t="s">
        <v>49</v>
      </c>
      <c r="H947" s="1">
        <v>43406.405555555553</v>
      </c>
      <c r="I947" s="1">
        <v>43406.781944444447</v>
      </c>
      <c r="J947" s="133"/>
      <c r="K947" s="133"/>
      <c r="L947" s="133"/>
      <c r="M947" s="78">
        <f>IF(RIGHT(T947)="T",(+I947-H947),0)</f>
        <v>0</v>
      </c>
      <c r="N947" s="78">
        <f>IF(RIGHT(T947)="U",(+I947-H947),0)</f>
        <v>0</v>
      </c>
      <c r="O947" s="78">
        <f>IF(RIGHT(T947)="C",(+I947-H947),0)</f>
        <v>0</v>
      </c>
      <c r="P947" s="78">
        <f>IF(RIGHT(T947)="D",(+I947-H947),0)</f>
        <v>0.37638888889341615</v>
      </c>
      <c r="Q947" s="79"/>
      <c r="R947" s="79"/>
      <c r="S947" s="79"/>
      <c r="T947" s="80" t="s">
        <v>622</v>
      </c>
      <c r="U947" s="7" t="s">
        <v>677</v>
      </c>
      <c r="V947" s="81"/>
      <c r="W947" s="82"/>
      <c r="X947" s="83"/>
      <c r="Y947" s="84"/>
      <c r="Z947" s="85"/>
      <c r="AA947" s="82"/>
      <c r="AB947" s="86"/>
      <c r="AD947" s="88"/>
      <c r="AE947" s="88"/>
      <c r="AF947" s="88"/>
      <c r="AG947" s="88"/>
      <c r="AH947" s="88"/>
      <c r="AI947" s="88"/>
      <c r="AJ947" s="88"/>
      <c r="AK947" s="88"/>
      <c r="AL947" s="88"/>
      <c r="AM947" s="88"/>
      <c r="AN947" s="88"/>
    </row>
    <row r="948" spans="1:40" s="89" customFormat="1" x14ac:dyDescent="0.25">
      <c r="A948" s="214"/>
      <c r="B948" s="211"/>
      <c r="C948" s="216"/>
      <c r="D948" s="217"/>
      <c r="E948" s="213"/>
      <c r="F948" s="213"/>
      <c r="G948" s="32"/>
      <c r="H948" s="3"/>
      <c r="I948" s="3"/>
      <c r="J948" s="133"/>
      <c r="K948" s="133"/>
      <c r="L948" s="133"/>
      <c r="M948" s="78">
        <f>IF(RIGHT(T948)="T",(+I948-H948),0)</f>
        <v>0</v>
      </c>
      <c r="N948" s="78">
        <f>IF(RIGHT(T948)="U",(+I948-H948),0)</f>
        <v>0</v>
      </c>
      <c r="O948" s="78">
        <f>IF(RIGHT(T948)="C",(+I948-H948),0)</f>
        <v>0</v>
      </c>
      <c r="P948" s="78">
        <f>IF(RIGHT(T948)="D",(+I948-H948),0)</f>
        <v>0</v>
      </c>
      <c r="Q948" s="79"/>
      <c r="R948" s="79"/>
      <c r="S948" s="79"/>
      <c r="T948" s="188"/>
      <c r="U948" s="19"/>
      <c r="V948" s="81"/>
      <c r="W948" s="82"/>
      <c r="X948" s="83"/>
      <c r="Y948" s="84"/>
      <c r="Z948" s="85"/>
      <c r="AA948" s="82"/>
      <c r="AB948" s="86"/>
      <c r="AD948" s="88"/>
      <c r="AE948" s="88"/>
      <c r="AF948" s="88"/>
      <c r="AG948" s="88"/>
      <c r="AH948" s="88"/>
      <c r="AI948" s="88"/>
      <c r="AJ948" s="88"/>
      <c r="AK948" s="88"/>
      <c r="AL948" s="88"/>
      <c r="AM948" s="88"/>
      <c r="AN948" s="88"/>
    </row>
    <row r="949" spans="1:40" s="37" customFormat="1" x14ac:dyDescent="0.25">
      <c r="A949" s="144"/>
      <c r="B949" s="10"/>
      <c r="C949" s="145"/>
      <c r="D949" s="146" t="s">
        <v>50</v>
      </c>
      <c r="E949" s="147"/>
      <c r="F949" s="29"/>
      <c r="G949" s="32" t="s">
        <v>49</v>
      </c>
      <c r="H949" s="2"/>
      <c r="I949" s="2"/>
      <c r="J949" s="32" t="s">
        <v>49</v>
      </c>
      <c r="K949" s="32" t="s">
        <v>49</v>
      </c>
      <c r="L949" s="77"/>
      <c r="M949" s="78">
        <f>SUM(M947:M948)</f>
        <v>0</v>
      </c>
      <c r="N949" s="78">
        <f>SUM(N947:N948)</f>
        <v>0</v>
      </c>
      <c r="O949" s="78">
        <f>SUM(O947:O948)</f>
        <v>0</v>
      </c>
      <c r="P949" s="78">
        <f>SUM(P947:P948)</f>
        <v>0.37638888889341615</v>
      </c>
      <c r="Q949" s="32" t="s">
        <v>49</v>
      </c>
      <c r="R949" s="32" t="s">
        <v>49</v>
      </c>
      <c r="S949" s="32" t="s">
        <v>49</v>
      </c>
      <c r="T949" s="155"/>
      <c r="U949" s="11"/>
      <c r="V949" s="156"/>
      <c r="W949" s="82">
        <f>$AC$10-((O949*24))</f>
        <v>720</v>
      </c>
      <c r="X949" s="83">
        <v>50</v>
      </c>
      <c r="Y949" s="84"/>
      <c r="Z949" s="85">
        <f>X949</f>
        <v>50</v>
      </c>
      <c r="AA949" s="82">
        <f>(Z949*(W949-M949*24))/W949</f>
        <v>50</v>
      </c>
      <c r="AB949" s="86">
        <f>(AA949/Z949)*100</f>
        <v>100</v>
      </c>
      <c r="AC949" s="34"/>
    </row>
    <row r="950" spans="1:40" s="37" customFormat="1" x14ac:dyDescent="0.25">
      <c r="A950" s="214">
        <v>3</v>
      </c>
      <c r="B950" s="211">
        <v>237</v>
      </c>
      <c r="C950" s="215" t="s">
        <v>487</v>
      </c>
      <c r="D950" s="224" t="s">
        <v>488</v>
      </c>
      <c r="E950" s="213">
        <v>50</v>
      </c>
      <c r="F950" s="213" t="s">
        <v>48</v>
      </c>
      <c r="G950" s="32" t="s">
        <v>49</v>
      </c>
      <c r="H950" s="3"/>
      <c r="I950" s="3"/>
      <c r="J950" s="32" t="s">
        <v>49</v>
      </c>
      <c r="K950" s="32" t="s">
        <v>49</v>
      </c>
      <c r="L950" s="77"/>
      <c r="M950" s="78">
        <f>IF(RIGHT(T950)="T",(+I950-H950),0)</f>
        <v>0</v>
      </c>
      <c r="N950" s="78">
        <f>IF(RIGHT(T950)="U",(+I950-H950),0)</f>
        <v>0</v>
      </c>
      <c r="O950" s="78">
        <f>IF(RIGHT(T950)="C",(+I950-H950),0)</f>
        <v>0</v>
      </c>
      <c r="P950" s="78">
        <f>IF(RIGHT(T950)="D",(+I950-H950),0)</f>
        <v>0</v>
      </c>
      <c r="Q950" s="32" t="s">
        <v>49</v>
      </c>
      <c r="R950" s="32" t="s">
        <v>49</v>
      </c>
      <c r="S950" s="32" t="s">
        <v>49</v>
      </c>
      <c r="T950" s="188"/>
      <c r="U950" s="19"/>
      <c r="V950" s="33"/>
      <c r="W950" s="34"/>
      <c r="X950" s="34"/>
      <c r="Y950" s="34"/>
      <c r="Z950" s="34"/>
      <c r="AA950" s="34"/>
      <c r="AB950" s="97"/>
      <c r="AC950" s="34"/>
    </row>
    <row r="951" spans="1:40" s="37" customFormat="1" x14ac:dyDescent="0.25">
      <c r="A951" s="214"/>
      <c r="B951" s="211"/>
      <c r="C951" s="216"/>
      <c r="D951" s="224"/>
      <c r="E951" s="213"/>
      <c r="F951" s="213"/>
      <c r="G951" s="32" t="s">
        <v>49</v>
      </c>
      <c r="H951" s="3"/>
      <c r="I951" s="3"/>
      <c r="J951" s="32" t="s">
        <v>49</v>
      </c>
      <c r="K951" s="32" t="s">
        <v>49</v>
      </c>
      <c r="L951" s="77"/>
      <c r="M951" s="78">
        <f>IF(RIGHT(T951)="T",(+I951-H951),0)</f>
        <v>0</v>
      </c>
      <c r="N951" s="78">
        <f>IF(RIGHT(T951)="U",(+I951-H951),0)</f>
        <v>0</v>
      </c>
      <c r="O951" s="78">
        <f>IF(RIGHT(T951)="C",(+I951-H951),0)</f>
        <v>0</v>
      </c>
      <c r="P951" s="78">
        <f>IF(RIGHT(T951)="D",(+I951-H951),0)</f>
        <v>0</v>
      </c>
      <c r="Q951" s="32" t="s">
        <v>49</v>
      </c>
      <c r="R951" s="32" t="s">
        <v>49</v>
      </c>
      <c r="S951" s="32" t="s">
        <v>49</v>
      </c>
      <c r="T951" s="188"/>
      <c r="U951" s="19"/>
      <c r="V951" s="33"/>
      <c r="W951" s="34"/>
      <c r="X951" s="34"/>
      <c r="Y951" s="34"/>
      <c r="Z951" s="34"/>
      <c r="AA951" s="34"/>
      <c r="AB951" s="97"/>
      <c r="AC951" s="34"/>
    </row>
    <row r="952" spans="1:40" s="37" customFormat="1" x14ac:dyDescent="0.25">
      <c r="A952" s="144"/>
      <c r="B952" s="10"/>
      <c r="C952" s="145"/>
      <c r="D952" s="146" t="s">
        <v>50</v>
      </c>
      <c r="E952" s="147"/>
      <c r="F952" s="29"/>
      <c r="G952" s="32" t="s">
        <v>49</v>
      </c>
      <c r="H952" s="2"/>
      <c r="I952" s="2"/>
      <c r="J952" s="32" t="s">
        <v>49</v>
      </c>
      <c r="K952" s="32" t="s">
        <v>49</v>
      </c>
      <c r="L952" s="77"/>
      <c r="M952" s="78">
        <f>SUM(M950:M951)</f>
        <v>0</v>
      </c>
      <c r="N952" s="78">
        <f>SUM(N950:N951)</f>
        <v>0</v>
      </c>
      <c r="O952" s="78">
        <f>SUM(O950:O951)</f>
        <v>0</v>
      </c>
      <c r="P952" s="78">
        <f>SUM(P950:P951)</f>
        <v>0</v>
      </c>
      <c r="Q952" s="32" t="s">
        <v>49</v>
      </c>
      <c r="R952" s="32" t="s">
        <v>49</v>
      </c>
      <c r="S952" s="32" t="s">
        <v>49</v>
      </c>
      <c r="T952" s="155"/>
      <c r="U952" s="11"/>
      <c r="V952" s="156"/>
      <c r="W952" s="82">
        <f>$AC$10-((O952*24))</f>
        <v>720</v>
      </c>
      <c r="X952" s="83">
        <v>50</v>
      </c>
      <c r="Y952" s="84"/>
      <c r="Z952" s="85">
        <f>X952</f>
        <v>50</v>
      </c>
      <c r="AA952" s="82">
        <f>(Z952*(W952-M952*24))/W952</f>
        <v>50</v>
      </c>
      <c r="AB952" s="86">
        <f>(AA952/Z952)*100</f>
        <v>100</v>
      </c>
      <c r="AC952" s="34"/>
    </row>
    <row r="953" spans="1:40" s="37" customFormat="1" x14ac:dyDescent="0.25">
      <c r="A953" s="214">
        <v>4</v>
      </c>
      <c r="B953" s="211">
        <v>238</v>
      </c>
      <c r="C953" s="215" t="s">
        <v>489</v>
      </c>
      <c r="D953" s="224" t="s">
        <v>490</v>
      </c>
      <c r="E953" s="213">
        <v>50</v>
      </c>
      <c r="F953" s="213" t="s">
        <v>48</v>
      </c>
      <c r="G953" s="32" t="s">
        <v>49</v>
      </c>
      <c r="H953" s="17"/>
      <c r="I953" s="17"/>
      <c r="J953" s="133"/>
      <c r="K953" s="133"/>
      <c r="L953" s="133"/>
      <c r="M953" s="78">
        <f>IF(RIGHT(T953)="T",(+I953-H953),0)</f>
        <v>0</v>
      </c>
      <c r="N953" s="78">
        <f>IF(RIGHT(T953)="U",(+I953-H953),0)</f>
        <v>0</v>
      </c>
      <c r="O953" s="78">
        <f>IF(RIGHT(T953)="C",(+I953-H953),0)</f>
        <v>0</v>
      </c>
      <c r="P953" s="78">
        <f>IF(RIGHT(T953)="D",(+I953-H953),0)</f>
        <v>0</v>
      </c>
      <c r="Q953" s="141"/>
      <c r="R953" s="141"/>
      <c r="S953" s="141"/>
      <c r="T953" s="188"/>
      <c r="U953" s="19"/>
      <c r="V953" s="191"/>
      <c r="W953" s="82"/>
      <c r="X953" s="83"/>
      <c r="Y953" s="84"/>
      <c r="Z953" s="85"/>
      <c r="AA953" s="82"/>
      <c r="AB953" s="86"/>
      <c r="AC953" s="34"/>
    </row>
    <row r="954" spans="1:40" s="37" customFormat="1" x14ac:dyDescent="0.25">
      <c r="A954" s="214"/>
      <c r="B954" s="211"/>
      <c r="C954" s="216"/>
      <c r="D954" s="224"/>
      <c r="E954" s="213"/>
      <c r="F954" s="213"/>
      <c r="G954" s="32" t="s">
        <v>49</v>
      </c>
      <c r="H954" s="3"/>
      <c r="I954" s="3"/>
      <c r="J954" s="133"/>
      <c r="K954" s="133"/>
      <c r="L954" s="133"/>
      <c r="M954" s="78">
        <f>IF(RIGHT(T954)="T",(+I954-H954),0)</f>
        <v>0</v>
      </c>
      <c r="N954" s="78">
        <f>IF(RIGHT(T954)="U",(+I954-H954),0)</f>
        <v>0</v>
      </c>
      <c r="O954" s="78">
        <f>IF(RIGHT(T954)="C",(+I954-H954),0)</f>
        <v>0</v>
      </c>
      <c r="P954" s="78">
        <f>IF(RIGHT(T954)="D",(+I954-H954),0)</f>
        <v>0</v>
      </c>
      <c r="Q954" s="141"/>
      <c r="R954" s="141"/>
      <c r="S954" s="141"/>
      <c r="T954" s="188"/>
      <c r="U954" s="19"/>
      <c r="V954" s="191"/>
      <c r="W954" s="82"/>
      <c r="X954" s="83"/>
      <c r="Y954" s="84"/>
      <c r="Z954" s="85"/>
      <c r="AA954" s="82"/>
      <c r="AB954" s="86"/>
      <c r="AC954" s="34"/>
    </row>
    <row r="955" spans="1:40" s="37" customFormat="1" x14ac:dyDescent="0.25">
      <c r="A955" s="144"/>
      <c r="B955" s="10"/>
      <c r="C955" s="145"/>
      <c r="D955" s="146" t="s">
        <v>50</v>
      </c>
      <c r="E955" s="147"/>
      <c r="F955" s="29"/>
      <c r="G955" s="32" t="s">
        <v>49</v>
      </c>
      <c r="H955" s="2"/>
      <c r="I955" s="2"/>
      <c r="J955" s="32" t="s">
        <v>49</v>
      </c>
      <c r="K955" s="32" t="s">
        <v>49</v>
      </c>
      <c r="L955" s="77"/>
      <c r="M955" s="78">
        <f>SUM(M953:M954)</f>
        <v>0</v>
      </c>
      <c r="N955" s="78">
        <f>SUM(N953:N954)</f>
        <v>0</v>
      </c>
      <c r="O955" s="78">
        <f>SUM(O953:O954)</f>
        <v>0</v>
      </c>
      <c r="P955" s="78">
        <f>SUM(P953:P954)</f>
        <v>0</v>
      </c>
      <c r="Q955" s="32" t="s">
        <v>49</v>
      </c>
      <c r="R955" s="32" t="s">
        <v>49</v>
      </c>
      <c r="S955" s="32" t="s">
        <v>49</v>
      </c>
      <c r="T955" s="155"/>
      <c r="U955" s="11"/>
      <c r="V955" s="156"/>
      <c r="W955" s="82">
        <f>$AC$10-((O955*24))</f>
        <v>720</v>
      </c>
      <c r="X955" s="83">
        <v>50</v>
      </c>
      <c r="Y955" s="84"/>
      <c r="Z955" s="85">
        <f>X955</f>
        <v>50</v>
      </c>
      <c r="AA955" s="82">
        <f>(Z955*(W955-M955*24))/W955</f>
        <v>50</v>
      </c>
      <c r="AB955" s="86">
        <f>(AA955/Z955)*100</f>
        <v>100</v>
      </c>
      <c r="AC955" s="34"/>
    </row>
    <row r="956" spans="1:40" s="37" customFormat="1" x14ac:dyDescent="0.25">
      <c r="A956" s="214">
        <v>5</v>
      </c>
      <c r="B956" s="211">
        <v>239</v>
      </c>
      <c r="C956" s="215" t="s">
        <v>491</v>
      </c>
      <c r="D956" s="224" t="s">
        <v>492</v>
      </c>
      <c r="E956" s="213">
        <v>125</v>
      </c>
      <c r="F956" s="213" t="s">
        <v>48</v>
      </c>
      <c r="G956" s="32" t="s">
        <v>49</v>
      </c>
      <c r="H956" s="1">
        <v>43407.404166666667</v>
      </c>
      <c r="I956" s="1">
        <v>43407.753472222219</v>
      </c>
      <c r="J956" s="133"/>
      <c r="K956" s="133"/>
      <c r="L956" s="133"/>
      <c r="M956" s="78">
        <f>IF(RIGHT(T956)="T",(+I956-H956),0)</f>
        <v>0</v>
      </c>
      <c r="N956" s="78">
        <f>IF(RIGHT(T956)="U",(+I956-H956),0)</f>
        <v>0</v>
      </c>
      <c r="O956" s="78">
        <f>IF(RIGHT(T956)="C",(+I956-H956),0)</f>
        <v>0</v>
      </c>
      <c r="P956" s="78">
        <f>IF(RIGHT(T956)="D",(+I956-H956),0)</f>
        <v>0.34930555555183673</v>
      </c>
      <c r="Q956" s="141"/>
      <c r="R956" s="141"/>
      <c r="S956" s="141"/>
      <c r="T956" s="80" t="s">
        <v>622</v>
      </c>
      <c r="U956" s="7" t="s">
        <v>677</v>
      </c>
      <c r="V956" s="191"/>
      <c r="W956" s="82"/>
      <c r="X956" s="83"/>
      <c r="Y956" s="84"/>
      <c r="Z956" s="85"/>
      <c r="AA956" s="82"/>
      <c r="AB956" s="86"/>
      <c r="AC956" s="34"/>
    </row>
    <row r="957" spans="1:40" s="37" customFormat="1" x14ac:dyDescent="0.25">
      <c r="A957" s="214"/>
      <c r="B957" s="211"/>
      <c r="C957" s="216"/>
      <c r="D957" s="224"/>
      <c r="E957" s="213"/>
      <c r="F957" s="213"/>
      <c r="G957" s="32" t="s">
        <v>49</v>
      </c>
      <c r="H957" s="3"/>
      <c r="I957" s="3"/>
      <c r="J957" s="133"/>
      <c r="K957" s="133"/>
      <c r="L957" s="133"/>
      <c r="M957" s="78">
        <f>IF(RIGHT(T957)="T",(+I957-H957),0)</f>
        <v>0</v>
      </c>
      <c r="N957" s="78">
        <f>IF(RIGHT(T957)="U",(+I957-H957),0)</f>
        <v>0</v>
      </c>
      <c r="O957" s="78">
        <f>IF(RIGHT(T957)="C",(+I957-H957),0)</f>
        <v>0</v>
      </c>
      <c r="P957" s="78">
        <f>IF(RIGHT(T957)="D",(+I957-H957),0)</f>
        <v>0</v>
      </c>
      <c r="Q957" s="141"/>
      <c r="R957" s="141"/>
      <c r="S957" s="141"/>
      <c r="T957" s="188"/>
      <c r="U957" s="19"/>
      <c r="V957" s="191"/>
      <c r="W957" s="82"/>
      <c r="X957" s="83"/>
      <c r="Y957" s="84"/>
      <c r="Z957" s="85"/>
      <c r="AA957" s="82"/>
      <c r="AB957" s="86"/>
      <c r="AC957" s="34"/>
    </row>
    <row r="958" spans="1:40" s="37" customFormat="1" x14ac:dyDescent="0.25">
      <c r="A958" s="144"/>
      <c r="B958" s="10"/>
      <c r="C958" s="145"/>
      <c r="D958" s="146" t="s">
        <v>50</v>
      </c>
      <c r="E958" s="147"/>
      <c r="F958" s="29"/>
      <c r="G958" s="32" t="s">
        <v>49</v>
      </c>
      <c r="H958" s="2"/>
      <c r="I958" s="2"/>
      <c r="J958" s="32" t="s">
        <v>49</v>
      </c>
      <c r="K958" s="32" t="s">
        <v>49</v>
      </c>
      <c r="L958" s="77"/>
      <c r="M958" s="78">
        <f>SUM(M956:M957)</f>
        <v>0</v>
      </c>
      <c r="N958" s="78">
        <f>SUM(N956:N957)</f>
        <v>0</v>
      </c>
      <c r="O958" s="78">
        <f>SUM(O956:O957)</f>
        <v>0</v>
      </c>
      <c r="P958" s="78">
        <f>SUM(P956:P957)</f>
        <v>0.34930555555183673</v>
      </c>
      <c r="Q958" s="32" t="s">
        <v>49</v>
      </c>
      <c r="R958" s="32" t="s">
        <v>49</v>
      </c>
      <c r="S958" s="32" t="s">
        <v>49</v>
      </c>
      <c r="T958" s="155"/>
      <c r="U958" s="11"/>
      <c r="V958" s="156"/>
      <c r="W958" s="82">
        <f>$AC$10-((O958*24))</f>
        <v>720</v>
      </c>
      <c r="X958" s="93">
        <v>125</v>
      </c>
      <c r="Y958" s="94"/>
      <c r="Z958" s="98">
        <f>X958</f>
        <v>125</v>
      </c>
      <c r="AA958" s="82">
        <f>(Z958*(W958-M958*24))/W958</f>
        <v>125</v>
      </c>
      <c r="AB958" s="100">
        <f>(AA958/Z958)*100</f>
        <v>100</v>
      </c>
      <c r="AC958" s="34"/>
    </row>
    <row r="959" spans="1:40" s="34" customFormat="1" ht="18" x14ac:dyDescent="0.25">
      <c r="A959" s="222">
        <v>6</v>
      </c>
      <c r="B959" s="212">
        <v>240</v>
      </c>
      <c r="C959" s="225" t="s">
        <v>493</v>
      </c>
      <c r="D959" s="226" t="s">
        <v>494</v>
      </c>
      <c r="E959" s="213">
        <v>80</v>
      </c>
      <c r="F959" s="213" t="s">
        <v>48</v>
      </c>
      <c r="G959" s="32" t="s">
        <v>49</v>
      </c>
      <c r="H959" s="1">
        <v>43412.320138888892</v>
      </c>
      <c r="I959" s="1">
        <v>43412.614583333336</v>
      </c>
      <c r="J959" s="32" t="s">
        <v>49</v>
      </c>
      <c r="K959" s="32" t="s">
        <v>49</v>
      </c>
      <c r="L959" s="32" t="s">
        <v>49</v>
      </c>
      <c r="M959" s="78">
        <f>IF(RIGHT(T959)="T",(+I959-H959),0)</f>
        <v>0</v>
      </c>
      <c r="N959" s="78">
        <f>IF(RIGHT(T959)="U",(+I959-H959),0)</f>
        <v>0</v>
      </c>
      <c r="O959" s="78">
        <f>IF(RIGHT(T959)="C",(+I959-H959),0)</f>
        <v>0</v>
      </c>
      <c r="P959" s="78">
        <f>IF(RIGHT(T959)="D",(+I959-H959),0)</f>
        <v>0.29444444444379769</v>
      </c>
      <c r="Q959" s="32" t="s">
        <v>49</v>
      </c>
      <c r="R959" s="32" t="s">
        <v>49</v>
      </c>
      <c r="S959" s="32" t="s">
        <v>49</v>
      </c>
      <c r="T959" s="80" t="s">
        <v>612</v>
      </c>
      <c r="U959" s="9" t="s">
        <v>815</v>
      </c>
      <c r="V959" s="33"/>
      <c r="AB959" s="97"/>
    </row>
    <row r="960" spans="1:40" s="34" customFormat="1" x14ac:dyDescent="0.25">
      <c r="A960" s="222"/>
      <c r="B960" s="212"/>
      <c r="C960" s="216"/>
      <c r="D960" s="226"/>
      <c r="E960" s="213"/>
      <c r="F960" s="213"/>
      <c r="G960" s="32"/>
      <c r="H960" s="3"/>
      <c r="I960" s="3"/>
      <c r="J960" s="32"/>
      <c r="K960" s="32"/>
      <c r="L960" s="32"/>
      <c r="M960" s="78">
        <f>IF(RIGHT(T960)="T",(+I960-H960),0)</f>
        <v>0</v>
      </c>
      <c r="N960" s="78">
        <f>IF(RIGHT(T960)="U",(+I960-H960),0)</f>
        <v>0</v>
      </c>
      <c r="O960" s="78">
        <f>IF(RIGHT(T960)="C",(+I960-H960),0)</f>
        <v>0</v>
      </c>
      <c r="P960" s="78">
        <f>IF(RIGHT(T960)="D",(+I960-H960),0)</f>
        <v>0</v>
      </c>
      <c r="Q960" s="32" t="s">
        <v>49</v>
      </c>
      <c r="R960" s="32" t="s">
        <v>49</v>
      </c>
      <c r="S960" s="32" t="s">
        <v>49</v>
      </c>
      <c r="T960" s="188"/>
      <c r="U960" s="19"/>
      <c r="V960" s="33"/>
      <c r="AB960" s="97"/>
    </row>
    <row r="961" spans="1:40" s="37" customFormat="1" x14ac:dyDescent="0.25">
      <c r="A961" s="144"/>
      <c r="B961" s="10"/>
      <c r="C961" s="145"/>
      <c r="D961" s="146" t="s">
        <v>50</v>
      </c>
      <c r="E961" s="147"/>
      <c r="F961" s="29"/>
      <c r="G961" s="32" t="s">
        <v>49</v>
      </c>
      <c r="H961" s="2"/>
      <c r="I961" s="2"/>
      <c r="J961" s="32" t="s">
        <v>49</v>
      </c>
      <c r="K961" s="32" t="s">
        <v>49</v>
      </c>
      <c r="L961" s="77"/>
      <c r="M961" s="78">
        <f>SUM(M959:M960)</f>
        <v>0</v>
      </c>
      <c r="N961" s="78">
        <f>SUM(N959:N960)</f>
        <v>0</v>
      </c>
      <c r="O961" s="78">
        <f>SUM(O959:O960)</f>
        <v>0</v>
      </c>
      <c r="P961" s="78">
        <f>SUM(P959:P960)</f>
        <v>0.29444444444379769</v>
      </c>
      <c r="Q961" s="32" t="s">
        <v>49</v>
      </c>
      <c r="R961" s="32" t="s">
        <v>49</v>
      </c>
      <c r="S961" s="32" t="s">
        <v>49</v>
      </c>
      <c r="T961" s="155"/>
      <c r="U961" s="11"/>
      <c r="V961" s="156"/>
      <c r="W961" s="82">
        <f>$AC$10-((O961*24))</f>
        <v>720</v>
      </c>
      <c r="X961" s="83">
        <v>80</v>
      </c>
      <c r="Y961" s="84"/>
      <c r="Z961" s="85">
        <f>X961</f>
        <v>80</v>
      </c>
      <c r="AA961" s="82">
        <f>(Z961*(W961-M961*24))/W961</f>
        <v>80</v>
      </c>
      <c r="AB961" s="86">
        <f>(AA961/Z961)*100</f>
        <v>100</v>
      </c>
      <c r="AC961" s="34"/>
    </row>
    <row r="962" spans="1:40" s="89" customFormat="1" x14ac:dyDescent="0.25">
      <c r="A962" s="182">
        <v>7</v>
      </c>
      <c r="B962" s="27">
        <v>241</v>
      </c>
      <c r="C962" s="69" t="s">
        <v>495</v>
      </c>
      <c r="D962" s="150" t="s">
        <v>496</v>
      </c>
      <c r="E962" s="29">
        <v>80</v>
      </c>
      <c r="F962" s="29" t="s">
        <v>48</v>
      </c>
      <c r="G962" s="32" t="s">
        <v>49</v>
      </c>
      <c r="H962" s="15"/>
      <c r="I962" s="15"/>
      <c r="J962" s="133"/>
      <c r="K962" s="133"/>
      <c r="L962" s="133"/>
      <c r="M962" s="141">
        <v>0</v>
      </c>
      <c r="N962" s="141">
        <v>0</v>
      </c>
      <c r="O962" s="141">
        <v>0</v>
      </c>
      <c r="P962" s="141">
        <v>0</v>
      </c>
      <c r="Q962" s="79"/>
      <c r="R962" s="79"/>
      <c r="S962" s="79"/>
      <c r="T962" s="143"/>
      <c r="U962" s="42"/>
      <c r="V962" s="81"/>
      <c r="W962" s="82">
        <f>$AC$10-((O962*24))</f>
        <v>720</v>
      </c>
      <c r="X962" s="83">
        <v>80</v>
      </c>
      <c r="Y962" s="84"/>
      <c r="Z962" s="85">
        <f>X962</f>
        <v>80</v>
      </c>
      <c r="AA962" s="82">
        <f>(Z962*(W962-M962*24))/W962</f>
        <v>80</v>
      </c>
      <c r="AB962" s="86">
        <f>(AA962/Z962)*100</f>
        <v>100</v>
      </c>
      <c r="AD962" s="88"/>
      <c r="AE962" s="88"/>
      <c r="AF962" s="88"/>
      <c r="AG962" s="88"/>
      <c r="AH962" s="88"/>
      <c r="AI962" s="88"/>
      <c r="AJ962" s="88"/>
      <c r="AK962" s="88"/>
      <c r="AL962" s="88"/>
      <c r="AM962" s="88"/>
      <c r="AN962" s="88"/>
    </row>
    <row r="963" spans="1:40" s="89" customFormat="1" x14ac:dyDescent="0.25">
      <c r="A963" s="214">
        <v>8</v>
      </c>
      <c r="B963" s="211">
        <v>242</v>
      </c>
      <c r="C963" s="215" t="s">
        <v>497</v>
      </c>
      <c r="D963" s="217" t="s">
        <v>498</v>
      </c>
      <c r="E963" s="213">
        <v>240</v>
      </c>
      <c r="F963" s="213" t="s">
        <v>48</v>
      </c>
      <c r="G963" s="32" t="s">
        <v>49</v>
      </c>
      <c r="H963" s="3"/>
      <c r="I963" s="3"/>
      <c r="J963" s="133"/>
      <c r="K963" s="133"/>
      <c r="L963" s="133"/>
      <c r="M963" s="78">
        <f>IF(RIGHT(T963)="T",(+I963-H963),0)</f>
        <v>0</v>
      </c>
      <c r="N963" s="78">
        <f>IF(RIGHT(T963)="U",(+I963-H963),0)</f>
        <v>0</v>
      </c>
      <c r="O963" s="78">
        <f>IF(RIGHT(T963)="C",(+I963-H963),0)</f>
        <v>0</v>
      </c>
      <c r="P963" s="78">
        <f>IF(RIGHT(T963)="D",(+I963-H963),0)</f>
        <v>0</v>
      </c>
      <c r="Q963" s="141"/>
      <c r="R963" s="141"/>
      <c r="S963" s="141"/>
      <c r="T963" s="188"/>
      <c r="U963" s="19"/>
      <c r="V963" s="191"/>
      <c r="W963" s="82"/>
      <c r="X963" s="83"/>
      <c r="Y963" s="84"/>
      <c r="Z963" s="85"/>
      <c r="AA963" s="82"/>
      <c r="AB963" s="86"/>
      <c r="AD963" s="88"/>
      <c r="AE963" s="88"/>
      <c r="AF963" s="88"/>
      <c r="AG963" s="88"/>
      <c r="AH963" s="88"/>
      <c r="AI963" s="88"/>
      <c r="AJ963" s="88"/>
      <c r="AK963" s="88"/>
      <c r="AL963" s="88"/>
      <c r="AM963" s="88"/>
      <c r="AN963" s="88"/>
    </row>
    <row r="964" spans="1:40" s="89" customFormat="1" x14ac:dyDescent="0.25">
      <c r="A964" s="214"/>
      <c r="B964" s="211"/>
      <c r="C964" s="216"/>
      <c r="D964" s="217"/>
      <c r="E964" s="213"/>
      <c r="F964" s="213"/>
      <c r="G964" s="32"/>
      <c r="H964" s="3"/>
      <c r="I964" s="3"/>
      <c r="J964" s="133"/>
      <c r="K964" s="133"/>
      <c r="L964" s="133"/>
      <c r="M964" s="78">
        <f>IF(RIGHT(T964)="T",(+I964-H964),0)</f>
        <v>0</v>
      </c>
      <c r="N964" s="78">
        <f>IF(RIGHT(T964)="U",(+I964-H964),0)</f>
        <v>0</v>
      </c>
      <c r="O964" s="78">
        <f>IF(RIGHT(T964)="C",(+I964-H964),0)</f>
        <v>0</v>
      </c>
      <c r="P964" s="78">
        <f>IF(RIGHT(T964)="D",(+I964-H964),0)</f>
        <v>0</v>
      </c>
      <c r="Q964" s="141"/>
      <c r="R964" s="141"/>
      <c r="S964" s="141"/>
      <c r="T964" s="188"/>
      <c r="U964" s="19"/>
      <c r="V964" s="191"/>
      <c r="W964" s="82"/>
      <c r="X964" s="83"/>
      <c r="Y964" s="84"/>
      <c r="Z964" s="85"/>
      <c r="AA964" s="82"/>
      <c r="AB964" s="86"/>
      <c r="AD964" s="88"/>
      <c r="AE964" s="88"/>
      <c r="AF964" s="88"/>
      <c r="AG964" s="88"/>
      <c r="AH964" s="88"/>
      <c r="AI964" s="88"/>
      <c r="AJ964" s="88"/>
      <c r="AK964" s="88"/>
      <c r="AL964" s="88"/>
      <c r="AM964" s="88"/>
      <c r="AN964" s="88"/>
    </row>
    <row r="965" spans="1:40" s="37" customFormat="1" x14ac:dyDescent="0.25">
      <c r="A965" s="144"/>
      <c r="B965" s="10"/>
      <c r="C965" s="145"/>
      <c r="D965" s="146" t="s">
        <v>50</v>
      </c>
      <c r="E965" s="147"/>
      <c r="F965" s="29"/>
      <c r="G965" s="32" t="s">
        <v>49</v>
      </c>
      <c r="H965" s="2"/>
      <c r="I965" s="2"/>
      <c r="J965" s="32" t="s">
        <v>49</v>
      </c>
      <c r="K965" s="32" t="s">
        <v>49</v>
      </c>
      <c r="L965" s="77"/>
      <c r="M965" s="78">
        <f>SUM(M962:M963)</f>
        <v>0</v>
      </c>
      <c r="N965" s="78">
        <f>SUM(N962:N963)</f>
        <v>0</v>
      </c>
      <c r="O965" s="78">
        <f>SUM(O962:O963)</f>
        <v>0</v>
      </c>
      <c r="P965" s="78">
        <f>SUM(P962:P963)</f>
        <v>0</v>
      </c>
      <c r="Q965" s="32" t="s">
        <v>49</v>
      </c>
      <c r="R965" s="32" t="s">
        <v>49</v>
      </c>
      <c r="S965" s="32" t="s">
        <v>49</v>
      </c>
      <c r="T965" s="155"/>
      <c r="U965" s="11"/>
      <c r="V965" s="156"/>
      <c r="W965" s="82">
        <f>$AC$10-((O965*24))</f>
        <v>720</v>
      </c>
      <c r="X965" s="83">
        <v>240</v>
      </c>
      <c r="Y965" s="84"/>
      <c r="Z965" s="85">
        <f>X965</f>
        <v>240</v>
      </c>
      <c r="AA965" s="82">
        <f>(Z965*(W965-M965*24))/W965</f>
        <v>240</v>
      </c>
      <c r="AB965" s="86">
        <f>(AA965/Z965)*100</f>
        <v>100</v>
      </c>
      <c r="AC965" s="34"/>
    </row>
    <row r="966" spans="1:40" s="89" customFormat="1" x14ac:dyDescent="0.25">
      <c r="A966" s="214">
        <v>9</v>
      </c>
      <c r="B966" s="211">
        <v>243</v>
      </c>
      <c r="C966" s="215" t="s">
        <v>499</v>
      </c>
      <c r="D966" s="217" t="s">
        <v>500</v>
      </c>
      <c r="E966" s="213">
        <v>240</v>
      </c>
      <c r="F966" s="213" t="s">
        <v>48</v>
      </c>
      <c r="G966" s="32" t="s">
        <v>49</v>
      </c>
      <c r="H966" s="3"/>
      <c r="I966" s="3"/>
      <c r="J966" s="133"/>
      <c r="K966" s="133"/>
      <c r="L966" s="133"/>
      <c r="M966" s="78">
        <f>IF(RIGHT(T966)="T",(+I966-H966),0)</f>
        <v>0</v>
      </c>
      <c r="N966" s="78">
        <f>IF(RIGHT(T966)="U",(+I966-H966),0)</f>
        <v>0</v>
      </c>
      <c r="O966" s="78">
        <f>IF(RIGHT(T966)="C",(+I966-H966),0)</f>
        <v>0</v>
      </c>
      <c r="P966" s="78">
        <f>IF(RIGHT(T966)="D",(+I966-H966),0)</f>
        <v>0</v>
      </c>
      <c r="Q966" s="141"/>
      <c r="R966" s="141"/>
      <c r="S966" s="141"/>
      <c r="T966" s="188"/>
      <c r="U966" s="19"/>
      <c r="V966" s="191"/>
      <c r="W966" s="82"/>
      <c r="X966" s="83"/>
      <c r="Y966" s="84"/>
      <c r="Z966" s="85"/>
      <c r="AA966" s="82"/>
      <c r="AB966" s="86"/>
      <c r="AD966" s="88"/>
      <c r="AE966" s="88"/>
      <c r="AF966" s="88"/>
      <c r="AG966" s="88"/>
      <c r="AH966" s="88"/>
      <c r="AI966" s="88"/>
      <c r="AJ966" s="88"/>
      <c r="AK966" s="88"/>
      <c r="AL966" s="88"/>
      <c r="AM966" s="88"/>
      <c r="AN966" s="88"/>
    </row>
    <row r="967" spans="1:40" s="89" customFormat="1" x14ac:dyDescent="0.25">
      <c r="A967" s="214"/>
      <c r="B967" s="211"/>
      <c r="C967" s="216"/>
      <c r="D967" s="217"/>
      <c r="E967" s="213"/>
      <c r="F967" s="213"/>
      <c r="G967" s="32"/>
      <c r="H967" s="3"/>
      <c r="I967" s="3"/>
      <c r="J967" s="133"/>
      <c r="K967" s="133"/>
      <c r="L967" s="133"/>
      <c r="M967" s="78">
        <f>IF(RIGHT(T967)="T",(+I967-H967),0)</f>
        <v>0</v>
      </c>
      <c r="N967" s="78">
        <f>IF(RIGHT(T967)="U",(+I967-H967),0)</f>
        <v>0</v>
      </c>
      <c r="O967" s="78">
        <f>IF(RIGHT(T967)="C",(+I967-H967),0)</f>
        <v>0</v>
      </c>
      <c r="P967" s="78">
        <f>IF(RIGHT(T967)="D",(+I967-H967),0)</f>
        <v>0</v>
      </c>
      <c r="Q967" s="141"/>
      <c r="R967" s="141"/>
      <c r="S967" s="141"/>
      <c r="T967" s="188"/>
      <c r="U967" s="19"/>
      <c r="V967" s="191"/>
      <c r="W967" s="82"/>
      <c r="X967" s="83"/>
      <c r="Y967" s="84"/>
      <c r="Z967" s="85"/>
      <c r="AA967" s="82"/>
      <c r="AB967" s="86"/>
      <c r="AD967" s="88"/>
      <c r="AE967" s="88"/>
      <c r="AF967" s="88"/>
      <c r="AG967" s="88"/>
      <c r="AH967" s="88"/>
      <c r="AI967" s="88"/>
      <c r="AJ967" s="88"/>
      <c r="AK967" s="88"/>
      <c r="AL967" s="88"/>
      <c r="AM967" s="88"/>
      <c r="AN967" s="88"/>
    </row>
    <row r="968" spans="1:40" s="37" customFormat="1" x14ac:dyDescent="0.25">
      <c r="A968" s="144"/>
      <c r="B968" s="10"/>
      <c r="C968" s="145"/>
      <c r="D968" s="146" t="s">
        <v>50</v>
      </c>
      <c r="E968" s="147"/>
      <c r="F968" s="29"/>
      <c r="G968" s="32" t="s">
        <v>49</v>
      </c>
      <c r="H968" s="2"/>
      <c r="I968" s="2"/>
      <c r="J968" s="32" t="s">
        <v>49</v>
      </c>
      <c r="K968" s="32" t="s">
        <v>49</v>
      </c>
      <c r="L968" s="77"/>
      <c r="M968" s="78">
        <f>SUM(M965:M966)</f>
        <v>0</v>
      </c>
      <c r="N968" s="78">
        <f>SUM(N965:N966)</f>
        <v>0</v>
      </c>
      <c r="O968" s="78">
        <f>SUM(O965:O966)</f>
        <v>0</v>
      </c>
      <c r="P968" s="78">
        <f>SUM(P965:P966)</f>
        <v>0</v>
      </c>
      <c r="Q968" s="32" t="s">
        <v>49</v>
      </c>
      <c r="R968" s="32" t="s">
        <v>49</v>
      </c>
      <c r="S968" s="32" t="s">
        <v>49</v>
      </c>
      <c r="T968" s="155"/>
      <c r="U968" s="11"/>
      <c r="V968" s="156"/>
      <c r="W968" s="82">
        <f>$AC$10-((O968*24))</f>
        <v>720</v>
      </c>
      <c r="X968" s="83">
        <v>240</v>
      </c>
      <c r="Y968" s="84"/>
      <c r="Z968" s="85">
        <f>X968</f>
        <v>240</v>
      </c>
      <c r="AA968" s="82">
        <f>(Z968*(W968-M968*24))/W968</f>
        <v>240</v>
      </c>
      <c r="AB968" s="86">
        <f>(AA968/Z968)*100</f>
        <v>100</v>
      </c>
      <c r="AC968" s="34"/>
    </row>
    <row r="969" spans="1:40" s="89" customFormat="1" x14ac:dyDescent="0.25">
      <c r="A969" s="214">
        <v>10</v>
      </c>
      <c r="B969" s="211">
        <v>244</v>
      </c>
      <c r="C969" s="215" t="s">
        <v>501</v>
      </c>
      <c r="D969" s="217" t="s">
        <v>502</v>
      </c>
      <c r="E969" s="213">
        <v>80</v>
      </c>
      <c r="F969" s="213" t="s">
        <v>48</v>
      </c>
      <c r="G969" s="32" t="s">
        <v>49</v>
      </c>
      <c r="H969" s="17"/>
      <c r="I969" s="17"/>
      <c r="J969" s="32" t="s">
        <v>49</v>
      </c>
      <c r="K969" s="32" t="s">
        <v>49</v>
      </c>
      <c r="L969" s="32" t="s">
        <v>49</v>
      </c>
      <c r="M969" s="78">
        <f>IF(RIGHT(T969)="T",(+I969-H969),0)</f>
        <v>0</v>
      </c>
      <c r="N969" s="78">
        <f>IF(RIGHT(T969)="U",(+I969-H969),0)</f>
        <v>0</v>
      </c>
      <c r="O969" s="78">
        <f>IF(RIGHT(T969)="C",(+I969-H969),0)</f>
        <v>0</v>
      </c>
      <c r="P969" s="78">
        <f>IF(RIGHT(T969)="D",(+I969-H969),0)</f>
        <v>0</v>
      </c>
      <c r="Q969" s="32" t="s">
        <v>49</v>
      </c>
      <c r="R969" s="32" t="s">
        <v>49</v>
      </c>
      <c r="S969" s="32" t="s">
        <v>49</v>
      </c>
      <c r="T969" s="188"/>
      <c r="U969" s="19"/>
      <c r="V969" s="33"/>
      <c r="W969" s="34"/>
      <c r="X969" s="34"/>
      <c r="Y969" s="34"/>
      <c r="Z969" s="34"/>
      <c r="AA969" s="34"/>
      <c r="AB969" s="97"/>
      <c r="AD969" s="88"/>
      <c r="AE969" s="88"/>
      <c r="AF969" s="88"/>
      <c r="AG969" s="88"/>
      <c r="AH969" s="88"/>
      <c r="AI969" s="88"/>
      <c r="AJ969" s="88"/>
      <c r="AK969" s="88"/>
      <c r="AL969" s="88"/>
      <c r="AM969" s="88"/>
      <c r="AN969" s="88"/>
    </row>
    <row r="970" spans="1:40" s="89" customFormat="1" x14ac:dyDescent="0.25">
      <c r="A970" s="214"/>
      <c r="B970" s="211"/>
      <c r="C970" s="216"/>
      <c r="D970" s="217"/>
      <c r="E970" s="213"/>
      <c r="F970" s="213"/>
      <c r="G970" s="32"/>
      <c r="H970" s="3"/>
      <c r="I970" s="3"/>
      <c r="J970" s="32"/>
      <c r="K970" s="32"/>
      <c r="L970" s="32"/>
      <c r="M970" s="78">
        <f>IF(RIGHT(T970)="T",(+I970-H970),0)</f>
        <v>0</v>
      </c>
      <c r="N970" s="78">
        <f>IF(RIGHT(T970)="U",(+I970-H970),0)</f>
        <v>0</v>
      </c>
      <c r="O970" s="78">
        <f>IF(RIGHT(T970)="C",(+I970-H970),0)</f>
        <v>0</v>
      </c>
      <c r="P970" s="78">
        <f>IF(RIGHT(T970)="D",(+I970-H970),0)</f>
        <v>0</v>
      </c>
      <c r="Q970" s="32"/>
      <c r="R970" s="32"/>
      <c r="S970" s="32"/>
      <c r="T970" s="188"/>
      <c r="U970" s="19"/>
      <c r="V970" s="33"/>
      <c r="W970" s="34"/>
      <c r="X970" s="34"/>
      <c r="Y970" s="34"/>
      <c r="Z970" s="34"/>
      <c r="AA970" s="34"/>
      <c r="AB970" s="97"/>
      <c r="AD970" s="88"/>
      <c r="AE970" s="88"/>
      <c r="AF970" s="88"/>
      <c r="AG970" s="88"/>
      <c r="AH970" s="88"/>
      <c r="AI970" s="88"/>
      <c r="AJ970" s="88"/>
      <c r="AK970" s="88"/>
      <c r="AL970" s="88"/>
      <c r="AM970" s="88"/>
      <c r="AN970" s="88"/>
    </row>
    <row r="971" spans="1:40" s="89" customFormat="1" x14ac:dyDescent="0.25">
      <c r="A971" s="182"/>
      <c r="B971" s="27"/>
      <c r="C971" s="69"/>
      <c r="D971" s="146" t="s">
        <v>50</v>
      </c>
      <c r="E971" s="147"/>
      <c r="F971" s="29"/>
      <c r="G971" s="32" t="s">
        <v>49</v>
      </c>
      <c r="H971" s="2"/>
      <c r="I971" s="2"/>
      <c r="J971" s="32" t="s">
        <v>49</v>
      </c>
      <c r="K971" s="32" t="s">
        <v>49</v>
      </c>
      <c r="L971" s="32" t="s">
        <v>49</v>
      </c>
      <c r="M971" s="78">
        <f>SUM(M969:M970)</f>
        <v>0</v>
      </c>
      <c r="N971" s="78">
        <f>SUM(N969:N970)</f>
        <v>0</v>
      </c>
      <c r="O971" s="78">
        <f>SUM(O969:O970)</f>
        <v>0</v>
      </c>
      <c r="P971" s="78">
        <f>SUM(P969:P970)</f>
        <v>0</v>
      </c>
      <c r="Q971" s="32" t="s">
        <v>49</v>
      </c>
      <c r="R971" s="32" t="s">
        <v>49</v>
      </c>
      <c r="S971" s="32" t="s">
        <v>49</v>
      </c>
      <c r="T971" s="155"/>
      <c r="U971" s="11"/>
      <c r="V971" s="156"/>
      <c r="W971" s="82">
        <f>$AC$10-((O971*24))</f>
        <v>720</v>
      </c>
      <c r="X971" s="83">
        <v>80</v>
      </c>
      <c r="Y971" s="84"/>
      <c r="Z971" s="85">
        <f>X971</f>
        <v>80</v>
      </c>
      <c r="AA971" s="82">
        <f>(Z971*(W971-M971*24))/W971</f>
        <v>80</v>
      </c>
      <c r="AB971" s="86">
        <f>(AA971/Z971)*100</f>
        <v>100</v>
      </c>
      <c r="AD971" s="88"/>
      <c r="AE971" s="88"/>
      <c r="AF971" s="88"/>
      <c r="AG971" s="88"/>
      <c r="AH971" s="88"/>
      <c r="AI971" s="88"/>
      <c r="AJ971" s="88"/>
      <c r="AK971" s="88"/>
      <c r="AL971" s="88"/>
      <c r="AM971" s="88"/>
      <c r="AN971" s="88"/>
    </row>
    <row r="972" spans="1:40" s="89" customFormat="1" x14ac:dyDescent="0.25">
      <c r="A972" s="214">
        <v>10</v>
      </c>
      <c r="B972" s="211">
        <v>245</v>
      </c>
      <c r="C972" s="215" t="s">
        <v>503</v>
      </c>
      <c r="D972" s="217" t="s">
        <v>504</v>
      </c>
      <c r="E972" s="213">
        <v>125</v>
      </c>
      <c r="F972" s="213" t="s">
        <v>48</v>
      </c>
      <c r="G972" s="32" t="s">
        <v>49</v>
      </c>
      <c r="H972" s="17"/>
      <c r="I972" s="17"/>
      <c r="J972" s="32" t="s">
        <v>49</v>
      </c>
      <c r="K972" s="32" t="s">
        <v>49</v>
      </c>
      <c r="L972" s="32" t="s">
        <v>49</v>
      </c>
      <c r="M972" s="78">
        <f>IF(RIGHT(T972)="T",(+I972-H972),0)</f>
        <v>0</v>
      </c>
      <c r="N972" s="78">
        <f>IF(RIGHT(T972)="U",(+I972-H972),0)</f>
        <v>0</v>
      </c>
      <c r="O972" s="78">
        <f>IF(RIGHT(T972)="C",(+I972-H972),0)</f>
        <v>0</v>
      </c>
      <c r="P972" s="78">
        <f>IF(RIGHT(T972)="D",(+I972-H972),0)</f>
        <v>0</v>
      </c>
      <c r="Q972" s="32" t="s">
        <v>49</v>
      </c>
      <c r="R972" s="32" t="s">
        <v>49</v>
      </c>
      <c r="S972" s="32" t="s">
        <v>49</v>
      </c>
      <c r="T972" s="188"/>
      <c r="U972" s="19"/>
      <c r="V972" s="33"/>
      <c r="W972" s="34"/>
      <c r="X972" s="34"/>
      <c r="Y972" s="34"/>
      <c r="Z972" s="34"/>
      <c r="AA972" s="34"/>
      <c r="AB972" s="97"/>
      <c r="AD972" s="88"/>
      <c r="AE972" s="88"/>
      <c r="AF972" s="88"/>
      <c r="AG972" s="88"/>
      <c r="AH972" s="88"/>
      <c r="AI972" s="88"/>
      <c r="AJ972" s="88"/>
      <c r="AK972" s="88"/>
      <c r="AL972" s="88"/>
      <c r="AM972" s="88"/>
      <c r="AN972" s="88"/>
    </row>
    <row r="973" spans="1:40" s="89" customFormat="1" x14ac:dyDescent="0.25">
      <c r="A973" s="214"/>
      <c r="B973" s="211"/>
      <c r="C973" s="216"/>
      <c r="D973" s="217"/>
      <c r="E973" s="213"/>
      <c r="F973" s="213"/>
      <c r="G973" s="32"/>
      <c r="H973" s="3"/>
      <c r="I973" s="3"/>
      <c r="J973" s="32"/>
      <c r="K973" s="32"/>
      <c r="L973" s="32"/>
      <c r="M973" s="78">
        <f>IF(RIGHT(T973)="T",(+I973-H973),0)</f>
        <v>0</v>
      </c>
      <c r="N973" s="78">
        <f>IF(RIGHT(T973)="U",(+I973-H973),0)</f>
        <v>0</v>
      </c>
      <c r="O973" s="78">
        <f>IF(RIGHT(T973)="C",(+I973-H973),0)</f>
        <v>0</v>
      </c>
      <c r="P973" s="78">
        <f>IF(RIGHT(T973)="D",(+I973-H973),0)</f>
        <v>0</v>
      </c>
      <c r="Q973" s="32"/>
      <c r="R973" s="32"/>
      <c r="S973" s="32"/>
      <c r="T973" s="188"/>
      <c r="U973" s="19"/>
      <c r="V973" s="33"/>
      <c r="W973" s="34"/>
      <c r="X973" s="34"/>
      <c r="Y973" s="34"/>
      <c r="Z973" s="34"/>
      <c r="AA973" s="34"/>
      <c r="AB973" s="97"/>
      <c r="AD973" s="88"/>
      <c r="AE973" s="88"/>
      <c r="AF973" s="88"/>
      <c r="AG973" s="88"/>
      <c r="AH973" s="88"/>
      <c r="AI973" s="88"/>
      <c r="AJ973" s="88"/>
      <c r="AK973" s="88"/>
      <c r="AL973" s="88"/>
      <c r="AM973" s="88"/>
      <c r="AN973" s="88"/>
    </row>
    <row r="974" spans="1:40" s="89" customFormat="1" x14ac:dyDescent="0.25">
      <c r="A974" s="182"/>
      <c r="B974" s="27"/>
      <c r="C974" s="69"/>
      <c r="D974" s="146" t="s">
        <v>50</v>
      </c>
      <c r="E974" s="147"/>
      <c r="F974" s="29"/>
      <c r="G974" s="32" t="s">
        <v>49</v>
      </c>
      <c r="H974" s="2"/>
      <c r="I974" s="2"/>
      <c r="J974" s="32" t="s">
        <v>49</v>
      </c>
      <c r="K974" s="32" t="s">
        <v>49</v>
      </c>
      <c r="L974" s="32" t="s">
        <v>49</v>
      </c>
      <c r="M974" s="78">
        <f>SUM(M972:M973)</f>
        <v>0</v>
      </c>
      <c r="N974" s="78">
        <f>SUM(N972:N973)</f>
        <v>0</v>
      </c>
      <c r="O974" s="78">
        <f>SUM(O972:O973)</f>
        <v>0</v>
      </c>
      <c r="P974" s="78">
        <f>SUM(P972:P973)</f>
        <v>0</v>
      </c>
      <c r="Q974" s="32" t="s">
        <v>49</v>
      </c>
      <c r="R974" s="32" t="s">
        <v>49</v>
      </c>
      <c r="S974" s="32" t="s">
        <v>49</v>
      </c>
      <c r="T974" s="155"/>
      <c r="U974" s="11"/>
      <c r="V974" s="156"/>
      <c r="W974" s="82">
        <f>$AC$10-((O974*24))</f>
        <v>720</v>
      </c>
      <c r="X974" s="83">
        <v>125</v>
      </c>
      <c r="Y974" s="84"/>
      <c r="Z974" s="85">
        <f>X974</f>
        <v>125</v>
      </c>
      <c r="AA974" s="82">
        <f>(Z974*(W974-M974*24))/W974</f>
        <v>125</v>
      </c>
      <c r="AB974" s="86">
        <f>(AA974/Z974)*100</f>
        <v>100</v>
      </c>
      <c r="AD974" s="88"/>
      <c r="AE974" s="88"/>
      <c r="AF974" s="88"/>
      <c r="AG974" s="88"/>
      <c r="AH974" s="88"/>
      <c r="AI974" s="88"/>
      <c r="AJ974" s="88"/>
      <c r="AK974" s="88"/>
      <c r="AL974" s="88"/>
      <c r="AM974" s="88"/>
      <c r="AN974" s="88"/>
    </row>
    <row r="975" spans="1:40" s="89" customFormat="1" x14ac:dyDescent="0.25">
      <c r="A975" s="214">
        <v>10</v>
      </c>
      <c r="B975" s="211">
        <v>246</v>
      </c>
      <c r="C975" s="215" t="s">
        <v>505</v>
      </c>
      <c r="D975" s="217" t="s">
        <v>506</v>
      </c>
      <c r="E975" s="213">
        <v>240</v>
      </c>
      <c r="F975" s="213" t="s">
        <v>48</v>
      </c>
      <c r="G975" s="32" t="s">
        <v>49</v>
      </c>
      <c r="H975" s="17"/>
      <c r="I975" s="17"/>
      <c r="J975" s="32" t="s">
        <v>49</v>
      </c>
      <c r="K975" s="32" t="s">
        <v>49</v>
      </c>
      <c r="L975" s="32" t="s">
        <v>49</v>
      </c>
      <c r="M975" s="78">
        <f>IF(RIGHT(T975)="T",(+I975-H975),0)</f>
        <v>0</v>
      </c>
      <c r="N975" s="78">
        <f>IF(RIGHT(T975)="U",(+I975-H975),0)</f>
        <v>0</v>
      </c>
      <c r="O975" s="78">
        <f>IF(RIGHT(T975)="C",(+I975-H975),0)</f>
        <v>0</v>
      </c>
      <c r="P975" s="78">
        <f>IF(RIGHT(T975)="D",(+I975-H975),0)</f>
        <v>0</v>
      </c>
      <c r="Q975" s="32" t="s">
        <v>49</v>
      </c>
      <c r="R975" s="32" t="s">
        <v>49</v>
      </c>
      <c r="S975" s="32" t="s">
        <v>49</v>
      </c>
      <c r="T975" s="188"/>
      <c r="U975" s="19"/>
      <c r="V975" s="33"/>
      <c r="W975" s="34"/>
      <c r="X975" s="34"/>
      <c r="Y975" s="34"/>
      <c r="Z975" s="34"/>
      <c r="AA975" s="34"/>
      <c r="AB975" s="97"/>
      <c r="AD975" s="88"/>
      <c r="AE975" s="88"/>
      <c r="AF975" s="88"/>
      <c r="AG975" s="88"/>
      <c r="AH975" s="88"/>
      <c r="AI975" s="88"/>
      <c r="AJ975" s="88"/>
      <c r="AK975" s="88"/>
      <c r="AL975" s="88"/>
      <c r="AM975" s="88"/>
      <c r="AN975" s="88"/>
    </row>
    <row r="976" spans="1:40" s="89" customFormat="1" x14ac:dyDescent="0.25">
      <c r="A976" s="214"/>
      <c r="B976" s="211"/>
      <c r="C976" s="216"/>
      <c r="D976" s="217"/>
      <c r="E976" s="213"/>
      <c r="F976" s="213"/>
      <c r="G976" s="32"/>
      <c r="H976" s="3"/>
      <c r="I976" s="3"/>
      <c r="J976" s="32"/>
      <c r="K976" s="32"/>
      <c r="L976" s="32"/>
      <c r="M976" s="78">
        <f>IF(RIGHT(T976)="T",(+I976-H976),0)</f>
        <v>0</v>
      </c>
      <c r="N976" s="78">
        <f>IF(RIGHT(T976)="U",(+I976-H976),0)</f>
        <v>0</v>
      </c>
      <c r="O976" s="78">
        <f>IF(RIGHT(T976)="C",(+I976-H976),0)</f>
        <v>0</v>
      </c>
      <c r="P976" s="78">
        <f>IF(RIGHT(T976)="D",(+I976-H976),0)</f>
        <v>0</v>
      </c>
      <c r="Q976" s="32"/>
      <c r="R976" s="32"/>
      <c r="S976" s="32"/>
      <c r="T976" s="188"/>
      <c r="U976" s="19"/>
      <c r="V976" s="33"/>
      <c r="W976" s="34"/>
      <c r="X976" s="34"/>
      <c r="Y976" s="34"/>
      <c r="Z976" s="34"/>
      <c r="AA976" s="34"/>
      <c r="AB976" s="97"/>
      <c r="AD976" s="88"/>
      <c r="AE976" s="88"/>
      <c r="AF976" s="88"/>
      <c r="AG976" s="88"/>
      <c r="AH976" s="88"/>
      <c r="AI976" s="88"/>
      <c r="AJ976" s="88"/>
      <c r="AK976" s="88"/>
      <c r="AL976" s="88"/>
      <c r="AM976" s="88"/>
      <c r="AN976" s="88"/>
    </row>
    <row r="977" spans="1:40" s="89" customFormat="1" x14ac:dyDescent="0.25">
      <c r="A977" s="182"/>
      <c r="B977" s="27"/>
      <c r="C977" s="69"/>
      <c r="D977" s="146" t="s">
        <v>50</v>
      </c>
      <c r="E977" s="147"/>
      <c r="F977" s="29"/>
      <c r="G977" s="32" t="s">
        <v>49</v>
      </c>
      <c r="H977" s="2"/>
      <c r="I977" s="2"/>
      <c r="J977" s="32" t="s">
        <v>49</v>
      </c>
      <c r="K977" s="32" t="s">
        <v>49</v>
      </c>
      <c r="L977" s="32" t="s">
        <v>49</v>
      </c>
      <c r="M977" s="78">
        <f>SUM(M975:M976)</f>
        <v>0</v>
      </c>
      <c r="N977" s="78">
        <f>SUM(N975:N976)</f>
        <v>0</v>
      </c>
      <c r="O977" s="78">
        <f>SUM(O975:O976)</f>
        <v>0</v>
      </c>
      <c r="P977" s="78">
        <f>SUM(P975:P976)</f>
        <v>0</v>
      </c>
      <c r="Q977" s="32" t="s">
        <v>49</v>
      </c>
      <c r="R977" s="32" t="s">
        <v>49</v>
      </c>
      <c r="S977" s="32" t="s">
        <v>49</v>
      </c>
      <c r="T977" s="155"/>
      <c r="U977" s="11"/>
      <c r="V977" s="156"/>
      <c r="W977" s="82">
        <f>$AC$10-((O977*24))</f>
        <v>720</v>
      </c>
      <c r="X977" s="83">
        <v>240</v>
      </c>
      <c r="Y977" s="84"/>
      <c r="Z977" s="85">
        <f>X977</f>
        <v>240</v>
      </c>
      <c r="AA977" s="82">
        <f>(Z977*(W977-M977*24))/W977</f>
        <v>240</v>
      </c>
      <c r="AB977" s="86">
        <f>(AA977/Z977)*100</f>
        <v>100</v>
      </c>
      <c r="AD977" s="88"/>
      <c r="AE977" s="88"/>
      <c r="AF977" s="88"/>
      <c r="AG977" s="88"/>
      <c r="AH977" s="88"/>
      <c r="AI977" s="88"/>
      <c r="AJ977" s="88"/>
      <c r="AK977" s="88"/>
      <c r="AL977" s="88"/>
      <c r="AM977" s="88"/>
      <c r="AN977" s="88"/>
    </row>
    <row r="978" spans="1:40" s="89" customFormat="1" x14ac:dyDescent="0.25">
      <c r="A978" s="214">
        <v>11</v>
      </c>
      <c r="B978" s="211">
        <v>247</v>
      </c>
      <c r="C978" s="215" t="s">
        <v>507</v>
      </c>
      <c r="D978" s="217" t="s">
        <v>508</v>
      </c>
      <c r="E978" s="213">
        <v>80</v>
      </c>
      <c r="F978" s="213" t="s">
        <v>48</v>
      </c>
      <c r="G978" s="32" t="s">
        <v>49</v>
      </c>
      <c r="H978" s="17"/>
      <c r="I978" s="17"/>
      <c r="J978" s="32" t="s">
        <v>49</v>
      </c>
      <c r="K978" s="32" t="s">
        <v>49</v>
      </c>
      <c r="L978" s="32" t="s">
        <v>49</v>
      </c>
      <c r="M978" s="78">
        <f>IF(RIGHT(T978)="T",(+I978-H978),0)</f>
        <v>0</v>
      </c>
      <c r="N978" s="78">
        <f>IF(RIGHT(T978)="U",(+I978-H978),0)</f>
        <v>0</v>
      </c>
      <c r="O978" s="78">
        <f>IF(RIGHT(T978)="C",(+I978-H978),0)</f>
        <v>0</v>
      </c>
      <c r="P978" s="78">
        <f>IF(RIGHT(T978)="D",(+I978-H978),0)</f>
        <v>0</v>
      </c>
      <c r="Q978" s="32" t="s">
        <v>49</v>
      </c>
      <c r="R978" s="32" t="s">
        <v>49</v>
      </c>
      <c r="S978" s="32" t="s">
        <v>49</v>
      </c>
      <c r="T978" s="188"/>
      <c r="U978" s="19"/>
      <c r="V978" s="33"/>
      <c r="W978" s="34"/>
      <c r="X978" s="34"/>
      <c r="Y978" s="34"/>
      <c r="Z978" s="34"/>
      <c r="AA978" s="34"/>
      <c r="AB978" s="97"/>
      <c r="AD978" s="88"/>
      <c r="AE978" s="88"/>
      <c r="AF978" s="88"/>
      <c r="AG978" s="88"/>
      <c r="AH978" s="88"/>
      <c r="AI978" s="88"/>
      <c r="AJ978" s="88"/>
      <c r="AK978" s="88"/>
      <c r="AL978" s="88"/>
      <c r="AM978" s="88"/>
      <c r="AN978" s="88"/>
    </row>
    <row r="979" spans="1:40" s="89" customFormat="1" x14ac:dyDescent="0.25">
      <c r="A979" s="214"/>
      <c r="B979" s="211"/>
      <c r="C979" s="216"/>
      <c r="D979" s="217"/>
      <c r="E979" s="213"/>
      <c r="F979" s="213"/>
      <c r="G979" s="32"/>
      <c r="H979" s="3"/>
      <c r="I979" s="3"/>
      <c r="J979" s="32"/>
      <c r="K979" s="32"/>
      <c r="L979" s="32"/>
      <c r="M979" s="78">
        <f>IF(RIGHT(T979)="T",(+I979-H979),0)</f>
        <v>0</v>
      </c>
      <c r="N979" s="78">
        <f>IF(RIGHT(T979)="U",(+I979-H979),0)</f>
        <v>0</v>
      </c>
      <c r="O979" s="78">
        <f>IF(RIGHT(T979)="C",(+I979-H979),0)</f>
        <v>0</v>
      </c>
      <c r="P979" s="78">
        <f>IF(RIGHT(T979)="D",(+I979-H979),0)</f>
        <v>0</v>
      </c>
      <c r="Q979" s="32"/>
      <c r="R979" s="32"/>
      <c r="S979" s="32"/>
      <c r="T979" s="188"/>
      <c r="U979" s="19"/>
      <c r="V979" s="33"/>
      <c r="W979" s="34"/>
      <c r="X979" s="34"/>
      <c r="Y979" s="34"/>
      <c r="Z979" s="34"/>
      <c r="AA979" s="34"/>
      <c r="AB979" s="97"/>
      <c r="AD979" s="88"/>
      <c r="AE979" s="88"/>
      <c r="AF979" s="88"/>
      <c r="AG979" s="88"/>
      <c r="AH979" s="88"/>
      <c r="AI979" s="88"/>
      <c r="AJ979" s="88"/>
      <c r="AK979" s="88"/>
      <c r="AL979" s="88"/>
      <c r="AM979" s="88"/>
      <c r="AN979" s="88"/>
    </row>
    <row r="980" spans="1:40" s="89" customFormat="1" x14ac:dyDescent="0.25">
      <c r="A980" s="182"/>
      <c r="B980" s="27"/>
      <c r="C980" s="69"/>
      <c r="D980" s="146" t="s">
        <v>50</v>
      </c>
      <c r="E980" s="147"/>
      <c r="F980" s="29"/>
      <c r="G980" s="32" t="s">
        <v>49</v>
      </c>
      <c r="H980" s="2"/>
      <c r="I980" s="2"/>
      <c r="J980" s="32" t="s">
        <v>49</v>
      </c>
      <c r="K980" s="32" t="s">
        <v>49</v>
      </c>
      <c r="L980" s="32" t="s">
        <v>49</v>
      </c>
      <c r="M980" s="78">
        <f>SUM(M978:M979)</f>
        <v>0</v>
      </c>
      <c r="N980" s="78">
        <f>SUM(N978:N979)</f>
        <v>0</v>
      </c>
      <c r="O980" s="78">
        <f>SUM(O978:O979)</f>
        <v>0</v>
      </c>
      <c r="P980" s="78">
        <f>SUM(P978:P979)</f>
        <v>0</v>
      </c>
      <c r="Q980" s="32" t="s">
        <v>49</v>
      </c>
      <c r="R980" s="32" t="s">
        <v>49</v>
      </c>
      <c r="S980" s="32" t="s">
        <v>49</v>
      </c>
      <c r="T980" s="155"/>
      <c r="U980" s="11"/>
      <c r="V980" s="156"/>
      <c r="W980" s="82">
        <f>$AC$10-((O980*24))</f>
        <v>720</v>
      </c>
      <c r="X980" s="93">
        <v>80</v>
      </c>
      <c r="Y980" s="94"/>
      <c r="Z980" s="98">
        <f>X980</f>
        <v>80</v>
      </c>
      <c r="AA980" s="82">
        <f>(Z980*(W980-M980*24))/W980</f>
        <v>80</v>
      </c>
      <c r="AB980" s="100">
        <f>(AA980/Z980)*100</f>
        <v>100</v>
      </c>
      <c r="AD980" s="88"/>
      <c r="AE980" s="88"/>
      <c r="AF980" s="88"/>
      <c r="AG980" s="88"/>
      <c r="AH980" s="88"/>
      <c r="AI980" s="88"/>
      <c r="AJ980" s="88"/>
      <c r="AK980" s="88"/>
      <c r="AL980" s="88"/>
      <c r="AM980" s="88"/>
      <c r="AN980" s="88"/>
    </row>
    <row r="981" spans="1:40" s="89" customFormat="1" x14ac:dyDescent="0.25">
      <c r="A981" s="214">
        <v>11</v>
      </c>
      <c r="B981" s="211">
        <v>248</v>
      </c>
      <c r="C981" s="215" t="s">
        <v>509</v>
      </c>
      <c r="D981" s="217" t="s">
        <v>816</v>
      </c>
      <c r="E981" s="213">
        <v>50</v>
      </c>
      <c r="F981" s="213" t="s">
        <v>48</v>
      </c>
      <c r="G981" s="32" t="s">
        <v>49</v>
      </c>
      <c r="H981" s="17"/>
      <c r="I981" s="17"/>
      <c r="J981" s="32" t="s">
        <v>49</v>
      </c>
      <c r="K981" s="32" t="s">
        <v>49</v>
      </c>
      <c r="L981" s="32" t="s">
        <v>49</v>
      </c>
      <c r="M981" s="78">
        <f>IF(RIGHT(T981)="T",(+I981-H981),0)</f>
        <v>0</v>
      </c>
      <c r="N981" s="78">
        <f>IF(RIGHT(T981)="U",(+I981-H981),0)</f>
        <v>0</v>
      </c>
      <c r="O981" s="78">
        <f>IF(RIGHT(T981)="C",(+I981-H981),0)</f>
        <v>0</v>
      </c>
      <c r="P981" s="78">
        <f>IF(RIGHT(T981)="D",(+I981-H981),0)</f>
        <v>0</v>
      </c>
      <c r="Q981" s="32" t="s">
        <v>49</v>
      </c>
      <c r="R981" s="32" t="s">
        <v>49</v>
      </c>
      <c r="S981" s="32" t="s">
        <v>49</v>
      </c>
      <c r="T981" s="188"/>
      <c r="U981" s="19"/>
      <c r="V981" s="33"/>
      <c r="W981" s="34"/>
      <c r="X981" s="34"/>
      <c r="Y981" s="34"/>
      <c r="Z981" s="34"/>
      <c r="AA981" s="34"/>
      <c r="AB981" s="97"/>
      <c r="AD981" s="88"/>
      <c r="AE981" s="88"/>
      <c r="AF981" s="88"/>
      <c r="AG981" s="88"/>
      <c r="AH981" s="88"/>
      <c r="AI981" s="88"/>
      <c r="AJ981" s="88"/>
      <c r="AK981" s="88"/>
      <c r="AL981" s="88"/>
      <c r="AM981" s="88"/>
      <c r="AN981" s="88"/>
    </row>
    <row r="982" spans="1:40" s="89" customFormat="1" x14ac:dyDescent="0.25">
      <c r="A982" s="214"/>
      <c r="B982" s="211"/>
      <c r="C982" s="216"/>
      <c r="D982" s="217"/>
      <c r="E982" s="213"/>
      <c r="F982" s="213"/>
      <c r="G982" s="32"/>
      <c r="H982" s="3"/>
      <c r="I982" s="3"/>
      <c r="J982" s="32"/>
      <c r="K982" s="32"/>
      <c r="L982" s="32"/>
      <c r="M982" s="78">
        <f>IF(RIGHT(T982)="T",(+I982-H982),0)</f>
        <v>0</v>
      </c>
      <c r="N982" s="78">
        <f>IF(RIGHT(T982)="U",(+I982-H982),0)</f>
        <v>0</v>
      </c>
      <c r="O982" s="78">
        <f>IF(RIGHT(T982)="C",(+I982-H982),0)</f>
        <v>0</v>
      </c>
      <c r="P982" s="78">
        <f>IF(RIGHT(T982)="D",(+I982-H982),0)</f>
        <v>0</v>
      </c>
      <c r="Q982" s="32"/>
      <c r="R982" s="32"/>
      <c r="S982" s="32"/>
      <c r="T982" s="188"/>
      <c r="U982" s="19"/>
      <c r="V982" s="33"/>
      <c r="W982" s="34"/>
      <c r="X982" s="34"/>
      <c r="Y982" s="34"/>
      <c r="Z982" s="34"/>
      <c r="AA982" s="34"/>
      <c r="AB982" s="97"/>
      <c r="AD982" s="88"/>
      <c r="AE982" s="88"/>
      <c r="AF982" s="88"/>
      <c r="AG982" s="88"/>
      <c r="AH982" s="88"/>
      <c r="AI982" s="88"/>
      <c r="AJ982" s="88"/>
      <c r="AK982" s="88"/>
      <c r="AL982" s="88"/>
      <c r="AM982" s="88"/>
      <c r="AN982" s="88"/>
    </row>
    <row r="983" spans="1:40" s="89" customFormat="1" x14ac:dyDescent="0.25">
      <c r="A983" s="182"/>
      <c r="B983" s="27"/>
      <c r="C983" s="69"/>
      <c r="D983" s="146" t="s">
        <v>50</v>
      </c>
      <c r="E983" s="147"/>
      <c r="F983" s="29"/>
      <c r="G983" s="32" t="s">
        <v>49</v>
      </c>
      <c r="H983" s="2"/>
      <c r="I983" s="2"/>
      <c r="J983" s="32" t="s">
        <v>49</v>
      </c>
      <c r="K983" s="32" t="s">
        <v>49</v>
      </c>
      <c r="L983" s="32" t="s">
        <v>49</v>
      </c>
      <c r="M983" s="78">
        <f>SUM(M981:M982)</f>
        <v>0</v>
      </c>
      <c r="N983" s="78">
        <f>SUM(N981:N982)</f>
        <v>0</v>
      </c>
      <c r="O983" s="78">
        <f>SUM(O981:O982)</f>
        <v>0</v>
      </c>
      <c r="P983" s="78">
        <f>SUM(P981:P982)</f>
        <v>0</v>
      </c>
      <c r="Q983" s="32" t="s">
        <v>49</v>
      </c>
      <c r="R983" s="32" t="s">
        <v>49</v>
      </c>
      <c r="S983" s="32" t="s">
        <v>49</v>
      </c>
      <c r="T983" s="155"/>
      <c r="U983" s="11"/>
      <c r="V983" s="156"/>
      <c r="W983" s="82">
        <f>$AC$10-((O983*24))</f>
        <v>720</v>
      </c>
      <c r="X983" s="93">
        <v>50</v>
      </c>
      <c r="Y983" s="94"/>
      <c r="Z983" s="98">
        <f>X983</f>
        <v>50</v>
      </c>
      <c r="AA983" s="82">
        <f>(Z983*(W983-M983*24))/W983</f>
        <v>50</v>
      </c>
      <c r="AB983" s="100">
        <f>(AA983/Z983)*100</f>
        <v>100</v>
      </c>
      <c r="AD983" s="88"/>
      <c r="AE983" s="88"/>
      <c r="AF983" s="88"/>
      <c r="AG983" s="88"/>
      <c r="AH983" s="88"/>
      <c r="AI983" s="88"/>
      <c r="AJ983" s="88"/>
      <c r="AK983" s="88"/>
      <c r="AL983" s="88"/>
      <c r="AM983" s="88"/>
      <c r="AN983" s="88"/>
    </row>
    <row r="984" spans="1:40" s="89" customFormat="1" x14ac:dyDescent="0.25">
      <c r="A984" s="214">
        <v>12</v>
      </c>
      <c r="B984" s="211">
        <v>249</v>
      </c>
      <c r="C984" s="215" t="s">
        <v>510</v>
      </c>
      <c r="D984" s="217" t="s">
        <v>817</v>
      </c>
      <c r="E984" s="213">
        <v>125</v>
      </c>
      <c r="F984" s="213" t="s">
        <v>48</v>
      </c>
      <c r="G984" s="32" t="s">
        <v>49</v>
      </c>
      <c r="H984" s="1">
        <v>43423.388888888891</v>
      </c>
      <c r="I984" s="1">
        <v>43423.776388888888</v>
      </c>
      <c r="J984" s="133"/>
      <c r="K984" s="133"/>
      <c r="L984" s="133"/>
      <c r="M984" s="78">
        <f>IF(RIGHT(T984)="T",(+I984-H984),0)</f>
        <v>0</v>
      </c>
      <c r="N984" s="78">
        <f>IF(RIGHT(T984)="U",(+I984-H984),0)</f>
        <v>0</v>
      </c>
      <c r="O984" s="78">
        <f>IF(RIGHT(T984)="C",(+I984-H984),0)</f>
        <v>0</v>
      </c>
      <c r="P984" s="78">
        <f>IF(RIGHT(T984)="D",(+I984-H984),0)</f>
        <v>0.38749999999708962</v>
      </c>
      <c r="Q984" s="141"/>
      <c r="R984" s="141"/>
      <c r="S984" s="141"/>
      <c r="T984" s="80" t="s">
        <v>604</v>
      </c>
      <c r="U984" s="9" t="s">
        <v>818</v>
      </c>
      <c r="V984" s="191"/>
      <c r="W984" s="82"/>
      <c r="X984" s="83"/>
      <c r="Y984" s="84"/>
      <c r="Z984" s="85"/>
      <c r="AA984" s="82"/>
      <c r="AB984" s="86"/>
      <c r="AD984" s="88"/>
      <c r="AE984" s="88"/>
      <c r="AF984" s="88"/>
      <c r="AG984" s="88"/>
      <c r="AH984" s="88"/>
      <c r="AI984" s="88"/>
      <c r="AJ984" s="88"/>
      <c r="AK984" s="88"/>
      <c r="AL984" s="88"/>
      <c r="AM984" s="88"/>
      <c r="AN984" s="88"/>
    </row>
    <row r="985" spans="1:40" s="89" customFormat="1" x14ac:dyDescent="0.25">
      <c r="A985" s="214"/>
      <c r="B985" s="211"/>
      <c r="C985" s="216"/>
      <c r="D985" s="217"/>
      <c r="E985" s="213"/>
      <c r="F985" s="213"/>
      <c r="G985" s="32" t="s">
        <v>49</v>
      </c>
      <c r="H985" s="17"/>
      <c r="I985" s="17"/>
      <c r="J985" s="133"/>
      <c r="K985" s="133"/>
      <c r="L985" s="133"/>
      <c r="M985" s="78">
        <f>IF(RIGHT(T985)="T",(+I985-H985),0)</f>
        <v>0</v>
      </c>
      <c r="N985" s="78">
        <f>IF(RIGHT(T985)="U",(+I985-H985),0)</f>
        <v>0</v>
      </c>
      <c r="O985" s="78">
        <f>IF(RIGHT(T985)="C",(+I985-H985),0)</f>
        <v>0</v>
      </c>
      <c r="P985" s="78">
        <f>IF(RIGHT(T985)="D",(+I985-H985),0)</f>
        <v>0</v>
      </c>
      <c r="Q985" s="141"/>
      <c r="R985" s="141"/>
      <c r="S985" s="141"/>
      <c r="T985" s="188"/>
      <c r="U985" s="19"/>
      <c r="V985" s="191"/>
      <c r="W985" s="82"/>
      <c r="X985" s="83"/>
      <c r="Y985" s="84"/>
      <c r="Z985" s="85"/>
      <c r="AA985" s="82"/>
      <c r="AB985" s="86"/>
      <c r="AD985" s="88"/>
      <c r="AE985" s="88"/>
      <c r="AF985" s="88"/>
      <c r="AG985" s="88"/>
      <c r="AH985" s="88"/>
      <c r="AI985" s="88"/>
      <c r="AJ985" s="88"/>
      <c r="AK985" s="88"/>
      <c r="AL985" s="88"/>
      <c r="AM985" s="88"/>
      <c r="AN985" s="88"/>
    </row>
    <row r="986" spans="1:40" s="37" customFormat="1" x14ac:dyDescent="0.25">
      <c r="A986" s="144"/>
      <c r="B986" s="10"/>
      <c r="C986" s="145"/>
      <c r="D986" s="146" t="s">
        <v>50</v>
      </c>
      <c r="E986" s="147"/>
      <c r="F986" s="29"/>
      <c r="G986" s="32" t="s">
        <v>49</v>
      </c>
      <c r="H986" s="2"/>
      <c r="I986" s="2"/>
      <c r="J986" s="32" t="s">
        <v>49</v>
      </c>
      <c r="K986" s="32" t="s">
        <v>49</v>
      </c>
      <c r="L986" s="77"/>
      <c r="M986" s="78">
        <f>SUM(M984:M985)</f>
        <v>0</v>
      </c>
      <c r="N986" s="78">
        <f>SUM(N984:N985)</f>
        <v>0</v>
      </c>
      <c r="O986" s="78">
        <f>SUM(O984:O985)</f>
        <v>0</v>
      </c>
      <c r="P986" s="78">
        <f>SUM(P984:P985)</f>
        <v>0.38749999999708962</v>
      </c>
      <c r="Q986" s="32" t="s">
        <v>49</v>
      </c>
      <c r="R986" s="32" t="s">
        <v>49</v>
      </c>
      <c r="S986" s="32" t="s">
        <v>49</v>
      </c>
      <c r="T986" s="155"/>
      <c r="U986" s="11"/>
      <c r="V986" s="156"/>
      <c r="W986" s="82">
        <f>$AC$10-((O986*24))</f>
        <v>720</v>
      </c>
      <c r="X986" s="83">
        <v>125</v>
      </c>
      <c r="Y986" s="84"/>
      <c r="Z986" s="85">
        <f>X986</f>
        <v>125</v>
      </c>
      <c r="AA986" s="82">
        <f>(Z986*(W986-M986*24))/W986</f>
        <v>125</v>
      </c>
      <c r="AB986" s="86">
        <f>(AA986/Z986)*100</f>
        <v>100</v>
      </c>
      <c r="AC986" s="34"/>
    </row>
    <row r="987" spans="1:40" s="89" customFormat="1" x14ac:dyDescent="0.25">
      <c r="A987" s="214">
        <v>13</v>
      </c>
      <c r="B987" s="211">
        <v>250</v>
      </c>
      <c r="C987" s="215" t="s">
        <v>511</v>
      </c>
      <c r="D987" s="217" t="s">
        <v>512</v>
      </c>
      <c r="E987" s="213">
        <v>125</v>
      </c>
      <c r="F987" s="213" t="s">
        <v>48</v>
      </c>
      <c r="G987" s="32" t="s">
        <v>49</v>
      </c>
      <c r="H987" s="3"/>
      <c r="I987" s="3"/>
      <c r="J987" s="133"/>
      <c r="K987" s="133"/>
      <c r="L987" s="133"/>
      <c r="M987" s="78">
        <f>IF(RIGHT(T987)="T",(+I987-H987),0)</f>
        <v>0</v>
      </c>
      <c r="N987" s="78">
        <f>IF(RIGHT(T987)="U",(+I987-H987),0)</f>
        <v>0</v>
      </c>
      <c r="O987" s="78">
        <f>IF(RIGHT(T987)="C",(+I987-H987),0)</f>
        <v>0</v>
      </c>
      <c r="P987" s="78">
        <f>IF(RIGHT(T987)="D",(+I987-H987),0)</f>
        <v>0</v>
      </c>
      <c r="Q987" s="141"/>
      <c r="R987" s="141"/>
      <c r="S987" s="141"/>
      <c r="T987" s="188"/>
      <c r="U987" s="19"/>
      <c r="V987" s="191"/>
      <c r="W987" s="82"/>
      <c r="X987" s="83"/>
      <c r="Y987" s="84"/>
      <c r="Z987" s="85"/>
      <c r="AA987" s="82"/>
      <c r="AB987" s="86"/>
      <c r="AD987" s="88"/>
      <c r="AE987" s="88"/>
      <c r="AF987" s="88"/>
      <c r="AG987" s="88"/>
      <c r="AH987" s="88"/>
      <c r="AI987" s="88"/>
      <c r="AJ987" s="88"/>
      <c r="AK987" s="88"/>
      <c r="AL987" s="88"/>
      <c r="AM987" s="88"/>
      <c r="AN987" s="88"/>
    </row>
    <row r="988" spans="1:40" s="89" customFormat="1" x14ac:dyDescent="0.25">
      <c r="A988" s="214"/>
      <c r="B988" s="211"/>
      <c r="C988" s="215"/>
      <c r="D988" s="217"/>
      <c r="E988" s="213"/>
      <c r="F988" s="213"/>
      <c r="G988" s="32"/>
      <c r="H988" s="3"/>
      <c r="I988" s="3"/>
      <c r="J988" s="133"/>
      <c r="K988" s="133"/>
      <c r="L988" s="133"/>
      <c r="M988" s="78">
        <f>IF(RIGHT(T988)="T",(+I988-H988),0)</f>
        <v>0</v>
      </c>
      <c r="N988" s="78">
        <f>IF(RIGHT(T988)="U",(+I988-H988),0)</f>
        <v>0</v>
      </c>
      <c r="O988" s="78">
        <f>IF(RIGHT(T988)="C",(+I988-H988),0)</f>
        <v>0</v>
      </c>
      <c r="P988" s="78">
        <f>IF(RIGHT(T988)="D",(+I988-H988),0)</f>
        <v>0</v>
      </c>
      <c r="Q988" s="141"/>
      <c r="R988" s="141"/>
      <c r="S988" s="141"/>
      <c r="T988" s="188"/>
      <c r="U988" s="19"/>
      <c r="V988" s="191"/>
      <c r="W988" s="82"/>
      <c r="X988" s="83"/>
      <c r="Y988" s="84"/>
      <c r="Z988" s="85"/>
      <c r="AA988" s="82"/>
      <c r="AB988" s="86"/>
      <c r="AD988" s="88"/>
      <c r="AE988" s="88"/>
      <c r="AF988" s="88"/>
      <c r="AG988" s="88"/>
      <c r="AH988" s="88"/>
      <c r="AI988" s="88"/>
      <c r="AJ988" s="88"/>
      <c r="AK988" s="88"/>
      <c r="AL988" s="88"/>
      <c r="AM988" s="88"/>
      <c r="AN988" s="88"/>
    </row>
    <row r="989" spans="1:40" s="89" customFormat="1" x14ac:dyDescent="0.25">
      <c r="A989" s="214"/>
      <c r="B989" s="211"/>
      <c r="C989" s="216"/>
      <c r="D989" s="217"/>
      <c r="E989" s="213"/>
      <c r="F989" s="213"/>
      <c r="G989" s="32"/>
      <c r="H989" s="3"/>
      <c r="I989" s="3"/>
      <c r="J989" s="133"/>
      <c r="K989" s="133"/>
      <c r="L989" s="133"/>
      <c r="M989" s="78">
        <f>IF(RIGHT(T989)="T",(+I989-H989),0)</f>
        <v>0</v>
      </c>
      <c r="N989" s="78">
        <f>IF(RIGHT(T989)="U",(+I989-H989),0)</f>
        <v>0</v>
      </c>
      <c r="O989" s="78">
        <f>IF(RIGHT(T989)="C",(+I989-H989),0)</f>
        <v>0</v>
      </c>
      <c r="P989" s="78">
        <f>IF(RIGHT(T989)="D",(+I989-H989),0)</f>
        <v>0</v>
      </c>
      <c r="Q989" s="141"/>
      <c r="R989" s="141"/>
      <c r="S989" s="141"/>
      <c r="T989" s="188"/>
      <c r="U989" s="19"/>
      <c r="V989" s="191"/>
      <c r="W989" s="82"/>
      <c r="X989" s="83"/>
      <c r="Y989" s="84"/>
      <c r="Z989" s="85"/>
      <c r="AA989" s="82"/>
      <c r="AB989" s="86"/>
      <c r="AD989" s="88"/>
      <c r="AE989" s="88"/>
      <c r="AF989" s="88"/>
      <c r="AG989" s="88"/>
      <c r="AH989" s="88"/>
      <c r="AI989" s="88"/>
      <c r="AJ989" s="88"/>
      <c r="AK989" s="88"/>
      <c r="AL989" s="88"/>
      <c r="AM989" s="88"/>
      <c r="AN989" s="88"/>
    </row>
    <row r="990" spans="1:40" s="37" customFormat="1" x14ac:dyDescent="0.25">
      <c r="A990" s="144"/>
      <c r="B990" s="10"/>
      <c r="C990" s="145"/>
      <c r="D990" s="146" t="s">
        <v>50</v>
      </c>
      <c r="E990" s="147"/>
      <c r="F990" s="29"/>
      <c r="G990" s="32" t="s">
        <v>49</v>
      </c>
      <c r="H990" s="2"/>
      <c r="I990" s="2"/>
      <c r="J990" s="32" t="s">
        <v>49</v>
      </c>
      <c r="K990" s="32" t="s">
        <v>49</v>
      </c>
      <c r="L990" s="77"/>
      <c r="M990" s="78">
        <f>SUM(M987:M989)</f>
        <v>0</v>
      </c>
      <c r="N990" s="78">
        <f>SUM(N987:N989)</f>
        <v>0</v>
      </c>
      <c r="O990" s="78">
        <f>SUM(O987:O989)</f>
        <v>0</v>
      </c>
      <c r="P990" s="78">
        <f>SUM(P987:P989)</f>
        <v>0</v>
      </c>
      <c r="Q990" s="32" t="s">
        <v>49</v>
      </c>
      <c r="R990" s="32" t="s">
        <v>49</v>
      </c>
      <c r="S990" s="32" t="s">
        <v>49</v>
      </c>
      <c r="T990" s="155"/>
      <c r="U990" s="11"/>
      <c r="V990" s="156"/>
      <c r="W990" s="82">
        <f>$AC$10-((O990*24))</f>
        <v>720</v>
      </c>
      <c r="X990" s="83">
        <v>125</v>
      </c>
      <c r="Y990" s="84"/>
      <c r="Z990" s="85">
        <f>X990</f>
        <v>125</v>
      </c>
      <c r="AA990" s="82">
        <f>(Z990*(W990-M990*24))/W990</f>
        <v>125</v>
      </c>
      <c r="AB990" s="86">
        <f>(AA990/Z990)*100</f>
        <v>100</v>
      </c>
      <c r="AC990" s="34"/>
    </row>
    <row r="991" spans="1:40" s="89" customFormat="1" x14ac:dyDescent="0.25">
      <c r="A991" s="214">
        <v>14</v>
      </c>
      <c r="B991" s="211">
        <v>251</v>
      </c>
      <c r="C991" s="215" t="s">
        <v>819</v>
      </c>
      <c r="D991" s="217" t="s">
        <v>820</v>
      </c>
      <c r="E991" s="213">
        <v>125</v>
      </c>
      <c r="F991" s="213" t="s">
        <v>48</v>
      </c>
      <c r="G991" s="32" t="s">
        <v>49</v>
      </c>
      <c r="H991" s="3"/>
      <c r="I991" s="3"/>
      <c r="J991" s="133"/>
      <c r="K991" s="133"/>
      <c r="L991" s="133"/>
      <c r="M991" s="78">
        <f>IF(RIGHT(T991)="T",(+I991-H991),0)</f>
        <v>0</v>
      </c>
      <c r="N991" s="78">
        <f>IF(RIGHT(T991)="U",(+I991-H991),0)</f>
        <v>0</v>
      </c>
      <c r="O991" s="78">
        <f>IF(RIGHT(T991)="C",(+I991-H991),0)</f>
        <v>0</v>
      </c>
      <c r="P991" s="78">
        <f>IF(RIGHT(T991)="D",(+I991-H991),0)</f>
        <v>0</v>
      </c>
      <c r="Q991" s="141"/>
      <c r="R991" s="141"/>
      <c r="S991" s="141"/>
      <c r="T991" s="188"/>
      <c r="U991" s="19"/>
      <c r="V991" s="191"/>
      <c r="W991" s="82"/>
      <c r="X991" s="83"/>
      <c r="Y991" s="84"/>
      <c r="Z991" s="85"/>
      <c r="AA991" s="82"/>
      <c r="AB991" s="86"/>
      <c r="AD991" s="88"/>
      <c r="AE991" s="88"/>
      <c r="AF991" s="88"/>
      <c r="AG991" s="88"/>
      <c r="AH991" s="88"/>
      <c r="AI991" s="88"/>
      <c r="AJ991" s="88"/>
      <c r="AK991" s="88"/>
      <c r="AL991" s="88"/>
      <c r="AM991" s="88"/>
      <c r="AN991" s="88"/>
    </row>
    <row r="992" spans="1:40" s="89" customFormat="1" x14ac:dyDescent="0.25">
      <c r="A992" s="214"/>
      <c r="B992" s="211"/>
      <c r="C992" s="216"/>
      <c r="D992" s="217"/>
      <c r="E992" s="213"/>
      <c r="F992" s="213"/>
      <c r="G992" s="32"/>
      <c r="H992" s="3"/>
      <c r="I992" s="3"/>
      <c r="J992" s="133"/>
      <c r="K992" s="133"/>
      <c r="L992" s="133"/>
      <c r="M992" s="78">
        <f>IF(RIGHT(T992)="T",(+I992-H992),0)</f>
        <v>0</v>
      </c>
      <c r="N992" s="78">
        <f>IF(RIGHT(T992)="U",(+I992-H992),0)</f>
        <v>0</v>
      </c>
      <c r="O992" s="78">
        <f>IF(RIGHT(T992)="C",(+I992-H992),0)</f>
        <v>0</v>
      </c>
      <c r="P992" s="78">
        <f>IF(RIGHT(T992)="D",(+I992-H992),0)</f>
        <v>0</v>
      </c>
      <c r="Q992" s="141"/>
      <c r="R992" s="141"/>
      <c r="S992" s="141"/>
      <c r="T992" s="188"/>
      <c r="U992" s="19"/>
      <c r="V992" s="191"/>
      <c r="W992" s="82"/>
      <c r="X992" s="83"/>
      <c r="Y992" s="84"/>
      <c r="Z992" s="85"/>
      <c r="AA992" s="82"/>
      <c r="AB992" s="86"/>
      <c r="AD992" s="88"/>
      <c r="AE992" s="88"/>
      <c r="AF992" s="88"/>
      <c r="AG992" s="88"/>
      <c r="AH992" s="88"/>
      <c r="AI992" s="88"/>
      <c r="AJ992" s="88"/>
      <c r="AK992" s="88"/>
      <c r="AL992" s="88"/>
      <c r="AM992" s="88"/>
      <c r="AN992" s="88"/>
    </row>
    <row r="993" spans="1:40" s="37" customFormat="1" x14ac:dyDescent="0.25">
      <c r="A993" s="144"/>
      <c r="B993" s="10"/>
      <c r="C993" s="145"/>
      <c r="D993" s="146" t="s">
        <v>50</v>
      </c>
      <c r="E993" s="147"/>
      <c r="F993" s="29"/>
      <c r="G993" s="32" t="s">
        <v>49</v>
      </c>
      <c r="H993" s="2"/>
      <c r="I993" s="2"/>
      <c r="J993" s="32" t="s">
        <v>49</v>
      </c>
      <c r="K993" s="32" t="s">
        <v>49</v>
      </c>
      <c r="L993" s="77"/>
      <c r="M993" s="78">
        <f>SUM(M991:M992)</f>
        <v>0</v>
      </c>
      <c r="N993" s="78">
        <f t="shared" ref="N993:S993" si="69">SUM(N991:N992)</f>
        <v>0</v>
      </c>
      <c r="O993" s="78">
        <f t="shared" si="69"/>
        <v>0</v>
      </c>
      <c r="P993" s="78">
        <f t="shared" si="69"/>
        <v>0</v>
      </c>
      <c r="Q993" s="78">
        <f t="shared" si="69"/>
        <v>0</v>
      </c>
      <c r="R993" s="78">
        <f t="shared" si="69"/>
        <v>0</v>
      </c>
      <c r="S993" s="78">
        <f t="shared" si="69"/>
        <v>0</v>
      </c>
      <c r="T993" s="155"/>
      <c r="U993" s="11"/>
      <c r="V993" s="156"/>
      <c r="W993" s="82">
        <f>$AC$10-((O993*24))</f>
        <v>720</v>
      </c>
      <c r="X993" s="83">
        <v>125</v>
      </c>
      <c r="Y993" s="84"/>
      <c r="Z993" s="85">
        <f>X993</f>
        <v>125</v>
      </c>
      <c r="AA993" s="82">
        <f>(Z993*(W993-M993*24))/W993</f>
        <v>125</v>
      </c>
      <c r="AB993" s="86">
        <f>(AA993/Z993)*100</f>
        <v>100</v>
      </c>
      <c r="AC993" s="34"/>
    </row>
    <row r="994" spans="1:40" s="89" customFormat="1" x14ac:dyDescent="0.25">
      <c r="A994" s="214">
        <v>14</v>
      </c>
      <c r="B994" s="211">
        <v>252</v>
      </c>
      <c r="C994" s="215" t="s">
        <v>513</v>
      </c>
      <c r="D994" s="217" t="s">
        <v>514</v>
      </c>
      <c r="E994" s="213">
        <v>240</v>
      </c>
      <c r="F994" s="213" t="s">
        <v>48</v>
      </c>
      <c r="G994" s="32" t="s">
        <v>49</v>
      </c>
      <c r="H994" s="3"/>
      <c r="I994" s="3"/>
      <c r="J994" s="133"/>
      <c r="K994" s="133"/>
      <c r="L994" s="133"/>
      <c r="M994" s="78">
        <f>IF(RIGHT(T994)="T",(+I994-H994),0)</f>
        <v>0</v>
      </c>
      <c r="N994" s="78">
        <f>IF(RIGHT(T994)="U",(+I994-H994),0)</f>
        <v>0</v>
      </c>
      <c r="O994" s="78">
        <f>IF(RIGHT(T994)="C",(+I994-H994),0)</f>
        <v>0</v>
      </c>
      <c r="P994" s="78">
        <f>IF(RIGHT(T994)="D",(+I994-H994),0)</f>
        <v>0</v>
      </c>
      <c r="Q994" s="141"/>
      <c r="R994" s="141"/>
      <c r="S994" s="141"/>
      <c r="T994" s="188"/>
      <c r="U994" s="19"/>
      <c r="V994" s="191"/>
      <c r="W994" s="82"/>
      <c r="X994" s="83"/>
      <c r="Y994" s="84"/>
      <c r="Z994" s="85"/>
      <c r="AA994" s="82"/>
      <c r="AB994" s="86"/>
      <c r="AD994" s="88"/>
      <c r="AE994" s="88"/>
      <c r="AF994" s="88"/>
      <c r="AG994" s="88"/>
      <c r="AH994" s="88"/>
      <c r="AI994" s="88"/>
      <c r="AJ994" s="88"/>
      <c r="AK994" s="88"/>
      <c r="AL994" s="88"/>
      <c r="AM994" s="88"/>
      <c r="AN994" s="88"/>
    </row>
    <row r="995" spans="1:40" s="89" customFormat="1" x14ac:dyDescent="0.25">
      <c r="A995" s="214"/>
      <c r="B995" s="211"/>
      <c r="C995" s="216"/>
      <c r="D995" s="217"/>
      <c r="E995" s="213"/>
      <c r="F995" s="213"/>
      <c r="G995" s="32"/>
      <c r="H995" s="3"/>
      <c r="I995" s="3"/>
      <c r="J995" s="133"/>
      <c r="K995" s="133"/>
      <c r="L995" s="133"/>
      <c r="M995" s="78">
        <f>IF(RIGHT(T995)="T",(+I995-H995),0)</f>
        <v>0</v>
      </c>
      <c r="N995" s="78">
        <f>IF(RIGHT(T995)="U",(+I995-H995),0)</f>
        <v>0</v>
      </c>
      <c r="O995" s="78">
        <f>IF(RIGHT(T995)="C",(+I995-H995),0)</f>
        <v>0</v>
      </c>
      <c r="P995" s="78">
        <f>IF(RIGHT(T995)="D",(+I995-H995),0)</f>
        <v>0</v>
      </c>
      <c r="Q995" s="141"/>
      <c r="R995" s="141"/>
      <c r="S995" s="141"/>
      <c r="T995" s="188"/>
      <c r="U995" s="19"/>
      <c r="V995" s="191"/>
      <c r="W995" s="82"/>
      <c r="X995" s="83"/>
      <c r="Y995" s="84"/>
      <c r="Z995" s="85"/>
      <c r="AA995" s="82"/>
      <c r="AB995" s="86"/>
      <c r="AD995" s="88"/>
      <c r="AE995" s="88"/>
      <c r="AF995" s="88"/>
      <c r="AG995" s="88"/>
      <c r="AH995" s="88"/>
      <c r="AI995" s="88"/>
      <c r="AJ995" s="88"/>
      <c r="AK995" s="88"/>
      <c r="AL995" s="88"/>
      <c r="AM995" s="88"/>
      <c r="AN995" s="88"/>
    </row>
    <row r="996" spans="1:40" s="37" customFormat="1" x14ac:dyDescent="0.25">
      <c r="A996" s="144"/>
      <c r="B996" s="10"/>
      <c r="C996" s="145"/>
      <c r="D996" s="146" t="s">
        <v>50</v>
      </c>
      <c r="E996" s="147"/>
      <c r="F996" s="29"/>
      <c r="G996" s="32" t="s">
        <v>49</v>
      </c>
      <c r="H996" s="2"/>
      <c r="I996" s="2"/>
      <c r="J996" s="32" t="s">
        <v>49</v>
      </c>
      <c r="K996" s="32" t="s">
        <v>49</v>
      </c>
      <c r="L996" s="77"/>
      <c r="M996" s="78">
        <f>SUM(M994:M995)</f>
        <v>0</v>
      </c>
      <c r="N996" s="78">
        <f t="shared" ref="N996:S996" si="70">SUM(N994:N995)</f>
        <v>0</v>
      </c>
      <c r="O996" s="78">
        <f t="shared" si="70"/>
        <v>0</v>
      </c>
      <c r="P996" s="78">
        <f t="shared" si="70"/>
        <v>0</v>
      </c>
      <c r="Q996" s="78">
        <f t="shared" si="70"/>
        <v>0</v>
      </c>
      <c r="R996" s="78">
        <f t="shared" si="70"/>
        <v>0</v>
      </c>
      <c r="S996" s="78">
        <f t="shared" si="70"/>
        <v>0</v>
      </c>
      <c r="T996" s="155"/>
      <c r="U996" s="11"/>
      <c r="V996" s="156"/>
      <c r="W996" s="82">
        <f>$AC$10-((O996*24))</f>
        <v>720</v>
      </c>
      <c r="X996" s="83">
        <v>240</v>
      </c>
      <c r="Y996" s="84"/>
      <c r="Z996" s="85">
        <f>X996</f>
        <v>240</v>
      </c>
      <c r="AA996" s="82">
        <f>(Z996*(W996-M996*24))/W996</f>
        <v>240</v>
      </c>
      <c r="AB996" s="86">
        <f>(AA996/Z996)*100</f>
        <v>100</v>
      </c>
      <c r="AC996" s="34"/>
    </row>
    <row r="997" spans="1:40" s="89" customFormat="1" x14ac:dyDescent="0.25">
      <c r="A997" s="214">
        <v>15</v>
      </c>
      <c r="B997" s="211">
        <v>253</v>
      </c>
      <c r="C997" s="215" t="s">
        <v>515</v>
      </c>
      <c r="D997" s="217" t="s">
        <v>516</v>
      </c>
      <c r="E997" s="213">
        <v>240</v>
      </c>
      <c r="F997" s="213" t="s">
        <v>48</v>
      </c>
      <c r="G997" s="32" t="s">
        <v>49</v>
      </c>
      <c r="H997" s="3"/>
      <c r="I997" s="3"/>
      <c r="J997" s="133"/>
      <c r="K997" s="133"/>
      <c r="L997" s="133"/>
      <c r="M997" s="78">
        <f>IF(RIGHT(T997)="T",(+I997-H997),0)</f>
        <v>0</v>
      </c>
      <c r="N997" s="78">
        <f>IF(RIGHT(T997)="U",(+I997-H997),0)</f>
        <v>0</v>
      </c>
      <c r="O997" s="78">
        <f>IF(RIGHT(T997)="C",(+I997-H997),0)</f>
        <v>0</v>
      </c>
      <c r="P997" s="78">
        <f>IF(RIGHT(T997)="D",(+I997-H997),0)</f>
        <v>0</v>
      </c>
      <c r="Q997" s="141"/>
      <c r="R997" s="141"/>
      <c r="S997" s="141"/>
      <c r="T997" s="188"/>
      <c r="U997" s="19"/>
      <c r="V997" s="191"/>
      <c r="W997" s="82"/>
      <c r="X997" s="83"/>
      <c r="Y997" s="84"/>
      <c r="Z997" s="85"/>
      <c r="AA997" s="82"/>
      <c r="AB997" s="86"/>
      <c r="AD997" s="88"/>
      <c r="AE997" s="88"/>
      <c r="AF997" s="88"/>
      <c r="AG997" s="88"/>
      <c r="AH997" s="88"/>
      <c r="AI997" s="88"/>
      <c r="AJ997" s="88"/>
      <c r="AK997" s="88"/>
      <c r="AL997" s="88"/>
      <c r="AM997" s="88"/>
      <c r="AN997" s="88"/>
    </row>
    <row r="998" spans="1:40" s="89" customFormat="1" x14ac:dyDescent="0.25">
      <c r="A998" s="214"/>
      <c r="B998" s="211"/>
      <c r="C998" s="216"/>
      <c r="D998" s="217"/>
      <c r="E998" s="213"/>
      <c r="F998" s="213"/>
      <c r="G998" s="32"/>
      <c r="H998" s="3"/>
      <c r="I998" s="3"/>
      <c r="J998" s="133"/>
      <c r="K998" s="133"/>
      <c r="L998" s="133"/>
      <c r="M998" s="78">
        <f>IF(RIGHT(T998)="T",(+I998-H998),0)</f>
        <v>0</v>
      </c>
      <c r="N998" s="78">
        <f>IF(RIGHT(T998)="U",(+I998-H998),0)</f>
        <v>0</v>
      </c>
      <c r="O998" s="78">
        <f>IF(RIGHT(T998)="C",(+I998-H998),0)</f>
        <v>0</v>
      </c>
      <c r="P998" s="78">
        <f>IF(RIGHT(T998)="D",(+I998-H998),0)</f>
        <v>0</v>
      </c>
      <c r="Q998" s="141"/>
      <c r="R998" s="141"/>
      <c r="S998" s="141"/>
      <c r="T998" s="188"/>
      <c r="U998" s="19"/>
      <c r="V998" s="191"/>
      <c r="W998" s="82"/>
      <c r="X998" s="83"/>
      <c r="Y998" s="84"/>
      <c r="Z998" s="85"/>
      <c r="AA998" s="82"/>
      <c r="AB998" s="86"/>
      <c r="AD998" s="88"/>
      <c r="AE998" s="88"/>
      <c r="AF998" s="88"/>
      <c r="AG998" s="88"/>
      <c r="AH998" s="88"/>
      <c r="AI998" s="88"/>
      <c r="AJ998" s="88"/>
      <c r="AK998" s="88"/>
      <c r="AL998" s="88"/>
      <c r="AM998" s="88"/>
      <c r="AN998" s="88"/>
    </row>
    <row r="999" spans="1:40" s="37" customFormat="1" x14ac:dyDescent="0.25">
      <c r="A999" s="144"/>
      <c r="B999" s="10"/>
      <c r="C999" s="145"/>
      <c r="D999" s="146" t="s">
        <v>50</v>
      </c>
      <c r="E999" s="147"/>
      <c r="F999" s="29"/>
      <c r="G999" s="32" t="s">
        <v>49</v>
      </c>
      <c r="H999" s="2"/>
      <c r="I999" s="2"/>
      <c r="J999" s="32" t="s">
        <v>49</v>
      </c>
      <c r="K999" s="32" t="s">
        <v>49</v>
      </c>
      <c r="L999" s="77"/>
      <c r="M999" s="78">
        <f>SUM(M996:M997)</f>
        <v>0</v>
      </c>
      <c r="N999" s="78">
        <f>SUM(N996:N997)</f>
        <v>0</v>
      </c>
      <c r="O999" s="78">
        <f>SUM(O996:O997)</f>
        <v>0</v>
      </c>
      <c r="P999" s="78">
        <f>SUM(P996:P997)</f>
        <v>0</v>
      </c>
      <c r="Q999" s="32" t="s">
        <v>49</v>
      </c>
      <c r="R999" s="32" t="s">
        <v>49</v>
      </c>
      <c r="S999" s="32" t="s">
        <v>49</v>
      </c>
      <c r="T999" s="155"/>
      <c r="U999" s="11"/>
      <c r="V999" s="156"/>
      <c r="W999" s="82">
        <f>$AC$10-((O999*24))</f>
        <v>720</v>
      </c>
      <c r="X999" s="83">
        <v>240</v>
      </c>
      <c r="Y999" s="84"/>
      <c r="Z999" s="85">
        <f>X999</f>
        <v>240</v>
      </c>
      <c r="AA999" s="82">
        <f>(Z999*(W999-M999*24))/W999</f>
        <v>240</v>
      </c>
      <c r="AB999" s="86">
        <f>(AA999/Z999)*100</f>
        <v>100</v>
      </c>
      <c r="AC999" s="34"/>
    </row>
    <row r="1000" spans="1:40" s="89" customFormat="1" x14ac:dyDescent="0.25">
      <c r="A1000" s="214">
        <v>16</v>
      </c>
      <c r="B1000" s="211">
        <v>254</v>
      </c>
      <c r="C1000" s="215" t="s">
        <v>517</v>
      </c>
      <c r="D1000" s="217" t="s">
        <v>518</v>
      </c>
      <c r="E1000" s="213">
        <v>125</v>
      </c>
      <c r="F1000" s="213" t="s">
        <v>48</v>
      </c>
      <c r="G1000" s="32" t="s">
        <v>49</v>
      </c>
      <c r="H1000" s="17"/>
      <c r="I1000" s="17"/>
      <c r="J1000" s="133"/>
      <c r="K1000" s="133"/>
      <c r="L1000" s="133"/>
      <c r="M1000" s="78">
        <f>IF(RIGHT(T1000)="T",(+I1000-H1000),0)</f>
        <v>0</v>
      </c>
      <c r="N1000" s="78">
        <f>IF(RIGHT(T1000)="U",(+I1000-H1000),0)</f>
        <v>0</v>
      </c>
      <c r="O1000" s="78">
        <f>IF(RIGHT(T1000)="C",(+I1000-H1000),0)</f>
        <v>0</v>
      </c>
      <c r="P1000" s="78">
        <f>IF(RIGHT(T1000)="D",(+I1000-H1000),0)</f>
        <v>0</v>
      </c>
      <c r="Q1000" s="141"/>
      <c r="R1000" s="141"/>
      <c r="S1000" s="141"/>
      <c r="T1000" s="188"/>
      <c r="U1000" s="19"/>
      <c r="V1000" s="191"/>
      <c r="W1000" s="82"/>
      <c r="X1000" s="83"/>
      <c r="Y1000" s="84"/>
      <c r="Z1000" s="85"/>
      <c r="AA1000" s="82"/>
      <c r="AB1000" s="86"/>
      <c r="AD1000" s="88"/>
      <c r="AE1000" s="88"/>
      <c r="AF1000" s="88"/>
      <c r="AG1000" s="88"/>
      <c r="AH1000" s="88"/>
      <c r="AI1000" s="88"/>
      <c r="AJ1000" s="88"/>
      <c r="AK1000" s="88"/>
      <c r="AL1000" s="88"/>
      <c r="AM1000" s="88"/>
      <c r="AN1000" s="88"/>
    </row>
    <row r="1001" spans="1:40" s="89" customFormat="1" x14ac:dyDescent="0.25">
      <c r="A1001" s="214"/>
      <c r="B1001" s="211"/>
      <c r="C1001" s="216"/>
      <c r="D1001" s="217"/>
      <c r="E1001" s="213"/>
      <c r="F1001" s="213"/>
      <c r="G1001" s="32" t="s">
        <v>49</v>
      </c>
      <c r="H1001" s="17"/>
      <c r="I1001" s="17"/>
      <c r="J1001" s="133"/>
      <c r="K1001" s="133"/>
      <c r="L1001" s="133"/>
      <c r="M1001" s="78">
        <f>IF(RIGHT(T1001)="T",(+I1001-H1001),0)</f>
        <v>0</v>
      </c>
      <c r="N1001" s="78">
        <f>IF(RIGHT(T1001)="U",(+I1001-H1001),0)</f>
        <v>0</v>
      </c>
      <c r="O1001" s="78">
        <f>IF(RIGHT(T1001)="C",(+I1001-H1001),0)</f>
        <v>0</v>
      </c>
      <c r="P1001" s="78">
        <f>IF(RIGHT(T1001)="D",(+I1001-H1001),0)</f>
        <v>0</v>
      </c>
      <c r="Q1001" s="141"/>
      <c r="R1001" s="141"/>
      <c r="S1001" s="141"/>
      <c r="T1001" s="188"/>
      <c r="U1001" s="19"/>
      <c r="V1001" s="191"/>
      <c r="W1001" s="82"/>
      <c r="X1001" s="83"/>
      <c r="Y1001" s="84"/>
      <c r="Z1001" s="85"/>
      <c r="AA1001" s="82"/>
      <c r="AB1001" s="86"/>
      <c r="AD1001" s="88"/>
      <c r="AE1001" s="88"/>
      <c r="AF1001" s="88"/>
      <c r="AG1001" s="88"/>
      <c r="AH1001" s="88"/>
      <c r="AI1001" s="88"/>
      <c r="AJ1001" s="88"/>
      <c r="AK1001" s="88"/>
      <c r="AL1001" s="88"/>
      <c r="AM1001" s="88"/>
      <c r="AN1001" s="88"/>
    </row>
    <row r="1002" spans="1:40" s="37" customFormat="1" x14ac:dyDescent="0.25">
      <c r="A1002" s="144"/>
      <c r="B1002" s="10"/>
      <c r="C1002" s="145"/>
      <c r="D1002" s="146" t="s">
        <v>50</v>
      </c>
      <c r="E1002" s="147"/>
      <c r="F1002" s="29"/>
      <c r="G1002" s="32" t="s">
        <v>49</v>
      </c>
      <c r="H1002" s="2"/>
      <c r="I1002" s="2"/>
      <c r="J1002" s="32" t="s">
        <v>49</v>
      </c>
      <c r="K1002" s="32" t="s">
        <v>49</v>
      </c>
      <c r="L1002" s="77"/>
      <c r="M1002" s="78">
        <f>SUM(M1000:M1001)</f>
        <v>0</v>
      </c>
      <c r="N1002" s="78">
        <f>SUM(N1000:N1001)</f>
        <v>0</v>
      </c>
      <c r="O1002" s="78">
        <f>SUM(O1000:O1001)</f>
        <v>0</v>
      </c>
      <c r="P1002" s="78">
        <f>SUM(P1000:P1001)</f>
        <v>0</v>
      </c>
      <c r="Q1002" s="32" t="s">
        <v>49</v>
      </c>
      <c r="R1002" s="32" t="s">
        <v>49</v>
      </c>
      <c r="S1002" s="32" t="s">
        <v>49</v>
      </c>
      <c r="T1002" s="155"/>
      <c r="U1002" s="11"/>
      <c r="V1002" s="156"/>
      <c r="W1002" s="82">
        <f>$AC$10-((O1002*24))</f>
        <v>720</v>
      </c>
      <c r="X1002" s="83">
        <v>125</v>
      </c>
      <c r="Y1002" s="84"/>
      <c r="Z1002" s="85">
        <f>X1002</f>
        <v>125</v>
      </c>
      <c r="AA1002" s="82">
        <f>(Z1002*(W1002-M1002*24))/W1002</f>
        <v>125</v>
      </c>
      <c r="AB1002" s="86">
        <f>(AA1002/Z1002)*100</f>
        <v>100</v>
      </c>
      <c r="AC1002" s="34"/>
    </row>
    <row r="1003" spans="1:40" s="89" customFormat="1" x14ac:dyDescent="0.25">
      <c r="A1003" s="214">
        <v>17</v>
      </c>
      <c r="B1003" s="211">
        <v>255</v>
      </c>
      <c r="C1003" s="215" t="s">
        <v>519</v>
      </c>
      <c r="D1003" s="217" t="s">
        <v>520</v>
      </c>
      <c r="E1003" s="213">
        <v>50</v>
      </c>
      <c r="F1003" s="213" t="s">
        <v>48</v>
      </c>
      <c r="G1003" s="32" t="s">
        <v>49</v>
      </c>
      <c r="H1003" s="17"/>
      <c r="I1003" s="17"/>
      <c r="J1003" s="133"/>
      <c r="K1003" s="133"/>
      <c r="L1003" s="133"/>
      <c r="M1003" s="78">
        <f>IF(RIGHT(T1003)="T",(+I1003-H1003),0)</f>
        <v>0</v>
      </c>
      <c r="N1003" s="78">
        <f>IF(RIGHT(T1003)="U",(+I1003-H1003),0)</f>
        <v>0</v>
      </c>
      <c r="O1003" s="78">
        <f>IF(RIGHT(T1003)="C",(+I1003-H1003),0)</f>
        <v>0</v>
      </c>
      <c r="P1003" s="78">
        <f>IF(RIGHT(T1003)="D",(+I1003-H1003),0)</f>
        <v>0</v>
      </c>
      <c r="Q1003" s="79"/>
      <c r="R1003" s="79"/>
      <c r="S1003" s="79"/>
      <c r="T1003" s="188"/>
      <c r="U1003" s="19"/>
      <c r="V1003" s="81"/>
      <c r="W1003" s="82"/>
      <c r="X1003" s="83"/>
      <c r="Y1003" s="84"/>
      <c r="Z1003" s="85"/>
      <c r="AA1003" s="82"/>
      <c r="AB1003" s="86"/>
      <c r="AD1003" s="88"/>
      <c r="AE1003" s="88"/>
      <c r="AF1003" s="88"/>
      <c r="AG1003" s="88"/>
      <c r="AH1003" s="88"/>
      <c r="AI1003" s="88"/>
      <c r="AJ1003" s="88"/>
      <c r="AK1003" s="88"/>
      <c r="AL1003" s="88"/>
      <c r="AM1003" s="88"/>
      <c r="AN1003" s="88"/>
    </row>
    <row r="1004" spans="1:40" s="89" customFormat="1" x14ac:dyDescent="0.25">
      <c r="A1004" s="214"/>
      <c r="B1004" s="211"/>
      <c r="C1004" s="216"/>
      <c r="D1004" s="217"/>
      <c r="E1004" s="213"/>
      <c r="F1004" s="213"/>
      <c r="G1004" s="32"/>
      <c r="H1004" s="3"/>
      <c r="I1004" s="3"/>
      <c r="J1004" s="133"/>
      <c r="K1004" s="133"/>
      <c r="L1004" s="133"/>
      <c r="M1004" s="78">
        <f>IF(RIGHT(T1004)="T",(+I1004-H1004),0)</f>
        <v>0</v>
      </c>
      <c r="N1004" s="78">
        <f>IF(RIGHT(T1004)="U",(+I1004-H1004),0)</f>
        <v>0</v>
      </c>
      <c r="O1004" s="78">
        <f>IF(RIGHT(T1004)="C",(+I1004-H1004),0)</f>
        <v>0</v>
      </c>
      <c r="P1004" s="78">
        <f>IF(RIGHT(T1004)="D",(+I1004-H1004),0)</f>
        <v>0</v>
      </c>
      <c r="Q1004" s="79"/>
      <c r="R1004" s="79"/>
      <c r="S1004" s="79"/>
      <c r="T1004" s="188"/>
      <c r="U1004" s="19"/>
      <c r="V1004" s="81"/>
      <c r="W1004" s="82"/>
      <c r="X1004" s="83"/>
      <c r="Y1004" s="84"/>
      <c r="Z1004" s="85"/>
      <c r="AA1004" s="82"/>
      <c r="AB1004" s="86"/>
      <c r="AD1004" s="88"/>
      <c r="AE1004" s="88"/>
      <c r="AF1004" s="88"/>
      <c r="AG1004" s="88"/>
      <c r="AH1004" s="88"/>
      <c r="AI1004" s="88"/>
      <c r="AJ1004" s="88"/>
      <c r="AK1004" s="88"/>
      <c r="AL1004" s="88"/>
      <c r="AM1004" s="88"/>
      <c r="AN1004" s="88"/>
    </row>
    <row r="1005" spans="1:40" s="37" customFormat="1" x14ac:dyDescent="0.25">
      <c r="A1005" s="144"/>
      <c r="B1005" s="10"/>
      <c r="C1005" s="145"/>
      <c r="D1005" s="146" t="s">
        <v>50</v>
      </c>
      <c r="E1005" s="147"/>
      <c r="F1005" s="29"/>
      <c r="G1005" s="32" t="s">
        <v>49</v>
      </c>
      <c r="H1005" s="2"/>
      <c r="I1005" s="2"/>
      <c r="J1005" s="32" t="s">
        <v>49</v>
      </c>
      <c r="K1005" s="32" t="s">
        <v>49</v>
      </c>
      <c r="L1005" s="77"/>
      <c r="M1005" s="78">
        <f>SUM(M1003:M1004)</f>
        <v>0</v>
      </c>
      <c r="N1005" s="78">
        <f>SUM(N1003:N1004)</f>
        <v>0</v>
      </c>
      <c r="O1005" s="78">
        <f>SUM(O1003:O1004)</f>
        <v>0</v>
      </c>
      <c r="P1005" s="78">
        <f>SUM(P1003:P1004)</f>
        <v>0</v>
      </c>
      <c r="Q1005" s="32" t="s">
        <v>49</v>
      </c>
      <c r="R1005" s="32" t="s">
        <v>49</v>
      </c>
      <c r="S1005" s="32" t="s">
        <v>49</v>
      </c>
      <c r="T1005" s="155"/>
      <c r="U1005" s="11"/>
      <c r="V1005" s="156"/>
      <c r="W1005" s="82">
        <f>$AC$10-((O1005*24))</f>
        <v>720</v>
      </c>
      <c r="X1005" s="83">
        <v>50</v>
      </c>
      <c r="Y1005" s="84"/>
      <c r="Z1005" s="85">
        <f>X1005</f>
        <v>50</v>
      </c>
      <c r="AA1005" s="82">
        <f>(Z1005*(W1005-M1005*24))/W1005</f>
        <v>50</v>
      </c>
      <c r="AB1005" s="86">
        <f>(AA1005/Z1005)*100</f>
        <v>100</v>
      </c>
      <c r="AC1005" s="34"/>
    </row>
    <row r="1006" spans="1:40" s="89" customFormat="1" ht="18" x14ac:dyDescent="0.25">
      <c r="A1006" s="214">
        <v>17</v>
      </c>
      <c r="B1006" s="211">
        <v>256</v>
      </c>
      <c r="C1006" s="215" t="s">
        <v>526</v>
      </c>
      <c r="D1006" s="217" t="s">
        <v>527</v>
      </c>
      <c r="E1006" s="213">
        <v>125</v>
      </c>
      <c r="F1006" s="213" t="s">
        <v>48</v>
      </c>
      <c r="G1006" s="32" t="s">
        <v>49</v>
      </c>
      <c r="H1006" s="1">
        <v>43405</v>
      </c>
      <c r="I1006" s="1">
        <v>43434.777083333334</v>
      </c>
      <c r="J1006" s="133"/>
      <c r="K1006" s="133"/>
      <c r="L1006" s="133"/>
      <c r="M1006" s="78">
        <f>IF(RIGHT(T1006)="T",(+I1006-H1006),0)</f>
        <v>29.777083333334303</v>
      </c>
      <c r="N1006" s="78">
        <f>IF(RIGHT(T1006)="U",(+I1006-H1006),0)</f>
        <v>0</v>
      </c>
      <c r="O1006" s="78">
        <f>IF(RIGHT(T1006)="C",(+I1006-H1006),0)</f>
        <v>0</v>
      </c>
      <c r="P1006" s="78">
        <f>IF(RIGHT(T1006)="D",(+I1006-H1006),0)</f>
        <v>0</v>
      </c>
      <c r="Q1006" s="79"/>
      <c r="R1006" s="79"/>
      <c r="S1006" s="79"/>
      <c r="T1006" s="80" t="s">
        <v>601</v>
      </c>
      <c r="U1006" s="9" t="s">
        <v>821</v>
      </c>
      <c r="V1006" s="81"/>
      <c r="W1006" s="82"/>
      <c r="X1006" s="83"/>
      <c r="Y1006" s="84"/>
      <c r="Z1006" s="85"/>
      <c r="AA1006" s="82"/>
      <c r="AB1006" s="86"/>
      <c r="AD1006" s="88"/>
      <c r="AE1006" s="88"/>
      <c r="AF1006" s="88"/>
      <c r="AG1006" s="88"/>
      <c r="AH1006" s="88"/>
      <c r="AI1006" s="88"/>
      <c r="AJ1006" s="88"/>
      <c r="AK1006" s="88"/>
      <c r="AL1006" s="88"/>
      <c r="AM1006" s="88"/>
      <c r="AN1006" s="88"/>
    </row>
    <row r="1007" spans="1:40" s="89" customFormat="1" ht="27" x14ac:dyDescent="0.25">
      <c r="A1007" s="214"/>
      <c r="B1007" s="211"/>
      <c r="C1007" s="216"/>
      <c r="D1007" s="217"/>
      <c r="E1007" s="213"/>
      <c r="F1007" s="213"/>
      <c r="G1007" s="32"/>
      <c r="H1007" s="1">
        <v>43434.788194444445</v>
      </c>
      <c r="I1007" s="1">
        <v>43435</v>
      </c>
      <c r="J1007" s="133"/>
      <c r="K1007" s="133"/>
      <c r="L1007" s="133"/>
      <c r="M1007" s="78">
        <f>IF(RIGHT(T1007)="T",(+I1007-H1007),0)</f>
        <v>0</v>
      </c>
      <c r="N1007" s="78">
        <f>IF(RIGHT(T1007)="U",(+I1007-H1007),0)</f>
        <v>0.21180555555474712</v>
      </c>
      <c r="O1007" s="78">
        <f>IF(RIGHT(T1007)="C",(+I1007-H1007),0)</f>
        <v>0</v>
      </c>
      <c r="P1007" s="78">
        <f>IF(RIGHT(T1007)="D",(+I1007-H1007),0)</f>
        <v>0</v>
      </c>
      <c r="Q1007" s="79"/>
      <c r="R1007" s="79"/>
      <c r="S1007" s="79"/>
      <c r="T1007" s="80" t="s">
        <v>705</v>
      </c>
      <c r="U1007" s="9" t="s">
        <v>822</v>
      </c>
      <c r="V1007" s="81"/>
      <c r="W1007" s="82"/>
      <c r="X1007" s="83"/>
      <c r="Y1007" s="84"/>
      <c r="Z1007" s="85"/>
      <c r="AA1007" s="82"/>
      <c r="AB1007" s="86"/>
      <c r="AD1007" s="88"/>
      <c r="AE1007" s="88"/>
      <c r="AF1007" s="88"/>
      <c r="AG1007" s="88"/>
      <c r="AH1007" s="88"/>
      <c r="AI1007" s="88"/>
      <c r="AJ1007" s="88"/>
      <c r="AK1007" s="88"/>
      <c r="AL1007" s="88"/>
      <c r="AM1007" s="88"/>
      <c r="AN1007" s="88"/>
    </row>
    <row r="1008" spans="1:40" s="287" customFormat="1" x14ac:dyDescent="0.25">
      <c r="A1008" s="268"/>
      <c r="B1008" s="269"/>
      <c r="C1008" s="270"/>
      <c r="D1008" s="271" t="s">
        <v>50</v>
      </c>
      <c r="E1008" s="272"/>
      <c r="F1008" s="273"/>
      <c r="G1008" s="274" t="s">
        <v>49</v>
      </c>
      <c r="H1008" s="275"/>
      <c r="I1008" s="275"/>
      <c r="J1008" s="274" t="s">
        <v>49</v>
      </c>
      <c r="K1008" s="274" t="s">
        <v>49</v>
      </c>
      <c r="L1008" s="276"/>
      <c r="M1008" s="277">
        <f>SUM(M1006:M1007)</f>
        <v>29.777083333334303</v>
      </c>
      <c r="N1008" s="277">
        <f>SUM(N1006:N1007)</f>
        <v>0.21180555555474712</v>
      </c>
      <c r="O1008" s="277">
        <f>SUM(O1006:O1007)</f>
        <v>0</v>
      </c>
      <c r="P1008" s="277">
        <f>SUM(P1006:P1007)</f>
        <v>0</v>
      </c>
      <c r="Q1008" s="274" t="s">
        <v>49</v>
      </c>
      <c r="R1008" s="274" t="s">
        <v>49</v>
      </c>
      <c r="S1008" s="274" t="s">
        <v>49</v>
      </c>
      <c r="T1008" s="278"/>
      <c r="U1008" s="279"/>
      <c r="V1008" s="280"/>
      <c r="W1008" s="281">
        <f>$AC$10-((O1008+N1008*24))</f>
        <v>714.91666666668607</v>
      </c>
      <c r="X1008" s="282">
        <v>125</v>
      </c>
      <c r="Y1008" s="283"/>
      <c r="Z1008" s="284">
        <f>X1008</f>
        <v>125</v>
      </c>
      <c r="AA1008" s="281">
        <f>(Z1008*(W1008-M1008*24))/W1008</f>
        <v>4.6625480824591253E-2</v>
      </c>
      <c r="AB1008" s="285">
        <f>(AA1008/Z1008)*100</f>
        <v>3.7300384659673003E-2</v>
      </c>
      <c r="AC1008" s="286"/>
    </row>
    <row r="1009" spans="1:40" s="89" customFormat="1" ht="18" x14ac:dyDescent="0.25">
      <c r="A1009" s="214">
        <v>18</v>
      </c>
      <c r="B1009" s="211">
        <v>257</v>
      </c>
      <c r="C1009" s="215" t="s">
        <v>521</v>
      </c>
      <c r="D1009" s="217" t="s">
        <v>522</v>
      </c>
      <c r="E1009" s="213">
        <v>125</v>
      </c>
      <c r="F1009" s="213" t="s">
        <v>48</v>
      </c>
      <c r="G1009" s="32" t="s">
        <v>49</v>
      </c>
      <c r="H1009" s="1">
        <v>43412.318749999999</v>
      </c>
      <c r="I1009" s="1">
        <v>43412.617361111108</v>
      </c>
      <c r="J1009" s="133"/>
      <c r="K1009" s="133"/>
      <c r="L1009" s="133"/>
      <c r="M1009" s="78">
        <f>IF(RIGHT(T1009)="T",(+I1009-H1009),0)</f>
        <v>0</v>
      </c>
      <c r="N1009" s="78">
        <f>IF(RIGHT(T1009)="U",(+I1009-H1009),0)</f>
        <v>0</v>
      </c>
      <c r="O1009" s="78">
        <f>IF(RIGHT(T1009)="C",(+I1009-H1009),0)</f>
        <v>0</v>
      </c>
      <c r="P1009" s="78">
        <f>IF(RIGHT(T1009)="D",(+I1009-H1009),0)</f>
        <v>0.29861111110949423</v>
      </c>
      <c r="Q1009" s="141"/>
      <c r="R1009" s="141"/>
      <c r="S1009" s="141"/>
      <c r="T1009" s="80" t="s">
        <v>612</v>
      </c>
      <c r="U1009" s="9" t="s">
        <v>815</v>
      </c>
      <c r="V1009" s="191"/>
      <c r="W1009" s="82"/>
      <c r="X1009" s="83"/>
      <c r="Y1009" s="84"/>
      <c r="Z1009" s="85"/>
      <c r="AA1009" s="82"/>
      <c r="AB1009" s="86"/>
      <c r="AD1009" s="88"/>
      <c r="AE1009" s="88"/>
      <c r="AF1009" s="88"/>
      <c r="AG1009" s="88"/>
      <c r="AH1009" s="88"/>
      <c r="AI1009" s="88"/>
      <c r="AJ1009" s="88"/>
      <c r="AK1009" s="88"/>
      <c r="AL1009" s="88"/>
      <c r="AM1009" s="88"/>
      <c r="AN1009" s="88"/>
    </row>
    <row r="1010" spans="1:40" s="89" customFormat="1" x14ac:dyDescent="0.25">
      <c r="A1010" s="214"/>
      <c r="B1010" s="211"/>
      <c r="C1010" s="216"/>
      <c r="D1010" s="217"/>
      <c r="E1010" s="213"/>
      <c r="F1010" s="213"/>
      <c r="G1010" s="32" t="s">
        <v>49</v>
      </c>
      <c r="H1010" s="3"/>
      <c r="I1010" s="3"/>
      <c r="J1010" s="133"/>
      <c r="K1010" s="133"/>
      <c r="L1010" s="133"/>
      <c r="M1010" s="78">
        <f>IF(RIGHT(T1010)="T",(+I1010-H1010),0)</f>
        <v>0</v>
      </c>
      <c r="N1010" s="78">
        <f>IF(RIGHT(T1010)="U",(+I1010-H1010),0)</f>
        <v>0</v>
      </c>
      <c r="O1010" s="78">
        <f>IF(RIGHT(T1010)="C",(+I1010-H1010),0)</f>
        <v>0</v>
      </c>
      <c r="P1010" s="78">
        <f>IF(RIGHT(T1010)="D",(+I1010-H1010),0)</f>
        <v>0</v>
      </c>
      <c r="Q1010" s="141"/>
      <c r="R1010" s="141"/>
      <c r="S1010" s="141"/>
      <c r="T1010" s="188"/>
      <c r="U1010" s="19"/>
      <c r="V1010" s="191"/>
      <c r="W1010" s="82"/>
      <c r="X1010" s="83"/>
      <c r="Y1010" s="84"/>
      <c r="Z1010" s="85"/>
      <c r="AA1010" s="82"/>
      <c r="AB1010" s="86"/>
      <c r="AD1010" s="88"/>
      <c r="AE1010" s="88"/>
      <c r="AF1010" s="88"/>
      <c r="AG1010" s="88"/>
      <c r="AH1010" s="88"/>
      <c r="AI1010" s="88"/>
      <c r="AJ1010" s="88"/>
      <c r="AK1010" s="88"/>
      <c r="AL1010" s="88"/>
      <c r="AM1010" s="88"/>
      <c r="AN1010" s="88"/>
    </row>
    <row r="1011" spans="1:40" s="37" customFormat="1" x14ac:dyDescent="0.25">
      <c r="A1011" s="144"/>
      <c r="B1011" s="10"/>
      <c r="C1011" s="145"/>
      <c r="D1011" s="146" t="s">
        <v>50</v>
      </c>
      <c r="E1011" s="147"/>
      <c r="F1011" s="29"/>
      <c r="G1011" s="32" t="s">
        <v>49</v>
      </c>
      <c r="H1011" s="2"/>
      <c r="I1011" s="2"/>
      <c r="J1011" s="32" t="s">
        <v>49</v>
      </c>
      <c r="K1011" s="32" t="s">
        <v>49</v>
      </c>
      <c r="L1011" s="77"/>
      <c r="M1011" s="78">
        <f>SUM(M1009:M1010)</f>
        <v>0</v>
      </c>
      <c r="N1011" s="78">
        <f>SUM(N1009:N1010)</f>
        <v>0</v>
      </c>
      <c r="O1011" s="78">
        <f>SUM(O1009:O1010)</f>
        <v>0</v>
      </c>
      <c r="P1011" s="78">
        <f>SUM(P1009:P1010)</f>
        <v>0.29861111110949423</v>
      </c>
      <c r="Q1011" s="32" t="s">
        <v>49</v>
      </c>
      <c r="R1011" s="32" t="s">
        <v>49</v>
      </c>
      <c r="S1011" s="32" t="s">
        <v>49</v>
      </c>
      <c r="T1011" s="155"/>
      <c r="U1011" s="45"/>
      <c r="V1011" s="156"/>
      <c r="W1011" s="82">
        <f>$AC$10-((O1011*24))</f>
        <v>720</v>
      </c>
      <c r="X1011" s="83">
        <v>125</v>
      </c>
      <c r="Y1011" s="84"/>
      <c r="Z1011" s="85">
        <f>X1011</f>
        <v>125</v>
      </c>
      <c r="AA1011" s="82">
        <f>(Z1011*(W1011-M1011*24))/W1011</f>
        <v>125</v>
      </c>
      <c r="AB1011" s="86">
        <f>(AA1011/Z1011)*100</f>
        <v>100</v>
      </c>
      <c r="AC1011" s="34"/>
    </row>
    <row r="1012" spans="1:40" s="89" customFormat="1" x14ac:dyDescent="0.25">
      <c r="A1012" s="182">
        <v>19</v>
      </c>
      <c r="B1012" s="27">
        <v>258</v>
      </c>
      <c r="C1012" s="69" t="s">
        <v>523</v>
      </c>
      <c r="D1012" s="178" t="s">
        <v>823</v>
      </c>
      <c r="E1012" s="29">
        <v>80</v>
      </c>
      <c r="F1012" s="29" t="s">
        <v>48</v>
      </c>
      <c r="G1012" s="32" t="s">
        <v>49</v>
      </c>
      <c r="H1012" s="17"/>
      <c r="I1012" s="20"/>
      <c r="J1012" s="133"/>
      <c r="K1012" s="133"/>
      <c r="L1012" s="133"/>
      <c r="M1012" s="78">
        <f>IF(RIGHT(T1012)="T",(+I1012-H1012),0)</f>
        <v>0</v>
      </c>
      <c r="N1012" s="78">
        <f>IF(RIGHT(T1012)="U",(+I1012-H1012),0)</f>
        <v>0</v>
      </c>
      <c r="O1012" s="78">
        <f>IF(RIGHT(T1012)="C",(+I1012-H1012),0)</f>
        <v>0</v>
      </c>
      <c r="P1012" s="78">
        <f>IF(RIGHT(T1012)="D",(+I1012-H1012),0)</f>
        <v>0</v>
      </c>
      <c r="Q1012" s="141"/>
      <c r="R1012" s="141"/>
      <c r="S1012" s="141"/>
      <c r="T1012" s="188"/>
      <c r="U1012" s="19"/>
      <c r="V1012" s="191"/>
      <c r="W1012" s="82"/>
      <c r="X1012" s="83"/>
      <c r="Y1012" s="84"/>
      <c r="Z1012" s="85"/>
      <c r="AA1012" s="82"/>
      <c r="AB1012" s="86"/>
      <c r="AD1012" s="88"/>
      <c r="AE1012" s="88"/>
      <c r="AF1012" s="88"/>
      <c r="AG1012" s="88"/>
      <c r="AH1012" s="88"/>
      <c r="AI1012" s="88"/>
      <c r="AJ1012" s="88"/>
      <c r="AK1012" s="88"/>
      <c r="AL1012" s="88"/>
      <c r="AM1012" s="88"/>
      <c r="AN1012" s="88"/>
    </row>
    <row r="1013" spans="1:40" s="37" customFormat="1" x14ac:dyDescent="0.25">
      <c r="A1013" s="144"/>
      <c r="B1013" s="10"/>
      <c r="C1013" s="145"/>
      <c r="D1013" s="146" t="s">
        <v>50</v>
      </c>
      <c r="E1013" s="147"/>
      <c r="F1013" s="29"/>
      <c r="G1013" s="32" t="s">
        <v>49</v>
      </c>
      <c r="H1013" s="2"/>
      <c r="I1013" s="2"/>
      <c r="J1013" s="32" t="s">
        <v>49</v>
      </c>
      <c r="K1013" s="32" t="s">
        <v>49</v>
      </c>
      <c r="L1013" s="77"/>
      <c r="M1013" s="78">
        <f>SUM(M1012:M1012)</f>
        <v>0</v>
      </c>
      <c r="N1013" s="78">
        <f t="shared" ref="N1013:S1013" si="71">SUM(N1012:N1012)</f>
        <v>0</v>
      </c>
      <c r="O1013" s="78">
        <f t="shared" si="71"/>
        <v>0</v>
      </c>
      <c r="P1013" s="78">
        <f>SUM(P1012:P1012)</f>
        <v>0</v>
      </c>
      <c r="Q1013" s="78">
        <f t="shared" si="71"/>
        <v>0</v>
      </c>
      <c r="R1013" s="78">
        <f t="shared" si="71"/>
        <v>0</v>
      </c>
      <c r="S1013" s="78">
        <f t="shared" si="71"/>
        <v>0</v>
      </c>
      <c r="T1013" s="155"/>
      <c r="U1013" s="45"/>
      <c r="V1013" s="156"/>
      <c r="W1013" s="82">
        <f>$AC$10-((O1013*24))</f>
        <v>720</v>
      </c>
      <c r="X1013" s="83">
        <v>80</v>
      </c>
      <c r="Y1013" s="84"/>
      <c r="Z1013" s="85">
        <f>X1013</f>
        <v>80</v>
      </c>
      <c r="AA1013" s="82">
        <f>(Z1013*(W1013-M1013*24))/W1013</f>
        <v>80</v>
      </c>
      <c r="AB1013" s="86">
        <f>(AA1013/Z1013)*100</f>
        <v>100</v>
      </c>
      <c r="AC1013" s="34"/>
    </row>
    <row r="1014" spans="1:40" s="89" customFormat="1" x14ac:dyDescent="0.25">
      <c r="A1014" s="182">
        <v>20</v>
      </c>
      <c r="B1014" s="27">
        <v>259</v>
      </c>
      <c r="C1014" s="69" t="s">
        <v>524</v>
      </c>
      <c r="D1014" s="178" t="s">
        <v>824</v>
      </c>
      <c r="E1014" s="29">
        <v>50</v>
      </c>
      <c r="F1014" s="29" t="s">
        <v>48</v>
      </c>
      <c r="G1014" s="32" t="s">
        <v>49</v>
      </c>
      <c r="H1014" s="15"/>
      <c r="I1014" s="15"/>
      <c r="J1014" s="133"/>
      <c r="K1014" s="133"/>
      <c r="L1014" s="133"/>
      <c r="M1014" s="141"/>
      <c r="N1014" s="141"/>
      <c r="O1014" s="141"/>
      <c r="P1014" s="141"/>
      <c r="Q1014" s="141"/>
      <c r="R1014" s="141"/>
      <c r="S1014" s="141"/>
      <c r="T1014" s="192"/>
      <c r="U1014" s="16"/>
      <c r="V1014" s="191"/>
      <c r="W1014" s="82">
        <f>$AC$10-((O1014*24))</f>
        <v>720</v>
      </c>
      <c r="X1014" s="93">
        <v>50</v>
      </c>
      <c r="Y1014" s="94"/>
      <c r="Z1014" s="193">
        <f>X1014</f>
        <v>50</v>
      </c>
      <c r="AA1014" s="99">
        <f>(Z1014*(W1014-S1014*24))/W1014</f>
        <v>50</v>
      </c>
      <c r="AB1014" s="100">
        <f>(AA1014/Z1014)*100</f>
        <v>100</v>
      </c>
      <c r="AD1014" s="88"/>
      <c r="AE1014" s="88"/>
      <c r="AF1014" s="88"/>
      <c r="AG1014" s="88"/>
      <c r="AH1014" s="88"/>
      <c r="AI1014" s="88"/>
      <c r="AJ1014" s="88"/>
      <c r="AK1014" s="88"/>
      <c r="AL1014" s="88"/>
      <c r="AM1014" s="88"/>
      <c r="AN1014" s="88"/>
    </row>
    <row r="1015" spans="1:40" s="89" customFormat="1" x14ac:dyDescent="0.25">
      <c r="A1015" s="214">
        <v>21</v>
      </c>
      <c r="B1015" s="211">
        <v>260</v>
      </c>
      <c r="C1015" s="215" t="s">
        <v>825</v>
      </c>
      <c r="D1015" s="217" t="s">
        <v>525</v>
      </c>
      <c r="E1015" s="213">
        <v>80</v>
      </c>
      <c r="F1015" s="213" t="s">
        <v>48</v>
      </c>
      <c r="G1015" s="32" t="s">
        <v>49</v>
      </c>
      <c r="H1015" s="1">
        <v>43427.353472222225</v>
      </c>
      <c r="I1015" s="1">
        <v>43427.762499999997</v>
      </c>
      <c r="J1015" s="133"/>
      <c r="K1015" s="133"/>
      <c r="L1015" s="133"/>
      <c r="M1015" s="78">
        <f>IF(RIGHT(T1015)="T",(+I1015-H1015),0)</f>
        <v>0</v>
      </c>
      <c r="N1015" s="78">
        <f>IF(RIGHT(T1015)="U",(+I1015-H1015),0)</f>
        <v>0</v>
      </c>
      <c r="O1015" s="78">
        <f>IF(RIGHT(T1015)="C",(+I1015-H1015),0)</f>
        <v>0</v>
      </c>
      <c r="P1015" s="78">
        <f>IF(RIGHT(T1015)="D",(+I1015-H1015),0)</f>
        <v>0.40902777777228039</v>
      </c>
      <c r="Q1015" s="141"/>
      <c r="R1015" s="141"/>
      <c r="S1015" s="141"/>
      <c r="T1015" s="80" t="s">
        <v>622</v>
      </c>
      <c r="U1015" s="7" t="s">
        <v>677</v>
      </c>
      <c r="V1015" s="191"/>
      <c r="W1015" s="82"/>
      <c r="X1015" s="83"/>
      <c r="Y1015" s="84"/>
      <c r="Z1015" s="85"/>
      <c r="AA1015" s="82"/>
      <c r="AB1015" s="86"/>
      <c r="AD1015" s="88"/>
      <c r="AE1015" s="88"/>
      <c r="AF1015" s="88"/>
      <c r="AG1015" s="88"/>
      <c r="AH1015" s="88"/>
      <c r="AI1015" s="88"/>
      <c r="AJ1015" s="88"/>
      <c r="AK1015" s="88"/>
      <c r="AL1015" s="88"/>
      <c r="AM1015" s="88"/>
      <c r="AN1015" s="88"/>
    </row>
    <row r="1016" spans="1:40" s="89" customFormat="1" x14ac:dyDescent="0.25">
      <c r="A1016" s="214"/>
      <c r="B1016" s="211"/>
      <c r="C1016" s="215"/>
      <c r="D1016" s="217"/>
      <c r="E1016" s="213"/>
      <c r="F1016" s="213"/>
      <c r="G1016" s="32"/>
      <c r="H1016" s="3"/>
      <c r="I1016" s="3"/>
      <c r="J1016" s="133"/>
      <c r="K1016" s="133"/>
      <c r="L1016" s="133"/>
      <c r="M1016" s="78">
        <f>IF(RIGHT(T1016)="T",(+I1016-H1016),0)</f>
        <v>0</v>
      </c>
      <c r="N1016" s="78">
        <f>IF(RIGHT(T1016)="U",(+I1016-H1016),0)</f>
        <v>0</v>
      </c>
      <c r="O1016" s="78">
        <f>IF(RIGHT(T1016)="C",(+I1016-H1016),0)</f>
        <v>0</v>
      </c>
      <c r="P1016" s="78">
        <f>IF(RIGHT(T1016)="D",(+I1016-H1016),0)</f>
        <v>0</v>
      </c>
      <c r="Q1016" s="141"/>
      <c r="R1016" s="141"/>
      <c r="S1016" s="141"/>
      <c r="T1016" s="188"/>
      <c r="U1016" s="19"/>
      <c r="V1016" s="191"/>
      <c r="W1016" s="82"/>
      <c r="X1016" s="83"/>
      <c r="Y1016" s="84"/>
      <c r="Z1016" s="85"/>
      <c r="AA1016" s="82"/>
      <c r="AB1016" s="86"/>
      <c r="AD1016" s="88"/>
      <c r="AE1016" s="88"/>
      <c r="AF1016" s="88"/>
      <c r="AG1016" s="88"/>
      <c r="AH1016" s="88"/>
      <c r="AI1016" s="88"/>
      <c r="AJ1016" s="88"/>
      <c r="AK1016" s="88"/>
      <c r="AL1016" s="88"/>
      <c r="AM1016" s="88"/>
      <c r="AN1016" s="88"/>
    </row>
    <row r="1017" spans="1:40" s="89" customFormat="1" x14ac:dyDescent="0.25">
      <c r="A1017" s="144"/>
      <c r="B1017" s="10"/>
      <c r="C1017" s="145"/>
      <c r="D1017" s="146" t="s">
        <v>50</v>
      </c>
      <c r="E1017" s="147"/>
      <c r="F1017" s="29"/>
      <c r="G1017" s="32" t="s">
        <v>49</v>
      </c>
      <c r="H1017" s="2"/>
      <c r="I1017" s="2"/>
      <c r="J1017" s="32" t="s">
        <v>49</v>
      </c>
      <c r="K1017" s="32" t="s">
        <v>49</v>
      </c>
      <c r="L1017" s="77"/>
      <c r="M1017" s="78">
        <f>SUM(M1015:M1016)</f>
        <v>0</v>
      </c>
      <c r="N1017" s="78">
        <f>SUM(N1015:N1016)</f>
        <v>0</v>
      </c>
      <c r="O1017" s="78">
        <f>SUM(O1015:O1016)</f>
        <v>0</v>
      </c>
      <c r="P1017" s="78">
        <f>SUM(P1015:P1016)</f>
        <v>0.40902777777228039</v>
      </c>
      <c r="Q1017" s="32" t="s">
        <v>49</v>
      </c>
      <c r="R1017" s="32" t="s">
        <v>49</v>
      </c>
      <c r="S1017" s="32" t="s">
        <v>49</v>
      </c>
      <c r="T1017" s="155"/>
      <c r="U1017" s="11"/>
      <c r="V1017" s="156"/>
      <c r="W1017" s="82">
        <f>$AC$10-((O1017*24))</f>
        <v>720</v>
      </c>
      <c r="X1017" s="83">
        <v>80</v>
      </c>
      <c r="Y1017" s="84"/>
      <c r="Z1017" s="85">
        <f>X1017</f>
        <v>80</v>
      </c>
      <c r="AA1017" s="82">
        <f>(Z1017*(W1017-M1017*24))/W1017</f>
        <v>80</v>
      </c>
      <c r="AB1017" s="86">
        <f>(AA1017/Z1017)*100</f>
        <v>100</v>
      </c>
      <c r="AD1017" s="88"/>
      <c r="AE1017" s="88"/>
      <c r="AF1017" s="88"/>
      <c r="AG1017" s="88"/>
      <c r="AH1017" s="88"/>
      <c r="AI1017" s="88"/>
      <c r="AJ1017" s="88"/>
      <c r="AK1017" s="88"/>
      <c r="AL1017" s="88"/>
      <c r="AM1017" s="88"/>
      <c r="AN1017" s="88"/>
    </row>
    <row r="1018" spans="1:40" s="89" customFormat="1" ht="18" x14ac:dyDescent="0.25">
      <c r="A1018" s="214">
        <v>22</v>
      </c>
      <c r="B1018" s="211">
        <v>261</v>
      </c>
      <c r="C1018" s="215" t="s">
        <v>528</v>
      </c>
      <c r="D1018" s="217" t="s">
        <v>529</v>
      </c>
      <c r="E1018" s="213">
        <v>50</v>
      </c>
      <c r="F1018" s="213" t="s">
        <v>48</v>
      </c>
      <c r="G1018" s="32" t="s">
        <v>49</v>
      </c>
      <c r="H1018" s="1">
        <v>43432.402083333334</v>
      </c>
      <c r="I1018" s="1">
        <v>43435</v>
      </c>
      <c r="J1018" s="32" t="s">
        <v>49</v>
      </c>
      <c r="K1018" s="32" t="s">
        <v>49</v>
      </c>
      <c r="L1018" s="32" t="s">
        <v>49</v>
      </c>
      <c r="M1018" s="78">
        <f>IF(RIGHT(T1018)="T",(+I1018-H1018),0)</f>
        <v>2.5979166666656965</v>
      </c>
      <c r="N1018" s="78">
        <f>IF(RIGHT(T1018)="U",(+I1018-H1018),0)</f>
        <v>0</v>
      </c>
      <c r="O1018" s="78">
        <f>IF(RIGHT(T1018)="C",(+I1018-H1018),0)</f>
        <v>0</v>
      </c>
      <c r="P1018" s="78">
        <f>IF(RIGHT(T1018)="D",(+I1018-H1018),0)</f>
        <v>0</v>
      </c>
      <c r="Q1018" s="32" t="s">
        <v>49</v>
      </c>
      <c r="R1018" s="32" t="s">
        <v>49</v>
      </c>
      <c r="S1018" s="32" t="s">
        <v>49</v>
      </c>
      <c r="T1018" s="80" t="s">
        <v>597</v>
      </c>
      <c r="U1018" s="9" t="s">
        <v>840</v>
      </c>
      <c r="V1018" s="33"/>
      <c r="W1018" s="34"/>
      <c r="X1018" s="34"/>
      <c r="Y1018" s="34"/>
      <c r="Z1018" s="34"/>
      <c r="AA1018" s="34"/>
      <c r="AB1018" s="97"/>
      <c r="AD1018" s="88"/>
      <c r="AE1018" s="88"/>
      <c r="AF1018" s="88"/>
      <c r="AG1018" s="88"/>
      <c r="AH1018" s="88"/>
      <c r="AI1018" s="88"/>
      <c r="AJ1018" s="88"/>
      <c r="AK1018" s="88"/>
      <c r="AL1018" s="88"/>
      <c r="AM1018" s="88"/>
      <c r="AN1018" s="88"/>
    </row>
    <row r="1019" spans="1:40" s="89" customFormat="1" x14ac:dyDescent="0.25">
      <c r="A1019" s="214"/>
      <c r="B1019" s="211"/>
      <c r="C1019" s="216"/>
      <c r="D1019" s="217"/>
      <c r="E1019" s="213"/>
      <c r="F1019" s="213"/>
      <c r="G1019" s="32"/>
      <c r="H1019" s="3"/>
      <c r="I1019" s="3"/>
      <c r="J1019" s="32"/>
      <c r="K1019" s="32"/>
      <c r="L1019" s="32"/>
      <c r="M1019" s="78">
        <f>IF(RIGHT(T1019)="T",(+I1019-H1019),0)</f>
        <v>0</v>
      </c>
      <c r="N1019" s="78">
        <f>IF(RIGHT(T1019)="U",(+I1019-H1019),0)</f>
        <v>0</v>
      </c>
      <c r="O1019" s="78">
        <f>IF(RIGHT(T1019)="C",(+I1019-H1019),0)</f>
        <v>0</v>
      </c>
      <c r="P1019" s="78">
        <f>IF(RIGHT(T1019)="D",(+I1019-H1019),0)</f>
        <v>0</v>
      </c>
      <c r="Q1019" s="32"/>
      <c r="R1019" s="32"/>
      <c r="S1019" s="32"/>
      <c r="T1019" s="188"/>
      <c r="U1019" s="19"/>
      <c r="V1019" s="33"/>
      <c r="W1019" s="34"/>
      <c r="X1019" s="34"/>
      <c r="Y1019" s="34"/>
      <c r="Z1019" s="34"/>
      <c r="AA1019" s="34"/>
      <c r="AB1019" s="97"/>
      <c r="AD1019" s="88"/>
      <c r="AE1019" s="88"/>
      <c r="AF1019" s="88"/>
      <c r="AG1019" s="88"/>
      <c r="AH1019" s="88"/>
      <c r="AI1019" s="88"/>
      <c r="AJ1019" s="88"/>
      <c r="AK1019" s="88"/>
      <c r="AL1019" s="88"/>
      <c r="AM1019" s="88"/>
      <c r="AN1019" s="88"/>
    </row>
    <row r="1020" spans="1:40" s="89" customFormat="1" x14ac:dyDescent="0.25">
      <c r="A1020" s="182"/>
      <c r="B1020" s="27"/>
      <c r="C1020" s="69"/>
      <c r="D1020" s="91" t="s">
        <v>50</v>
      </c>
      <c r="E1020" s="92"/>
      <c r="F1020" s="29"/>
      <c r="G1020" s="32" t="s">
        <v>49</v>
      </c>
      <c r="H1020" s="2"/>
      <c r="I1020" s="2"/>
      <c r="J1020" s="32" t="s">
        <v>49</v>
      </c>
      <c r="K1020" s="32" t="s">
        <v>49</v>
      </c>
      <c r="L1020" s="77"/>
      <c r="M1020" s="78">
        <f>SUM(M1018:M1019)</f>
        <v>2.5979166666656965</v>
      </c>
      <c r="N1020" s="78">
        <f>SUM(N1018:N1019)</f>
        <v>0</v>
      </c>
      <c r="O1020" s="78">
        <f>SUM(O1018:O1019)</f>
        <v>0</v>
      </c>
      <c r="P1020" s="78">
        <f>SUM(P1018:P1019)</f>
        <v>0</v>
      </c>
      <c r="Q1020" s="32" t="s">
        <v>49</v>
      </c>
      <c r="R1020" s="32" t="s">
        <v>49</v>
      </c>
      <c r="S1020" s="32" t="s">
        <v>49</v>
      </c>
      <c r="T1020" s="138"/>
      <c r="U1020" s="41"/>
      <c r="V1020" s="36"/>
      <c r="W1020" s="82">
        <f>$AC$10-((O1020*24))</f>
        <v>720</v>
      </c>
      <c r="X1020" s="83">
        <v>50</v>
      </c>
      <c r="Y1020" s="84"/>
      <c r="Z1020" s="85">
        <f>X1020</f>
        <v>50</v>
      </c>
      <c r="AA1020" s="82">
        <f>(Z1020*(W1020-M1020*24))/W1020</f>
        <v>45.670138888890506</v>
      </c>
      <c r="AB1020" s="86">
        <f>(AA1020/Z1020)*100</f>
        <v>91.340277777781012</v>
      </c>
      <c r="AD1020" s="88"/>
      <c r="AE1020" s="88"/>
      <c r="AF1020" s="88"/>
      <c r="AG1020" s="88"/>
      <c r="AH1020" s="88"/>
      <c r="AI1020" s="88"/>
      <c r="AJ1020" s="88"/>
      <c r="AK1020" s="88"/>
      <c r="AL1020" s="88"/>
      <c r="AM1020" s="88"/>
      <c r="AN1020" s="88"/>
    </row>
    <row r="1021" spans="1:40" s="89" customFormat="1" x14ac:dyDescent="0.25">
      <c r="A1021" s="214">
        <v>23</v>
      </c>
      <c r="B1021" s="211">
        <v>262</v>
      </c>
      <c r="C1021" s="215" t="s">
        <v>530</v>
      </c>
      <c r="D1021" s="217" t="s">
        <v>531</v>
      </c>
      <c r="E1021" s="213">
        <v>125</v>
      </c>
      <c r="F1021" s="29" t="s">
        <v>48</v>
      </c>
      <c r="G1021" s="32" t="s">
        <v>49</v>
      </c>
      <c r="H1021" s="3"/>
      <c r="I1021" s="3"/>
      <c r="J1021" s="133"/>
      <c r="K1021" s="133"/>
      <c r="L1021" s="133"/>
      <c r="M1021" s="78">
        <f>IF(RIGHT(T1021)="T",(+I1021-H1021),0)</f>
        <v>0</v>
      </c>
      <c r="N1021" s="78">
        <f>IF(RIGHT(T1021)="U",(+I1021-H1021),0)</f>
        <v>0</v>
      </c>
      <c r="O1021" s="78">
        <f>IF(RIGHT(T1021)="C",(+I1021-H1021),0)</f>
        <v>0</v>
      </c>
      <c r="P1021" s="78">
        <f>IF(RIGHT(T1021)="D",(+I1021-H1021),0)</f>
        <v>0</v>
      </c>
      <c r="Q1021" s="3">
        <v>42510.316666666666</v>
      </c>
      <c r="R1021" s="141"/>
      <c r="S1021" s="141"/>
      <c r="T1021" s="188"/>
      <c r="U1021" s="19"/>
      <c r="V1021" s="191"/>
      <c r="W1021" s="82"/>
      <c r="X1021" s="83"/>
      <c r="Y1021" s="84"/>
      <c r="Z1021" s="85"/>
      <c r="AA1021" s="82"/>
      <c r="AB1021" s="86"/>
      <c r="AD1021" s="88"/>
      <c r="AE1021" s="88"/>
      <c r="AF1021" s="88"/>
      <c r="AG1021" s="88"/>
      <c r="AH1021" s="88"/>
      <c r="AI1021" s="88"/>
      <c r="AJ1021" s="88"/>
      <c r="AK1021" s="88"/>
      <c r="AL1021" s="88"/>
      <c r="AM1021" s="88"/>
      <c r="AN1021" s="88"/>
    </row>
    <row r="1022" spans="1:40" s="89" customFormat="1" x14ac:dyDescent="0.25">
      <c r="A1022" s="214"/>
      <c r="B1022" s="211"/>
      <c r="C1022" s="216"/>
      <c r="D1022" s="217"/>
      <c r="E1022" s="213"/>
      <c r="F1022" s="29"/>
      <c r="G1022" s="32"/>
      <c r="H1022" s="3"/>
      <c r="I1022" s="3"/>
      <c r="J1022" s="133"/>
      <c r="K1022" s="133"/>
      <c r="L1022" s="133"/>
      <c r="M1022" s="78">
        <f>IF(RIGHT(T1022)="T",(+I1022-H1022),0)</f>
        <v>0</v>
      </c>
      <c r="N1022" s="78">
        <f>IF(RIGHT(T1022)="U",(+I1022-H1022),0)</f>
        <v>0</v>
      </c>
      <c r="O1022" s="78">
        <f>IF(RIGHT(T1022)="C",(+I1022-H1022),0)</f>
        <v>0</v>
      </c>
      <c r="P1022" s="78">
        <f>IF(RIGHT(T1022)="D",(+I1022-H1022),0)</f>
        <v>0</v>
      </c>
      <c r="Q1022" s="3"/>
      <c r="R1022" s="141"/>
      <c r="S1022" s="141"/>
      <c r="T1022" s="188"/>
      <c r="U1022" s="19"/>
      <c r="V1022" s="191"/>
      <c r="W1022" s="82"/>
      <c r="X1022" s="83"/>
      <c r="Y1022" s="84"/>
      <c r="Z1022" s="85"/>
      <c r="AA1022" s="82"/>
      <c r="AB1022" s="86"/>
      <c r="AD1022" s="88"/>
      <c r="AE1022" s="88"/>
      <c r="AF1022" s="88"/>
      <c r="AG1022" s="88"/>
      <c r="AH1022" s="88"/>
      <c r="AI1022" s="88"/>
      <c r="AJ1022" s="88"/>
      <c r="AK1022" s="88"/>
      <c r="AL1022" s="88"/>
      <c r="AM1022" s="88"/>
      <c r="AN1022" s="88"/>
    </row>
    <row r="1023" spans="1:40" s="89" customFormat="1" x14ac:dyDescent="0.25">
      <c r="A1023" s="182"/>
      <c r="B1023" s="27"/>
      <c r="C1023" s="69"/>
      <c r="D1023" s="91" t="s">
        <v>50</v>
      </c>
      <c r="E1023" s="92"/>
      <c r="F1023" s="29"/>
      <c r="G1023" s="32" t="s">
        <v>49</v>
      </c>
      <c r="H1023" s="2"/>
      <c r="I1023" s="2"/>
      <c r="J1023" s="32" t="s">
        <v>49</v>
      </c>
      <c r="K1023" s="32" t="s">
        <v>49</v>
      </c>
      <c r="L1023" s="77"/>
      <c r="M1023" s="78">
        <f>SUM(M1021:M1022)</f>
        <v>0</v>
      </c>
      <c r="N1023" s="78">
        <f>SUM(N1021:N1022)</f>
        <v>0</v>
      </c>
      <c r="O1023" s="78">
        <f>SUM(O1021:O1022)</f>
        <v>0</v>
      </c>
      <c r="P1023" s="78">
        <f>SUM(P1021:P1022)</f>
        <v>0</v>
      </c>
      <c r="Q1023" s="3">
        <v>42518.763194444444</v>
      </c>
      <c r="R1023" s="78">
        <f>SUM(R1021:R1022)</f>
        <v>0</v>
      </c>
      <c r="S1023" s="78">
        <f>SUM(S1021:S1022)</f>
        <v>0</v>
      </c>
      <c r="T1023" s="138"/>
      <c r="U1023" s="41"/>
      <c r="V1023" s="36"/>
      <c r="W1023" s="82">
        <f>$AC$10-((O1023*24))</f>
        <v>720</v>
      </c>
      <c r="X1023" s="83">
        <v>125</v>
      </c>
      <c r="Y1023" s="84"/>
      <c r="Z1023" s="85">
        <f>X1023</f>
        <v>125</v>
      </c>
      <c r="AA1023" s="82">
        <f>(Z1023*(W1023-M1023*24))/W1023</f>
        <v>125</v>
      </c>
      <c r="AB1023" s="86">
        <f>(AA1023/Z1023)*100</f>
        <v>100</v>
      </c>
      <c r="AD1023" s="88"/>
      <c r="AE1023" s="88"/>
      <c r="AF1023" s="88"/>
      <c r="AG1023" s="88"/>
      <c r="AH1023" s="88"/>
      <c r="AI1023" s="88"/>
      <c r="AJ1023" s="88"/>
      <c r="AK1023" s="88"/>
      <c r="AL1023" s="88"/>
      <c r="AM1023" s="88"/>
      <c r="AN1023" s="88"/>
    </row>
    <row r="1024" spans="1:40" s="89" customFormat="1" x14ac:dyDescent="0.25">
      <c r="A1024" s="214">
        <v>23</v>
      </c>
      <c r="B1024" s="211">
        <v>263</v>
      </c>
      <c r="C1024" s="215" t="s">
        <v>826</v>
      </c>
      <c r="D1024" s="217" t="s">
        <v>827</v>
      </c>
      <c r="E1024" s="213">
        <v>125</v>
      </c>
      <c r="F1024" s="29" t="s">
        <v>48</v>
      </c>
      <c r="G1024" s="32" t="s">
        <v>49</v>
      </c>
      <c r="H1024" s="3"/>
      <c r="I1024" s="3"/>
      <c r="J1024" s="133"/>
      <c r="K1024" s="133"/>
      <c r="L1024" s="133"/>
      <c r="M1024" s="78">
        <f>IF(RIGHT(T1024)="T",(+I1024-H1024),0)</f>
        <v>0</v>
      </c>
      <c r="N1024" s="78">
        <f>IF(RIGHT(T1024)="U",(+I1024-H1024),0)</f>
        <v>0</v>
      </c>
      <c r="O1024" s="78">
        <f>IF(RIGHT(T1024)="C",(+I1024-H1024),0)</f>
        <v>0</v>
      </c>
      <c r="P1024" s="78">
        <f>IF(RIGHT(T1024)="D",(+I1024-H1024),0)</f>
        <v>0</v>
      </c>
      <c r="Q1024" s="3">
        <v>42510.316666666666</v>
      </c>
      <c r="R1024" s="141"/>
      <c r="S1024" s="141"/>
      <c r="T1024" s="188"/>
      <c r="U1024" s="19"/>
      <c r="V1024" s="191"/>
      <c r="W1024" s="82"/>
      <c r="X1024" s="83"/>
      <c r="Y1024" s="84"/>
      <c r="Z1024" s="85"/>
      <c r="AA1024" s="82"/>
      <c r="AB1024" s="86"/>
      <c r="AD1024" s="88"/>
      <c r="AE1024" s="88"/>
      <c r="AF1024" s="88"/>
      <c r="AG1024" s="88"/>
      <c r="AH1024" s="88"/>
      <c r="AI1024" s="88"/>
      <c r="AJ1024" s="88"/>
      <c r="AK1024" s="88"/>
      <c r="AL1024" s="88"/>
      <c r="AM1024" s="88"/>
      <c r="AN1024" s="88"/>
    </row>
    <row r="1025" spans="1:40" s="89" customFormat="1" x14ac:dyDescent="0.25">
      <c r="A1025" s="214"/>
      <c r="B1025" s="211"/>
      <c r="C1025" s="216"/>
      <c r="D1025" s="217"/>
      <c r="E1025" s="213"/>
      <c r="F1025" s="29"/>
      <c r="G1025" s="32"/>
      <c r="H1025" s="3"/>
      <c r="I1025" s="3"/>
      <c r="J1025" s="133"/>
      <c r="K1025" s="133"/>
      <c r="L1025" s="133"/>
      <c r="M1025" s="78">
        <f>IF(RIGHT(T1025)="T",(+I1025-H1025),0)</f>
        <v>0</v>
      </c>
      <c r="N1025" s="78">
        <f>IF(RIGHT(T1025)="U",(+I1025-H1025),0)</f>
        <v>0</v>
      </c>
      <c r="O1025" s="78">
        <f>IF(RIGHT(T1025)="C",(+I1025-H1025),0)</f>
        <v>0</v>
      </c>
      <c r="P1025" s="78">
        <f>IF(RIGHT(T1025)="D",(+I1025-H1025),0)</f>
        <v>0</v>
      </c>
      <c r="Q1025" s="3"/>
      <c r="R1025" s="141"/>
      <c r="S1025" s="141"/>
      <c r="T1025" s="188"/>
      <c r="U1025" s="19"/>
      <c r="V1025" s="191"/>
      <c r="W1025" s="82"/>
      <c r="X1025" s="83"/>
      <c r="Y1025" s="84"/>
      <c r="Z1025" s="85"/>
      <c r="AA1025" s="82"/>
      <c r="AB1025" s="86"/>
      <c r="AD1025" s="88"/>
      <c r="AE1025" s="88"/>
      <c r="AF1025" s="88"/>
      <c r="AG1025" s="88"/>
      <c r="AH1025" s="88"/>
      <c r="AI1025" s="88"/>
      <c r="AJ1025" s="88"/>
      <c r="AK1025" s="88"/>
      <c r="AL1025" s="88"/>
      <c r="AM1025" s="88"/>
      <c r="AN1025" s="88"/>
    </row>
    <row r="1026" spans="1:40" s="89" customFormat="1" x14ac:dyDescent="0.25">
      <c r="A1026" s="182"/>
      <c r="B1026" s="27"/>
      <c r="C1026" s="69"/>
      <c r="D1026" s="91" t="s">
        <v>50</v>
      </c>
      <c r="E1026" s="92"/>
      <c r="F1026" s="29"/>
      <c r="G1026" s="32" t="s">
        <v>49</v>
      </c>
      <c r="H1026" s="2"/>
      <c r="I1026" s="2"/>
      <c r="J1026" s="32" t="s">
        <v>49</v>
      </c>
      <c r="K1026" s="32" t="s">
        <v>49</v>
      </c>
      <c r="L1026" s="77"/>
      <c r="M1026" s="78">
        <f>SUM(M1024:M1025)</f>
        <v>0</v>
      </c>
      <c r="N1026" s="78">
        <f>SUM(N1024:N1025)</f>
        <v>0</v>
      </c>
      <c r="O1026" s="78">
        <f>SUM(O1024:O1025)</f>
        <v>0</v>
      </c>
      <c r="P1026" s="78">
        <f>SUM(P1024:P1025)</f>
        <v>0</v>
      </c>
      <c r="Q1026" s="3">
        <v>42518.763194444444</v>
      </c>
      <c r="R1026" s="78">
        <f>SUM(R1024:R1025)</f>
        <v>0</v>
      </c>
      <c r="S1026" s="78">
        <f>SUM(S1024:S1025)</f>
        <v>0</v>
      </c>
      <c r="T1026" s="138"/>
      <c r="U1026" s="41"/>
      <c r="V1026" s="36"/>
      <c r="W1026" s="82">
        <f>$AC$10-((O1026*24))</f>
        <v>720</v>
      </c>
      <c r="X1026" s="83">
        <v>125</v>
      </c>
      <c r="Y1026" s="84"/>
      <c r="Z1026" s="85">
        <f>X1026</f>
        <v>125</v>
      </c>
      <c r="AA1026" s="82">
        <f>(Z1026*(W1026-M1026*24))/W1026</f>
        <v>125</v>
      </c>
      <c r="AB1026" s="86">
        <f>(AA1026/Z1026)*100</f>
        <v>100</v>
      </c>
      <c r="AD1026" s="88"/>
      <c r="AE1026" s="88"/>
      <c r="AF1026" s="88"/>
      <c r="AG1026" s="88"/>
      <c r="AH1026" s="88"/>
      <c r="AI1026" s="88"/>
      <c r="AJ1026" s="88"/>
      <c r="AK1026" s="88"/>
      <c r="AL1026" s="88"/>
      <c r="AM1026" s="88"/>
      <c r="AN1026" s="88"/>
    </row>
    <row r="1027" spans="1:40" s="89" customFormat="1" x14ac:dyDescent="0.25">
      <c r="A1027" s="222">
        <v>24</v>
      </c>
      <c r="B1027" s="212">
        <v>264</v>
      </c>
      <c r="C1027" s="215" t="s">
        <v>532</v>
      </c>
      <c r="D1027" s="217" t="s">
        <v>533</v>
      </c>
      <c r="E1027" s="213">
        <v>240</v>
      </c>
      <c r="F1027" s="213" t="s">
        <v>48</v>
      </c>
      <c r="G1027" s="32" t="s">
        <v>49</v>
      </c>
      <c r="H1027" s="3"/>
      <c r="I1027" s="3"/>
      <c r="J1027" s="133"/>
      <c r="K1027" s="133"/>
      <c r="L1027" s="133"/>
      <c r="M1027" s="78">
        <f>IF(RIGHT(T1027)="T",(+I1027-H1027),0)</f>
        <v>0</v>
      </c>
      <c r="N1027" s="78">
        <f>IF(RIGHT(T1027)="U",(+I1027-H1027),0)</f>
        <v>0</v>
      </c>
      <c r="O1027" s="78">
        <f>IF(RIGHT(T1027)="C",(+I1027-H1027),0)</f>
        <v>0</v>
      </c>
      <c r="P1027" s="78">
        <f>IF(RIGHT(T1027)="D",(+I1027-H1027),0)</f>
        <v>0</v>
      </c>
      <c r="Q1027" s="141"/>
      <c r="R1027" s="141"/>
      <c r="S1027" s="141"/>
      <c r="T1027" s="188"/>
      <c r="U1027" s="19"/>
      <c r="V1027" s="191"/>
      <c r="W1027" s="82"/>
      <c r="X1027" s="83"/>
      <c r="Y1027" s="84"/>
      <c r="Z1027" s="85"/>
      <c r="AA1027" s="82"/>
      <c r="AB1027" s="86"/>
      <c r="AD1027" s="88"/>
      <c r="AE1027" s="88"/>
      <c r="AF1027" s="88"/>
      <c r="AG1027" s="88"/>
      <c r="AH1027" s="88"/>
      <c r="AI1027" s="88"/>
      <c r="AJ1027" s="88"/>
      <c r="AK1027" s="88"/>
      <c r="AL1027" s="88"/>
      <c r="AM1027" s="88"/>
      <c r="AN1027" s="88"/>
    </row>
    <row r="1028" spans="1:40" s="89" customFormat="1" x14ac:dyDescent="0.25">
      <c r="A1028" s="222"/>
      <c r="B1028" s="212"/>
      <c r="C1028" s="216"/>
      <c r="D1028" s="217"/>
      <c r="E1028" s="213"/>
      <c r="F1028" s="213"/>
      <c r="G1028" s="32"/>
      <c r="H1028" s="3"/>
      <c r="I1028" s="3"/>
      <c r="J1028" s="133"/>
      <c r="K1028" s="133"/>
      <c r="L1028" s="133"/>
      <c r="M1028" s="78">
        <f>IF(RIGHT(T1028)="T",(+I1028-H1028),0)</f>
        <v>0</v>
      </c>
      <c r="N1028" s="78">
        <f>IF(RIGHT(T1028)="U",(+I1028-H1028),0)</f>
        <v>0</v>
      </c>
      <c r="O1028" s="78">
        <f>IF(RIGHT(T1028)="C",(+I1028-H1028),0)</f>
        <v>0</v>
      </c>
      <c r="P1028" s="78">
        <f>IF(RIGHT(T1028)="D",(+I1028-H1028),0)</f>
        <v>0</v>
      </c>
      <c r="Q1028" s="141"/>
      <c r="R1028" s="141"/>
      <c r="S1028" s="141"/>
      <c r="T1028" s="188"/>
      <c r="U1028" s="19"/>
      <c r="V1028" s="191"/>
      <c r="W1028" s="82"/>
      <c r="X1028" s="83"/>
      <c r="Y1028" s="84"/>
      <c r="Z1028" s="85"/>
      <c r="AA1028" s="82"/>
      <c r="AB1028" s="86"/>
      <c r="AD1028" s="88"/>
      <c r="AE1028" s="88"/>
      <c r="AF1028" s="88"/>
      <c r="AG1028" s="88"/>
      <c r="AH1028" s="88"/>
      <c r="AI1028" s="88"/>
      <c r="AJ1028" s="88"/>
      <c r="AK1028" s="88"/>
      <c r="AL1028" s="88"/>
      <c r="AM1028" s="88"/>
      <c r="AN1028" s="88"/>
    </row>
    <row r="1029" spans="1:40" s="89" customFormat="1" x14ac:dyDescent="0.25">
      <c r="A1029" s="182"/>
      <c r="B1029" s="27"/>
      <c r="C1029" s="69"/>
      <c r="D1029" s="91" t="s">
        <v>50</v>
      </c>
      <c r="E1029" s="92"/>
      <c r="F1029" s="29"/>
      <c r="G1029" s="32" t="s">
        <v>49</v>
      </c>
      <c r="H1029" s="2"/>
      <c r="I1029" s="2"/>
      <c r="J1029" s="32" t="s">
        <v>49</v>
      </c>
      <c r="K1029" s="32" t="s">
        <v>49</v>
      </c>
      <c r="L1029" s="77"/>
      <c r="M1029" s="78">
        <f>SUM(M1027:M1028)</f>
        <v>0</v>
      </c>
      <c r="N1029" s="78">
        <f>SUM(N1027:N1028)</f>
        <v>0</v>
      </c>
      <c r="O1029" s="78">
        <f>SUM(O1027:O1028)</f>
        <v>0</v>
      </c>
      <c r="P1029" s="78">
        <f>SUM(P1027:P1028)</f>
        <v>0</v>
      </c>
      <c r="Q1029" s="78">
        <f>SUM(Q1023:Q1027)</f>
        <v>127547.84305555555</v>
      </c>
      <c r="R1029" s="78">
        <f>SUM(R1023:R1027)</f>
        <v>0</v>
      </c>
      <c r="S1029" s="78">
        <f>SUM(S1023:S1027)</f>
        <v>0</v>
      </c>
      <c r="T1029" s="138"/>
      <c r="U1029" s="41"/>
      <c r="V1029" s="36"/>
      <c r="W1029" s="82">
        <f>$AC$10-((O1029*24))</f>
        <v>720</v>
      </c>
      <c r="X1029" s="83">
        <v>240</v>
      </c>
      <c r="Y1029" s="84"/>
      <c r="Z1029" s="85">
        <f>X1029</f>
        <v>240</v>
      </c>
      <c r="AA1029" s="82">
        <f>(Z1029*(W1029-M1029*24))/W1029</f>
        <v>240</v>
      </c>
      <c r="AB1029" s="86">
        <f>(AA1029/Z1029)*100</f>
        <v>100</v>
      </c>
      <c r="AD1029" s="88"/>
      <c r="AE1029" s="88"/>
      <c r="AF1029" s="88"/>
      <c r="AG1029" s="88"/>
      <c r="AH1029" s="88"/>
      <c r="AI1029" s="88"/>
      <c r="AJ1029" s="88"/>
      <c r="AK1029" s="88"/>
      <c r="AL1029" s="88"/>
      <c r="AM1029" s="88"/>
      <c r="AN1029" s="88"/>
    </row>
    <row r="1030" spans="1:40" s="34" customFormat="1" x14ac:dyDescent="0.25">
      <c r="A1030" s="182">
        <v>25</v>
      </c>
      <c r="B1030" s="27">
        <v>265</v>
      </c>
      <c r="C1030" s="131" t="s">
        <v>534</v>
      </c>
      <c r="D1030" s="132" t="s">
        <v>535</v>
      </c>
      <c r="E1030" s="92"/>
      <c r="F1030" s="29" t="s">
        <v>48</v>
      </c>
      <c r="G1030" s="32" t="s">
        <v>49</v>
      </c>
      <c r="H1030" s="3"/>
      <c r="I1030" s="3"/>
      <c r="J1030" s="32" t="s">
        <v>49</v>
      </c>
      <c r="K1030" s="32" t="s">
        <v>49</v>
      </c>
      <c r="L1030" s="32" t="s">
        <v>49</v>
      </c>
      <c r="M1030" s="78">
        <f>IF(RIGHT(T1030)="T",(+I1030-H1030),0)</f>
        <v>0</v>
      </c>
      <c r="N1030" s="78">
        <f>IF(RIGHT(T1030)="U",(+I1030-H1030),0)</f>
        <v>0</v>
      </c>
      <c r="O1030" s="78">
        <f>IF(RIGHT(T1030)="C",(+I1030-H1030),0)</f>
        <v>0</v>
      </c>
      <c r="P1030" s="78">
        <f>IF(RIGHT(T1030)="D",(+I1030-H1030),0)</f>
        <v>0</v>
      </c>
      <c r="Q1030" s="32" t="s">
        <v>49</v>
      </c>
      <c r="R1030" s="32" t="s">
        <v>49</v>
      </c>
      <c r="S1030" s="32" t="s">
        <v>49</v>
      </c>
      <c r="T1030" s="118"/>
      <c r="U1030" s="19"/>
      <c r="V1030" s="33"/>
      <c r="AB1030" s="97"/>
    </row>
    <row r="1031" spans="1:40" s="37" customFormat="1" x14ac:dyDescent="0.25">
      <c r="A1031" s="62"/>
      <c r="B1031" s="46"/>
      <c r="C1031" s="46"/>
      <c r="D1031" s="91" t="s">
        <v>50</v>
      </c>
      <c r="E1031" s="92"/>
      <c r="F1031" s="29"/>
      <c r="G1031" s="32" t="s">
        <v>49</v>
      </c>
      <c r="H1031" s="2"/>
      <c r="I1031" s="2"/>
      <c r="J1031" s="32" t="s">
        <v>49</v>
      </c>
      <c r="K1031" s="32" t="s">
        <v>49</v>
      </c>
      <c r="L1031" s="77"/>
      <c r="M1031" s="78">
        <f>SUM(M1030:M1030)</f>
        <v>0</v>
      </c>
      <c r="N1031" s="78">
        <f>SUM(N1030:N1030)</f>
        <v>0</v>
      </c>
      <c r="O1031" s="78">
        <f>SUM(O1030:O1030)</f>
        <v>0</v>
      </c>
      <c r="P1031" s="78">
        <f>SUM(P1030:P1030)</f>
        <v>0</v>
      </c>
      <c r="Q1031" s="32" t="s">
        <v>49</v>
      </c>
      <c r="R1031" s="32" t="s">
        <v>49</v>
      </c>
      <c r="S1031" s="32" t="s">
        <v>49</v>
      </c>
      <c r="T1031" s="38"/>
      <c r="U1031" s="12"/>
      <c r="V1031" s="36"/>
      <c r="W1031" s="82">
        <f>$AC$10-((O1031*24))</f>
        <v>720</v>
      </c>
      <c r="X1031" s="83">
        <v>50</v>
      </c>
      <c r="Y1031" s="84"/>
      <c r="Z1031" s="85">
        <f>X1031</f>
        <v>50</v>
      </c>
      <c r="AA1031" s="82">
        <f>(Z1031*(W1031-M1031*24))/W1031</f>
        <v>50</v>
      </c>
      <c r="AB1031" s="86">
        <f>(AA1031/Z1031)*100</f>
        <v>100</v>
      </c>
      <c r="AC1031" s="34"/>
    </row>
    <row r="1032" spans="1:40" s="89" customFormat="1" x14ac:dyDescent="0.25">
      <c r="A1032" s="222">
        <v>26</v>
      </c>
      <c r="B1032" s="212">
        <v>266</v>
      </c>
      <c r="C1032" s="215" t="s">
        <v>536</v>
      </c>
      <c r="D1032" s="217" t="s">
        <v>537</v>
      </c>
      <c r="E1032" s="213">
        <v>80</v>
      </c>
      <c r="F1032" s="213" t="s">
        <v>48</v>
      </c>
      <c r="G1032" s="32" t="s">
        <v>49</v>
      </c>
      <c r="H1032" s="3"/>
      <c r="I1032" s="3"/>
      <c r="J1032" s="32" t="s">
        <v>49</v>
      </c>
      <c r="K1032" s="32" t="s">
        <v>49</v>
      </c>
      <c r="L1032" s="32" t="s">
        <v>49</v>
      </c>
      <c r="M1032" s="78">
        <f>IF(RIGHT(T1032)="T",(+I1032-H1032),0)</f>
        <v>0</v>
      </c>
      <c r="N1032" s="78">
        <f>IF(RIGHT(T1032)="U",(+I1032-H1032),0)</f>
        <v>0</v>
      </c>
      <c r="O1032" s="78">
        <f>IF(RIGHT(T1032)="C",(+I1032-H1032),0)</f>
        <v>0</v>
      </c>
      <c r="P1032" s="78">
        <f>IF(RIGHT(T1032)="D",(+I1032-H1032),0)</f>
        <v>0</v>
      </c>
      <c r="Q1032" s="32" t="s">
        <v>49</v>
      </c>
      <c r="R1032" s="32" t="s">
        <v>49</v>
      </c>
      <c r="S1032" s="32" t="s">
        <v>49</v>
      </c>
      <c r="T1032" s="188"/>
      <c r="U1032" s="19"/>
      <c r="V1032" s="81"/>
      <c r="W1032" s="82"/>
      <c r="X1032" s="83"/>
      <c r="Y1032" s="84"/>
      <c r="Z1032" s="85"/>
      <c r="AA1032" s="82"/>
      <c r="AB1032" s="86"/>
      <c r="AD1032" s="88"/>
      <c r="AE1032" s="88"/>
      <c r="AF1032" s="88"/>
      <c r="AG1032" s="88"/>
      <c r="AH1032" s="88"/>
      <c r="AI1032" s="88"/>
      <c r="AJ1032" s="88"/>
      <c r="AK1032" s="88"/>
      <c r="AL1032" s="88"/>
      <c r="AM1032" s="88"/>
      <c r="AN1032" s="88"/>
    </row>
    <row r="1033" spans="1:40" s="89" customFormat="1" x14ac:dyDescent="0.25">
      <c r="A1033" s="222"/>
      <c r="B1033" s="212"/>
      <c r="C1033" s="216"/>
      <c r="D1033" s="217"/>
      <c r="E1033" s="213"/>
      <c r="F1033" s="213"/>
      <c r="G1033" s="32"/>
      <c r="H1033" s="3"/>
      <c r="I1033" s="3"/>
      <c r="J1033" s="32"/>
      <c r="K1033" s="32"/>
      <c r="L1033" s="32"/>
      <c r="M1033" s="78">
        <f>IF(RIGHT(T1033)="T",(+I1033-H1033),0)</f>
        <v>0</v>
      </c>
      <c r="N1033" s="78">
        <f>IF(RIGHT(T1033)="U",(+I1033-H1033),0)</f>
        <v>0</v>
      </c>
      <c r="O1033" s="78">
        <f>IF(RIGHT(T1033)="C",(+I1033-H1033),0)</f>
        <v>0</v>
      </c>
      <c r="P1033" s="78">
        <f>IF(RIGHT(T1033)="D",(+I1033-H1033),0)</f>
        <v>0</v>
      </c>
      <c r="Q1033" s="32"/>
      <c r="R1033" s="32"/>
      <c r="S1033" s="32"/>
      <c r="T1033" s="188"/>
      <c r="U1033" s="19"/>
      <c r="V1033" s="81"/>
      <c r="W1033" s="82"/>
      <c r="X1033" s="83"/>
      <c r="Y1033" s="84"/>
      <c r="Z1033" s="85"/>
      <c r="AA1033" s="82"/>
      <c r="AB1033" s="86"/>
      <c r="AD1033" s="88"/>
      <c r="AE1033" s="88"/>
      <c r="AF1033" s="88"/>
      <c r="AG1033" s="88"/>
      <c r="AH1033" s="88"/>
      <c r="AI1033" s="88"/>
      <c r="AJ1033" s="88"/>
      <c r="AK1033" s="88"/>
      <c r="AL1033" s="88"/>
      <c r="AM1033" s="88"/>
      <c r="AN1033" s="88"/>
    </row>
    <row r="1034" spans="1:40" s="89" customFormat="1" x14ac:dyDescent="0.25">
      <c r="A1034" s="62"/>
      <c r="B1034" s="46"/>
      <c r="C1034" s="145"/>
      <c r="D1034" s="146" t="s">
        <v>50</v>
      </c>
      <c r="E1034" s="147"/>
      <c r="F1034" s="29"/>
      <c r="G1034" s="32" t="s">
        <v>49</v>
      </c>
      <c r="H1034" s="2"/>
      <c r="I1034" s="2"/>
      <c r="J1034" s="32" t="s">
        <v>49</v>
      </c>
      <c r="K1034" s="32" t="s">
        <v>49</v>
      </c>
      <c r="L1034" s="32" t="s">
        <v>49</v>
      </c>
      <c r="M1034" s="78">
        <f>SUM(M1032:M1033)</f>
        <v>0</v>
      </c>
      <c r="N1034" s="78">
        <f>SUM(N1032:N1033)</f>
        <v>0</v>
      </c>
      <c r="O1034" s="78">
        <f>SUM(O1032:O1033)</f>
        <v>0</v>
      </c>
      <c r="P1034" s="78">
        <f>SUM(P1032:P1033)</f>
        <v>0</v>
      </c>
      <c r="Q1034" s="32" t="s">
        <v>49</v>
      </c>
      <c r="R1034" s="32" t="s">
        <v>49</v>
      </c>
      <c r="S1034" s="32" t="s">
        <v>49</v>
      </c>
      <c r="T1034" s="143"/>
      <c r="U1034" s="42"/>
      <c r="V1034" s="81"/>
      <c r="W1034" s="82">
        <f>$AC$10-((O1034*24))</f>
        <v>720</v>
      </c>
      <c r="X1034" s="83">
        <v>80</v>
      </c>
      <c r="Y1034" s="84"/>
      <c r="Z1034" s="85">
        <f>X1034</f>
        <v>80</v>
      </c>
      <c r="AA1034" s="82">
        <f>(Z1034*(W1034-M1034*24))/W1034</f>
        <v>80</v>
      </c>
      <c r="AB1034" s="86">
        <f>(AA1034/Z1034)*100</f>
        <v>100</v>
      </c>
      <c r="AD1034" s="88"/>
      <c r="AE1034" s="88"/>
      <c r="AF1034" s="88"/>
      <c r="AG1034" s="88"/>
      <c r="AH1034" s="88"/>
      <c r="AI1034" s="88"/>
      <c r="AJ1034" s="88"/>
      <c r="AK1034" s="88"/>
      <c r="AL1034" s="88"/>
      <c r="AM1034" s="88"/>
      <c r="AN1034" s="88"/>
    </row>
    <row r="1035" spans="1:40" s="89" customFormat="1" x14ac:dyDescent="0.25">
      <c r="A1035" s="222">
        <v>27</v>
      </c>
      <c r="B1035" s="212">
        <v>267</v>
      </c>
      <c r="C1035" s="215" t="s">
        <v>538</v>
      </c>
      <c r="D1035" s="217" t="s">
        <v>539</v>
      </c>
      <c r="E1035" s="213">
        <v>240</v>
      </c>
      <c r="F1035" s="213" t="s">
        <v>48</v>
      </c>
      <c r="G1035" s="32" t="s">
        <v>49</v>
      </c>
      <c r="H1035" s="3"/>
      <c r="I1035" s="3"/>
      <c r="J1035" s="133"/>
      <c r="K1035" s="133"/>
      <c r="L1035" s="133"/>
      <c r="M1035" s="78">
        <f>IF(RIGHT(T1035)="T",(+I1035-H1035),0)</f>
        <v>0</v>
      </c>
      <c r="N1035" s="78">
        <f>IF(RIGHT(T1035)="U",(+I1035-H1035),0)</f>
        <v>0</v>
      </c>
      <c r="O1035" s="78">
        <f>IF(RIGHT(T1035)="C",(+I1035-H1035),0)</f>
        <v>0</v>
      </c>
      <c r="P1035" s="78">
        <f>IF(RIGHT(T1035)="D",(+I1035-H1035),0)</f>
        <v>0</v>
      </c>
      <c r="Q1035" s="141"/>
      <c r="R1035" s="141"/>
      <c r="S1035" s="141"/>
      <c r="T1035" s="188"/>
      <c r="U1035" s="19"/>
      <c r="V1035" s="191"/>
      <c r="W1035" s="82"/>
      <c r="X1035" s="83"/>
      <c r="Y1035" s="84"/>
      <c r="Z1035" s="85"/>
      <c r="AA1035" s="82"/>
      <c r="AB1035" s="86"/>
      <c r="AD1035" s="88"/>
      <c r="AE1035" s="88"/>
      <c r="AF1035" s="88"/>
      <c r="AG1035" s="88"/>
      <c r="AH1035" s="88"/>
      <c r="AI1035" s="88"/>
      <c r="AJ1035" s="88"/>
      <c r="AK1035" s="88"/>
      <c r="AL1035" s="88"/>
      <c r="AM1035" s="88"/>
      <c r="AN1035" s="88"/>
    </row>
    <row r="1036" spans="1:40" s="89" customFormat="1" x14ac:dyDescent="0.25">
      <c r="A1036" s="222"/>
      <c r="B1036" s="212"/>
      <c r="C1036" s="216"/>
      <c r="D1036" s="217"/>
      <c r="E1036" s="213"/>
      <c r="F1036" s="213"/>
      <c r="G1036" s="32"/>
      <c r="H1036" s="3"/>
      <c r="I1036" s="3"/>
      <c r="J1036" s="133"/>
      <c r="K1036" s="133"/>
      <c r="L1036" s="133"/>
      <c r="M1036" s="78">
        <f>IF(RIGHT(T1036)="T",(+I1036-H1036),0)</f>
        <v>0</v>
      </c>
      <c r="N1036" s="78">
        <f>IF(RIGHT(T1036)="U",(+I1036-H1036),0)</f>
        <v>0</v>
      </c>
      <c r="O1036" s="78">
        <f>IF(RIGHT(T1036)="C",(+I1036-H1036),0)</f>
        <v>0</v>
      </c>
      <c r="P1036" s="78">
        <f>IF(RIGHT(T1036)="D",(+I1036-H1036),0)</f>
        <v>0</v>
      </c>
      <c r="Q1036" s="141"/>
      <c r="R1036" s="141"/>
      <c r="S1036" s="141"/>
      <c r="T1036" s="188"/>
      <c r="U1036" s="19"/>
      <c r="V1036" s="191"/>
      <c r="W1036" s="82"/>
      <c r="X1036" s="83"/>
      <c r="Y1036" s="84"/>
      <c r="Z1036" s="85"/>
      <c r="AA1036" s="82"/>
      <c r="AB1036" s="86"/>
      <c r="AD1036" s="88"/>
      <c r="AE1036" s="88"/>
      <c r="AF1036" s="88"/>
      <c r="AG1036" s="88"/>
      <c r="AH1036" s="88"/>
      <c r="AI1036" s="88"/>
      <c r="AJ1036" s="88"/>
      <c r="AK1036" s="88"/>
      <c r="AL1036" s="88"/>
      <c r="AM1036" s="88"/>
      <c r="AN1036" s="88"/>
    </row>
    <row r="1037" spans="1:40" s="170" customFormat="1" x14ac:dyDescent="0.25">
      <c r="A1037" s="182"/>
      <c r="B1037" s="27"/>
      <c r="C1037" s="69"/>
      <c r="D1037" s="46" t="s">
        <v>50</v>
      </c>
      <c r="E1037" s="92"/>
      <c r="F1037" s="29"/>
      <c r="G1037" s="32" t="s">
        <v>49</v>
      </c>
      <c r="H1037" s="2"/>
      <c r="I1037" s="2"/>
      <c r="J1037" s="32" t="s">
        <v>49</v>
      </c>
      <c r="K1037" s="32" t="s">
        <v>49</v>
      </c>
      <c r="L1037" s="29"/>
      <c r="M1037" s="78">
        <f>SUM(M1035:M1036)</f>
        <v>0</v>
      </c>
      <c r="N1037" s="78">
        <f>SUM(N1035:N1036)</f>
        <v>0</v>
      </c>
      <c r="O1037" s="78">
        <f>SUM(O1035:O1036)</f>
        <v>0</v>
      </c>
      <c r="P1037" s="78">
        <f>SUM(P1035:P1036)</f>
        <v>0</v>
      </c>
      <c r="Q1037" s="78">
        <f>SUM(Q1034:Q1035)</f>
        <v>0</v>
      </c>
      <c r="R1037" s="78">
        <f>SUM(R1034:R1035)</f>
        <v>0</v>
      </c>
      <c r="S1037" s="78">
        <f>SUM(S1034:S1035)</f>
        <v>0</v>
      </c>
      <c r="T1037" s="138"/>
      <c r="U1037" s="41"/>
      <c r="V1037" s="36"/>
      <c r="W1037" s="82">
        <f>$AC$10-((O1037*24))</f>
        <v>720</v>
      </c>
      <c r="X1037" s="93">
        <v>240</v>
      </c>
      <c r="Y1037" s="194"/>
      <c r="Z1037" s="193">
        <f>X1037</f>
        <v>240</v>
      </c>
      <c r="AA1037" s="99">
        <f>(Z1037*(W1037-S1037*24))/W1037</f>
        <v>240</v>
      </c>
      <c r="AB1037" s="100">
        <f>(AA1037/Z1037)*100</f>
        <v>100</v>
      </c>
      <c r="AD1037" s="88"/>
      <c r="AE1037" s="88"/>
      <c r="AF1037" s="88"/>
      <c r="AG1037" s="88"/>
      <c r="AH1037" s="88"/>
      <c r="AI1037" s="88"/>
      <c r="AJ1037" s="88"/>
      <c r="AK1037" s="88"/>
      <c r="AL1037" s="88"/>
      <c r="AM1037" s="88"/>
      <c r="AN1037" s="88"/>
    </row>
    <row r="1038" spans="1:40" s="89" customFormat="1" ht="22.5" x14ac:dyDescent="0.25">
      <c r="A1038" s="182">
        <v>28</v>
      </c>
      <c r="B1038" s="27">
        <v>268</v>
      </c>
      <c r="C1038" s="69" t="s">
        <v>540</v>
      </c>
      <c r="D1038" s="150" t="s">
        <v>541</v>
      </c>
      <c r="E1038" s="29">
        <v>125</v>
      </c>
      <c r="F1038" s="29" t="s">
        <v>48</v>
      </c>
      <c r="G1038" s="32" t="s">
        <v>49</v>
      </c>
      <c r="H1038" s="15"/>
      <c r="I1038" s="15"/>
      <c r="J1038" s="133"/>
      <c r="K1038" s="133"/>
      <c r="L1038" s="133"/>
      <c r="M1038" s="141"/>
      <c r="N1038" s="141"/>
      <c r="O1038" s="141"/>
      <c r="P1038" s="141"/>
      <c r="Q1038" s="141"/>
      <c r="R1038" s="141"/>
      <c r="S1038" s="141"/>
      <c r="T1038" s="192"/>
      <c r="U1038" s="14"/>
      <c r="V1038" s="191"/>
      <c r="W1038" s="82">
        <f>$AC$10-((O1038*24))</f>
        <v>720</v>
      </c>
      <c r="X1038" s="83">
        <v>125</v>
      </c>
      <c r="Y1038" s="84"/>
      <c r="Z1038" s="85">
        <f>X1038</f>
        <v>125</v>
      </c>
      <c r="AA1038" s="82">
        <f>(Z1038*(W1038-M1038*24))/W1038</f>
        <v>125</v>
      </c>
      <c r="AB1038" s="86">
        <f>(AA1038/Z1038)*100</f>
        <v>100</v>
      </c>
      <c r="AD1038" s="88"/>
      <c r="AE1038" s="88"/>
      <c r="AF1038" s="88"/>
      <c r="AG1038" s="88"/>
      <c r="AH1038" s="88"/>
      <c r="AI1038" s="88"/>
      <c r="AJ1038" s="88"/>
      <c r="AK1038" s="88"/>
      <c r="AL1038" s="88"/>
      <c r="AM1038" s="88"/>
      <c r="AN1038" s="88"/>
    </row>
    <row r="1039" spans="1:40" s="34" customFormat="1" x14ac:dyDescent="0.25">
      <c r="A1039" s="214">
        <v>29</v>
      </c>
      <c r="B1039" s="211">
        <v>269</v>
      </c>
      <c r="C1039" s="223" t="s">
        <v>542</v>
      </c>
      <c r="D1039" s="217" t="s">
        <v>543</v>
      </c>
      <c r="E1039" s="213">
        <v>125</v>
      </c>
      <c r="F1039" s="213" t="s">
        <v>48</v>
      </c>
      <c r="G1039" s="32" t="s">
        <v>49</v>
      </c>
      <c r="H1039" s="1">
        <v>43417.470833333333</v>
      </c>
      <c r="I1039" s="1">
        <v>43417.527083333334</v>
      </c>
      <c r="J1039" s="32" t="s">
        <v>49</v>
      </c>
      <c r="K1039" s="32" t="s">
        <v>49</v>
      </c>
      <c r="L1039" s="32" t="s">
        <v>49</v>
      </c>
      <c r="M1039" s="78">
        <f>IF(RIGHT(T1039)="T",(+I1039-H1039),0)</f>
        <v>5.6250000001455192E-2</v>
      </c>
      <c r="N1039" s="78">
        <f>IF(RIGHT(T1039)="U",(+I1039-H1039),0)</f>
        <v>0</v>
      </c>
      <c r="O1039" s="78">
        <f>IF(RIGHT(T1039)="C",(+I1039-H1039),0)</f>
        <v>0</v>
      </c>
      <c r="P1039" s="78">
        <f>IF(RIGHT(T1039)="D",(+I1039-H1039),0)</f>
        <v>0</v>
      </c>
      <c r="Q1039" s="32" t="s">
        <v>49</v>
      </c>
      <c r="R1039" s="32" t="s">
        <v>49</v>
      </c>
      <c r="S1039" s="32" t="s">
        <v>49</v>
      </c>
      <c r="T1039" s="80" t="s">
        <v>601</v>
      </c>
      <c r="U1039" s="9" t="s">
        <v>828</v>
      </c>
      <c r="V1039" s="33"/>
      <c r="AB1039" s="97"/>
    </row>
    <row r="1040" spans="1:40" s="34" customFormat="1" x14ac:dyDescent="0.25">
      <c r="A1040" s="214"/>
      <c r="B1040" s="211"/>
      <c r="C1040" s="223"/>
      <c r="D1040" s="217"/>
      <c r="E1040" s="213"/>
      <c r="F1040" s="213"/>
      <c r="G1040" s="32"/>
      <c r="H1040" s="3"/>
      <c r="I1040" s="3"/>
      <c r="J1040" s="32"/>
      <c r="K1040" s="32"/>
      <c r="L1040" s="32"/>
      <c r="M1040" s="78">
        <f>IF(RIGHT(T1040)="T",(+I1040-H1040),0)</f>
        <v>0</v>
      </c>
      <c r="N1040" s="78">
        <f>IF(RIGHT(T1040)="U",(+I1040-H1040),0)</f>
        <v>0</v>
      </c>
      <c r="O1040" s="78">
        <f>IF(RIGHT(T1040)="C",(+I1040-H1040),0)</f>
        <v>0</v>
      </c>
      <c r="P1040" s="78">
        <f>IF(RIGHT(T1040)="D",(+I1040-H1040),0)</f>
        <v>0</v>
      </c>
      <c r="Q1040" s="32"/>
      <c r="R1040" s="32"/>
      <c r="S1040" s="32"/>
      <c r="T1040" s="188"/>
      <c r="U1040" s="19"/>
      <c r="V1040" s="33"/>
      <c r="AB1040" s="97"/>
    </row>
    <row r="1041" spans="1:40" s="34" customFormat="1" x14ac:dyDescent="0.25">
      <c r="A1041" s="214"/>
      <c r="B1041" s="211"/>
      <c r="C1041" s="216"/>
      <c r="D1041" s="217"/>
      <c r="E1041" s="213"/>
      <c r="F1041" s="213"/>
      <c r="G1041" s="32" t="s">
        <v>49</v>
      </c>
      <c r="H1041" s="3"/>
      <c r="I1041" s="3"/>
      <c r="J1041" s="32" t="s">
        <v>49</v>
      </c>
      <c r="K1041" s="32" t="s">
        <v>49</v>
      </c>
      <c r="L1041" s="32" t="s">
        <v>49</v>
      </c>
      <c r="M1041" s="78">
        <f>IF(RIGHT(T1041)="T",(+I1041-H1041),0)</f>
        <v>0</v>
      </c>
      <c r="N1041" s="78">
        <f>IF(RIGHT(T1041)="U",(+I1041-H1041),0)</f>
        <v>0</v>
      </c>
      <c r="O1041" s="78">
        <f>IF(RIGHT(T1041)="C",(+I1041-H1041),0)</f>
        <v>0</v>
      </c>
      <c r="P1041" s="78">
        <f>IF(RIGHT(T1041)="D",(+I1041-H1041),0)</f>
        <v>0</v>
      </c>
      <c r="Q1041" s="32" t="s">
        <v>49</v>
      </c>
      <c r="R1041" s="32" t="s">
        <v>49</v>
      </c>
      <c r="S1041" s="32" t="s">
        <v>49</v>
      </c>
      <c r="T1041" s="188"/>
      <c r="U1041" s="19"/>
      <c r="V1041" s="33"/>
      <c r="AB1041" s="97"/>
    </row>
    <row r="1042" spans="1:40" s="37" customFormat="1" x14ac:dyDescent="0.25">
      <c r="A1042" s="62"/>
      <c r="B1042" s="46"/>
      <c r="C1042" s="145"/>
      <c r="D1042" s="146" t="s">
        <v>50</v>
      </c>
      <c r="E1042" s="147"/>
      <c r="F1042" s="29"/>
      <c r="G1042" s="32" t="s">
        <v>49</v>
      </c>
      <c r="H1042" s="2"/>
      <c r="I1042" s="2"/>
      <c r="J1042" s="32" t="s">
        <v>49</v>
      </c>
      <c r="K1042" s="32" t="s">
        <v>49</v>
      </c>
      <c r="L1042" s="32" t="s">
        <v>49</v>
      </c>
      <c r="M1042" s="78">
        <f>SUM(M1039:M1041)</f>
        <v>5.6250000001455192E-2</v>
      </c>
      <c r="N1042" s="78">
        <f>SUM(N1039:N1041)</f>
        <v>0</v>
      </c>
      <c r="O1042" s="78">
        <f>SUM(O1039:O1041)</f>
        <v>0</v>
      </c>
      <c r="P1042" s="78">
        <f>SUM(P1039:P1041)</f>
        <v>0</v>
      </c>
      <c r="Q1042" s="32" t="s">
        <v>49</v>
      </c>
      <c r="R1042" s="32" t="s">
        <v>49</v>
      </c>
      <c r="S1042" s="32" t="s">
        <v>49</v>
      </c>
      <c r="T1042" s="155"/>
      <c r="U1042" s="11"/>
      <c r="V1042" s="156"/>
      <c r="W1042" s="82">
        <f>$AC$10-((O1042*24))</f>
        <v>720</v>
      </c>
      <c r="X1042" s="83">
        <v>125</v>
      </c>
      <c r="Y1042" s="84"/>
      <c r="Z1042" s="85">
        <f>X1042</f>
        <v>125</v>
      </c>
      <c r="AA1042" s="82">
        <f>(Z1042*(W1042-M1042*24))/W1042</f>
        <v>124.76562499999393</v>
      </c>
      <c r="AB1042" s="86">
        <f>(AA1042/Z1042)*100</f>
        <v>99.81249999999514</v>
      </c>
      <c r="AC1042" s="34"/>
    </row>
    <row r="1043" spans="1:40" s="170" customFormat="1" x14ac:dyDescent="0.25">
      <c r="A1043" s="214">
        <v>40</v>
      </c>
      <c r="B1043" s="211">
        <v>270</v>
      </c>
      <c r="C1043" s="215" t="s">
        <v>548</v>
      </c>
      <c r="D1043" s="219" t="s">
        <v>549</v>
      </c>
      <c r="E1043" s="213">
        <v>50</v>
      </c>
      <c r="F1043" s="29" t="s">
        <v>48</v>
      </c>
      <c r="G1043" s="32" t="s">
        <v>49</v>
      </c>
      <c r="H1043" s="3"/>
      <c r="I1043" s="3"/>
      <c r="J1043" s="15"/>
      <c r="K1043" s="15"/>
      <c r="L1043" s="15"/>
      <c r="M1043" s="78">
        <f>IF(RIGHT(T1043)="T",(+I1043-H1043),0)</f>
        <v>0</v>
      </c>
      <c r="N1043" s="78">
        <f>IF(RIGHT(T1043)="U",(+I1043-H1043),0)</f>
        <v>0</v>
      </c>
      <c r="O1043" s="78">
        <f>IF(RIGHT(T1043)="C",(+I1043-H1043),0)</f>
        <v>0</v>
      </c>
      <c r="P1043" s="78">
        <f>IF(RIGHT(T1043)="D",(+I1043-H1043),0)</f>
        <v>0</v>
      </c>
      <c r="Q1043" s="141"/>
      <c r="R1043" s="141"/>
      <c r="S1043" s="141"/>
      <c r="T1043" s="188"/>
      <c r="U1043" s="19"/>
      <c r="V1043" s="191"/>
      <c r="W1043" s="82"/>
      <c r="X1043" s="93"/>
      <c r="Y1043" s="194"/>
      <c r="Z1043" s="193"/>
      <c r="AA1043" s="99"/>
      <c r="AB1043" s="100"/>
      <c r="AD1043" s="88"/>
      <c r="AE1043" s="88"/>
      <c r="AF1043" s="88"/>
      <c r="AG1043" s="88"/>
      <c r="AH1043" s="88"/>
      <c r="AI1043" s="88"/>
      <c r="AJ1043" s="88"/>
      <c r="AK1043" s="88"/>
      <c r="AL1043" s="88"/>
      <c r="AM1043" s="88"/>
      <c r="AN1043" s="88"/>
    </row>
    <row r="1044" spans="1:40" s="170" customFormat="1" x14ac:dyDescent="0.25">
      <c r="A1044" s="214"/>
      <c r="B1044" s="211"/>
      <c r="C1044" s="215"/>
      <c r="D1044" s="219"/>
      <c r="E1044" s="213"/>
      <c r="F1044" s="29"/>
      <c r="G1044" s="32"/>
      <c r="H1044" s="3"/>
      <c r="I1044" s="3"/>
      <c r="J1044" s="15"/>
      <c r="K1044" s="15"/>
      <c r="L1044" s="15"/>
      <c r="M1044" s="78">
        <f>IF(RIGHT(T1044)="T",(+I1044-H1044),0)</f>
        <v>0</v>
      </c>
      <c r="N1044" s="78">
        <f>IF(RIGHT(T1044)="U",(+I1044-H1044),0)</f>
        <v>0</v>
      </c>
      <c r="O1044" s="78">
        <f>IF(RIGHT(T1044)="C",(+I1044-H1044),0)</f>
        <v>0</v>
      </c>
      <c r="P1044" s="78">
        <f>IF(RIGHT(T1044)="D",(+I1044-H1044),0)</f>
        <v>0</v>
      </c>
      <c r="Q1044" s="141"/>
      <c r="R1044" s="141"/>
      <c r="S1044" s="141"/>
      <c r="T1044" s="188"/>
      <c r="U1044" s="19"/>
      <c r="V1044" s="191"/>
      <c r="W1044" s="82"/>
      <c r="X1044" s="93"/>
      <c r="Y1044" s="194"/>
      <c r="Z1044" s="193"/>
      <c r="AA1044" s="99"/>
      <c r="AB1044" s="100"/>
      <c r="AD1044" s="88"/>
      <c r="AE1044" s="88"/>
      <c r="AF1044" s="88"/>
      <c r="AG1044" s="88"/>
      <c r="AH1044" s="88"/>
      <c r="AI1044" s="88"/>
      <c r="AJ1044" s="88"/>
      <c r="AK1044" s="88"/>
      <c r="AL1044" s="88"/>
      <c r="AM1044" s="88"/>
      <c r="AN1044" s="88"/>
    </row>
    <row r="1045" spans="1:40" s="89" customFormat="1" x14ac:dyDescent="0.25">
      <c r="A1045" s="182"/>
      <c r="B1045" s="27"/>
      <c r="C1045" s="69"/>
      <c r="D1045" s="146" t="s">
        <v>50</v>
      </c>
      <c r="E1045" s="147"/>
      <c r="F1045" s="29"/>
      <c r="G1045" s="32" t="s">
        <v>49</v>
      </c>
      <c r="H1045" s="2"/>
      <c r="I1045" s="2"/>
      <c r="J1045" s="32" t="s">
        <v>49</v>
      </c>
      <c r="K1045" s="32" t="s">
        <v>49</v>
      </c>
      <c r="L1045" s="32" t="s">
        <v>49</v>
      </c>
      <c r="M1045" s="78">
        <f>SUM(M1043:M1044)</f>
        <v>0</v>
      </c>
      <c r="N1045" s="78">
        <f>SUM(N1043:N1044)</f>
        <v>0</v>
      </c>
      <c r="O1045" s="78">
        <f>SUM(O1043:O1044)</f>
        <v>0</v>
      </c>
      <c r="P1045" s="78">
        <f>SUM(P1043:P1044)</f>
        <v>0</v>
      </c>
      <c r="Q1045" s="78">
        <f>SUM(Q1071:Q1071)</f>
        <v>0</v>
      </c>
      <c r="R1045" s="78">
        <f>SUM(R1071:R1071)</f>
        <v>0</v>
      </c>
      <c r="S1045" s="78">
        <f>SUM(S1071:S1071)</f>
        <v>0</v>
      </c>
      <c r="T1045" s="155"/>
      <c r="U1045" s="11"/>
      <c r="V1045" s="191"/>
      <c r="W1045" s="82">
        <f>$AC$10-((O1045*24))</f>
        <v>720</v>
      </c>
      <c r="X1045" s="93">
        <v>50</v>
      </c>
      <c r="Y1045" s="194"/>
      <c r="Z1045" s="193">
        <f>X1045</f>
        <v>50</v>
      </c>
      <c r="AA1045" s="99">
        <f>(Z1045*(W1045-S1045*24))/W1045</f>
        <v>50</v>
      </c>
      <c r="AB1045" s="100">
        <f>(AA1045/Z1045)*100</f>
        <v>100</v>
      </c>
      <c r="AD1045" s="88"/>
      <c r="AE1045" s="88"/>
      <c r="AF1045" s="88"/>
      <c r="AG1045" s="88"/>
      <c r="AH1045" s="88"/>
      <c r="AI1045" s="88"/>
      <c r="AJ1045" s="88"/>
      <c r="AK1045" s="88"/>
      <c r="AL1045" s="88"/>
      <c r="AM1045" s="88"/>
      <c r="AN1045" s="88"/>
    </row>
    <row r="1046" spans="1:40" s="170" customFormat="1" x14ac:dyDescent="0.25">
      <c r="A1046" s="214">
        <v>41</v>
      </c>
      <c r="B1046" s="211">
        <v>271</v>
      </c>
      <c r="C1046" s="215" t="s">
        <v>550</v>
      </c>
      <c r="D1046" s="219" t="s">
        <v>551</v>
      </c>
      <c r="E1046" s="213">
        <v>50</v>
      </c>
      <c r="F1046" s="29" t="s">
        <v>48</v>
      </c>
      <c r="G1046" s="32" t="s">
        <v>49</v>
      </c>
      <c r="H1046" s="3"/>
      <c r="I1046" s="3"/>
      <c r="J1046" s="15"/>
      <c r="K1046" s="15"/>
      <c r="L1046" s="15"/>
      <c r="M1046" s="78">
        <f>IF(RIGHT(T1046)="T",(+I1046-H1046),0)</f>
        <v>0</v>
      </c>
      <c r="N1046" s="78">
        <f>IF(RIGHT(T1046)="U",(+I1046-H1046),0)</f>
        <v>0</v>
      </c>
      <c r="O1046" s="78">
        <f>IF(RIGHT(T1046)="C",(+I1046-H1046),0)</f>
        <v>0</v>
      </c>
      <c r="P1046" s="78">
        <f>IF(RIGHT(T1046)="D",(+I1046-H1046),0)</f>
        <v>0</v>
      </c>
      <c r="Q1046" s="141"/>
      <c r="R1046" s="141"/>
      <c r="S1046" s="141"/>
      <c r="T1046" s="188"/>
      <c r="U1046" s="19"/>
      <c r="V1046" s="191"/>
      <c r="W1046" s="82"/>
      <c r="X1046" s="93"/>
      <c r="Y1046" s="194"/>
      <c r="Z1046" s="193"/>
      <c r="AA1046" s="99"/>
      <c r="AB1046" s="100"/>
      <c r="AD1046" s="88"/>
      <c r="AE1046" s="88"/>
      <c r="AF1046" s="88"/>
      <c r="AG1046" s="88"/>
      <c r="AH1046" s="88"/>
      <c r="AI1046" s="88"/>
      <c r="AJ1046" s="88"/>
      <c r="AK1046" s="88"/>
      <c r="AL1046" s="88"/>
      <c r="AM1046" s="88"/>
      <c r="AN1046" s="88"/>
    </row>
    <row r="1047" spans="1:40" s="170" customFormat="1" x14ac:dyDescent="0.25">
      <c r="A1047" s="214"/>
      <c r="B1047" s="211"/>
      <c r="C1047" s="215"/>
      <c r="D1047" s="219"/>
      <c r="E1047" s="213"/>
      <c r="F1047" s="29"/>
      <c r="G1047" s="32"/>
      <c r="H1047" s="3"/>
      <c r="I1047" s="3"/>
      <c r="J1047" s="15"/>
      <c r="K1047" s="15"/>
      <c r="L1047" s="15"/>
      <c r="M1047" s="78">
        <f>IF(RIGHT(T1047)="T",(+I1047-H1047),0)</f>
        <v>0</v>
      </c>
      <c r="N1047" s="78">
        <f>IF(RIGHT(T1047)="U",(+I1047-H1047),0)</f>
        <v>0</v>
      </c>
      <c r="O1047" s="78">
        <f>IF(RIGHT(T1047)="C",(+I1047-H1047),0)</f>
        <v>0</v>
      </c>
      <c r="P1047" s="78">
        <f>IF(RIGHT(T1047)="D",(+I1047-H1047),0)</f>
        <v>0</v>
      </c>
      <c r="Q1047" s="141"/>
      <c r="R1047" s="141"/>
      <c r="S1047" s="141"/>
      <c r="T1047" s="188"/>
      <c r="U1047" s="19"/>
      <c r="V1047" s="191"/>
      <c r="W1047" s="82"/>
      <c r="X1047" s="93"/>
      <c r="Y1047" s="194"/>
      <c r="Z1047" s="193"/>
      <c r="AA1047" s="99"/>
      <c r="AB1047" s="100"/>
      <c r="AD1047" s="88"/>
      <c r="AE1047" s="88"/>
      <c r="AF1047" s="88"/>
      <c r="AG1047" s="88"/>
      <c r="AH1047" s="88"/>
      <c r="AI1047" s="88"/>
      <c r="AJ1047" s="88"/>
      <c r="AK1047" s="88"/>
      <c r="AL1047" s="88"/>
      <c r="AM1047" s="88"/>
      <c r="AN1047" s="88"/>
    </row>
    <row r="1048" spans="1:40" s="89" customFormat="1" x14ac:dyDescent="0.25">
      <c r="A1048" s="182"/>
      <c r="B1048" s="27"/>
      <c r="C1048" s="69"/>
      <c r="D1048" s="146" t="s">
        <v>50</v>
      </c>
      <c r="E1048" s="147"/>
      <c r="F1048" s="29"/>
      <c r="G1048" s="32" t="s">
        <v>49</v>
      </c>
      <c r="H1048" s="2"/>
      <c r="I1048" s="2"/>
      <c r="J1048" s="32" t="s">
        <v>49</v>
      </c>
      <c r="K1048" s="32" t="s">
        <v>49</v>
      </c>
      <c r="L1048" s="32" t="s">
        <v>49</v>
      </c>
      <c r="M1048" s="78">
        <f>SUM(M1046:M1047)</f>
        <v>0</v>
      </c>
      <c r="N1048" s="78">
        <f>SUM(N1046:N1047)</f>
        <v>0</v>
      </c>
      <c r="O1048" s="78">
        <f>SUM(O1046:O1047)</f>
        <v>0</v>
      </c>
      <c r="P1048" s="78">
        <f>SUM(P1046:P1047)</f>
        <v>0</v>
      </c>
      <c r="Q1048" s="78">
        <f>SUM(Q1046:Q1046)</f>
        <v>0</v>
      </c>
      <c r="R1048" s="78">
        <f>SUM(R1046:R1046)</f>
        <v>0</v>
      </c>
      <c r="S1048" s="78">
        <f>SUM(S1046:S1046)</f>
        <v>0</v>
      </c>
      <c r="T1048" s="155"/>
      <c r="U1048" s="11"/>
      <c r="V1048" s="191"/>
      <c r="W1048" s="82">
        <f>$AC$10-((O1048*24))</f>
        <v>720</v>
      </c>
      <c r="X1048" s="93">
        <v>50</v>
      </c>
      <c r="Y1048" s="194"/>
      <c r="Z1048" s="193">
        <f>X1048</f>
        <v>50</v>
      </c>
      <c r="AA1048" s="99">
        <f>(Z1048*(W1048-S1048*24))/W1048</f>
        <v>50</v>
      </c>
      <c r="AB1048" s="100">
        <f>(AA1048/Z1048)*100</f>
        <v>100</v>
      </c>
      <c r="AD1048" s="88"/>
      <c r="AE1048" s="88"/>
      <c r="AF1048" s="88"/>
      <c r="AG1048" s="88"/>
      <c r="AH1048" s="88"/>
      <c r="AI1048" s="88"/>
      <c r="AJ1048" s="88"/>
      <c r="AK1048" s="88"/>
      <c r="AL1048" s="88"/>
      <c r="AM1048" s="88"/>
      <c r="AN1048" s="88"/>
    </row>
    <row r="1049" spans="1:40" s="89" customFormat="1" x14ac:dyDescent="0.25">
      <c r="A1049" s="182">
        <v>30</v>
      </c>
      <c r="B1049" s="27">
        <v>272</v>
      </c>
      <c r="C1049" s="215" t="s">
        <v>544</v>
      </c>
      <c r="D1049" s="217" t="s">
        <v>545</v>
      </c>
      <c r="E1049" s="213">
        <v>80</v>
      </c>
      <c r="F1049" s="29" t="s">
        <v>48</v>
      </c>
      <c r="G1049" s="32" t="s">
        <v>49</v>
      </c>
      <c r="H1049" s="3"/>
      <c r="I1049" s="3"/>
      <c r="J1049" s="133"/>
      <c r="K1049" s="133"/>
      <c r="L1049" s="133"/>
      <c r="M1049" s="78">
        <f>IF(RIGHT(T1049)="T",(+I1049-H1049),0)</f>
        <v>0</v>
      </c>
      <c r="N1049" s="78">
        <f>IF(RIGHT(T1049)="U",(+I1049-H1049),0)</f>
        <v>0</v>
      </c>
      <c r="O1049" s="78">
        <f>IF(RIGHT(T1049)="C",(+I1049-H1049),0)</f>
        <v>0</v>
      </c>
      <c r="P1049" s="78">
        <f>IF(RIGHT(T1049)="D",(+I1049-H1049),0)</f>
        <v>0</v>
      </c>
      <c r="Q1049" s="141"/>
      <c r="R1049" s="141"/>
      <c r="S1049" s="141"/>
      <c r="T1049" s="96"/>
      <c r="U1049" s="30"/>
      <c r="V1049" s="191"/>
      <c r="W1049" s="82"/>
      <c r="X1049" s="83"/>
      <c r="Y1049" s="84"/>
      <c r="Z1049" s="85"/>
      <c r="AA1049" s="82"/>
      <c r="AB1049" s="86"/>
      <c r="AD1049" s="88"/>
      <c r="AE1049" s="88"/>
      <c r="AF1049" s="88"/>
      <c r="AG1049" s="88"/>
      <c r="AH1049" s="88"/>
      <c r="AI1049" s="88"/>
      <c r="AJ1049" s="88"/>
      <c r="AK1049" s="88"/>
      <c r="AL1049" s="88"/>
      <c r="AM1049" s="88"/>
      <c r="AN1049" s="88"/>
    </row>
    <row r="1050" spans="1:40" s="89" customFormat="1" x14ac:dyDescent="0.25">
      <c r="A1050" s="182"/>
      <c r="B1050" s="27"/>
      <c r="C1050" s="215"/>
      <c r="D1050" s="217"/>
      <c r="E1050" s="213"/>
      <c r="F1050" s="29"/>
      <c r="G1050" s="32"/>
      <c r="H1050" s="3"/>
      <c r="I1050" s="3"/>
      <c r="J1050" s="133"/>
      <c r="K1050" s="133"/>
      <c r="L1050" s="133"/>
      <c r="M1050" s="78">
        <f>IF(RIGHT(T1050)="T",(+I1050-H1050),0)</f>
        <v>0</v>
      </c>
      <c r="N1050" s="78">
        <f>IF(RIGHT(T1050)="U",(+I1050-H1050),0)</f>
        <v>0</v>
      </c>
      <c r="O1050" s="78">
        <f>IF(RIGHT(T1050)="C",(+I1050-H1050),0)</f>
        <v>0</v>
      </c>
      <c r="P1050" s="78">
        <f>IF(RIGHT(T1050)="D",(+I1050-H1050),0)</f>
        <v>0</v>
      </c>
      <c r="Q1050" s="141"/>
      <c r="R1050" s="141"/>
      <c r="S1050" s="141"/>
      <c r="T1050" s="96"/>
      <c r="U1050" s="30"/>
      <c r="V1050" s="191"/>
      <c r="W1050" s="82"/>
      <c r="X1050" s="83"/>
      <c r="Y1050" s="84"/>
      <c r="Z1050" s="85"/>
      <c r="AA1050" s="82"/>
      <c r="AB1050" s="86"/>
      <c r="AD1050" s="88"/>
      <c r="AE1050" s="88"/>
      <c r="AF1050" s="88"/>
      <c r="AG1050" s="88"/>
      <c r="AH1050" s="88"/>
      <c r="AI1050" s="88"/>
      <c r="AJ1050" s="88"/>
      <c r="AK1050" s="88"/>
      <c r="AL1050" s="88"/>
      <c r="AM1050" s="88"/>
      <c r="AN1050" s="88"/>
    </row>
    <row r="1051" spans="1:40" s="37" customFormat="1" x14ac:dyDescent="0.25">
      <c r="A1051" s="62"/>
      <c r="B1051" s="46"/>
      <c r="C1051" s="145"/>
      <c r="D1051" s="146" t="s">
        <v>50</v>
      </c>
      <c r="E1051" s="147"/>
      <c r="F1051" s="29"/>
      <c r="G1051" s="32" t="s">
        <v>49</v>
      </c>
      <c r="H1051" s="2"/>
      <c r="I1051" s="2"/>
      <c r="J1051" s="32" t="s">
        <v>49</v>
      </c>
      <c r="K1051" s="32" t="s">
        <v>49</v>
      </c>
      <c r="L1051" s="32" t="s">
        <v>49</v>
      </c>
      <c r="M1051" s="78">
        <f>SUM(M1049:M1050)</f>
        <v>0</v>
      </c>
      <c r="N1051" s="78">
        <f>SUM(N1049:N1050)</f>
        <v>0</v>
      </c>
      <c r="O1051" s="78">
        <f>SUM(O1049:O1050)</f>
        <v>0</v>
      </c>
      <c r="P1051" s="78">
        <f>SUM(P1049:P1050)</f>
        <v>0</v>
      </c>
      <c r="Q1051" s="32" t="s">
        <v>49</v>
      </c>
      <c r="R1051" s="32" t="s">
        <v>49</v>
      </c>
      <c r="S1051" s="32" t="s">
        <v>49</v>
      </c>
      <c r="T1051" s="155"/>
      <c r="U1051" s="11"/>
      <c r="V1051" s="156"/>
      <c r="W1051" s="82">
        <f t="shared" ref="W1051:W1060" si="72">$AC$10-((O1051*24))</f>
        <v>720</v>
      </c>
      <c r="X1051" s="83">
        <v>80</v>
      </c>
      <c r="Y1051" s="84"/>
      <c r="Z1051" s="85">
        <f>X1051</f>
        <v>80</v>
      </c>
      <c r="AA1051" s="82">
        <f>(Z1051*(W1051-M1051*24))/W1051</f>
        <v>80</v>
      </c>
      <c r="AB1051" s="86">
        <f>(AA1051/Z1051)*100</f>
        <v>100</v>
      </c>
      <c r="AC1051" s="34"/>
    </row>
    <row r="1052" spans="1:40" s="89" customFormat="1" x14ac:dyDescent="0.25">
      <c r="A1052" s="182">
        <v>31</v>
      </c>
      <c r="B1052" s="211">
        <v>273</v>
      </c>
      <c r="C1052" s="215" t="s">
        <v>546</v>
      </c>
      <c r="D1052" s="221" t="s">
        <v>547</v>
      </c>
      <c r="E1052" s="213">
        <v>125</v>
      </c>
      <c r="F1052" s="29" t="s">
        <v>48</v>
      </c>
      <c r="G1052" s="32" t="s">
        <v>49</v>
      </c>
      <c r="H1052" s="3"/>
      <c r="I1052" s="3"/>
      <c r="J1052" s="133"/>
      <c r="K1052" s="133"/>
      <c r="L1052" s="133"/>
      <c r="M1052" s="78">
        <f>IF(RIGHT(T1052)="T",(+I1052-H1052),0)</f>
        <v>0</v>
      </c>
      <c r="N1052" s="78">
        <f>IF(RIGHT(T1052)="U",(+I1052-H1052),0)</f>
        <v>0</v>
      </c>
      <c r="O1052" s="78">
        <f>IF(RIGHT(T1052)="C",(+I1052-H1052),0)</f>
        <v>0</v>
      </c>
      <c r="P1052" s="78">
        <f>IF(RIGHT(T1052)="D",(+I1052-H1052),0)</f>
        <v>0</v>
      </c>
      <c r="Q1052" s="141"/>
      <c r="R1052" s="141"/>
      <c r="S1052" s="141"/>
      <c r="T1052" s="188"/>
      <c r="U1052" s="19"/>
      <c r="V1052" s="191"/>
      <c r="W1052" s="82"/>
      <c r="X1052" s="83"/>
      <c r="Y1052" s="84"/>
      <c r="Z1052" s="85"/>
      <c r="AA1052" s="82"/>
      <c r="AB1052" s="86"/>
      <c r="AD1052" s="88"/>
      <c r="AE1052" s="88"/>
      <c r="AF1052" s="88"/>
      <c r="AG1052" s="88"/>
      <c r="AH1052" s="88"/>
      <c r="AI1052" s="88"/>
      <c r="AJ1052" s="88"/>
      <c r="AK1052" s="88"/>
      <c r="AL1052" s="88"/>
      <c r="AM1052" s="88"/>
      <c r="AN1052" s="88"/>
    </row>
    <row r="1053" spans="1:40" s="89" customFormat="1" x14ac:dyDescent="0.25">
      <c r="A1053" s="182"/>
      <c r="B1053" s="211"/>
      <c r="C1053" s="215"/>
      <c r="D1053" s="221"/>
      <c r="E1053" s="213"/>
      <c r="F1053" s="29"/>
      <c r="G1053" s="32"/>
      <c r="H1053" s="3"/>
      <c r="I1053" s="3"/>
      <c r="J1053" s="133"/>
      <c r="K1053" s="133"/>
      <c r="L1053" s="133"/>
      <c r="M1053" s="78"/>
      <c r="N1053" s="78"/>
      <c r="O1053" s="78"/>
      <c r="P1053" s="78"/>
      <c r="Q1053" s="141"/>
      <c r="R1053" s="141"/>
      <c r="S1053" s="141"/>
      <c r="T1053" s="188"/>
      <c r="U1053" s="19"/>
      <c r="V1053" s="191"/>
      <c r="W1053" s="82"/>
      <c r="X1053" s="83"/>
      <c r="Y1053" s="84"/>
      <c r="Z1053" s="85"/>
      <c r="AA1053" s="82"/>
      <c r="AB1053" s="86"/>
      <c r="AD1053" s="88"/>
      <c r="AE1053" s="88"/>
      <c r="AF1053" s="88"/>
      <c r="AG1053" s="88"/>
      <c r="AH1053" s="88"/>
      <c r="AI1053" s="88"/>
      <c r="AJ1053" s="88"/>
      <c r="AK1053" s="88"/>
      <c r="AL1053" s="88"/>
      <c r="AM1053" s="88"/>
      <c r="AN1053" s="88"/>
    </row>
    <row r="1054" spans="1:40" s="37" customFormat="1" x14ac:dyDescent="0.25">
      <c r="A1054" s="62"/>
      <c r="B1054" s="46"/>
      <c r="C1054" s="145"/>
      <c r="D1054" s="146" t="s">
        <v>50</v>
      </c>
      <c r="E1054" s="147"/>
      <c r="F1054" s="29"/>
      <c r="G1054" s="32" t="s">
        <v>49</v>
      </c>
      <c r="H1054" s="2"/>
      <c r="I1054" s="2"/>
      <c r="J1054" s="32" t="s">
        <v>49</v>
      </c>
      <c r="K1054" s="32" t="s">
        <v>49</v>
      </c>
      <c r="L1054" s="32" t="s">
        <v>49</v>
      </c>
      <c r="M1054" s="78">
        <f>SUM(M1052:M1052)</f>
        <v>0</v>
      </c>
      <c r="N1054" s="78">
        <f>SUM(N1052:N1052)</f>
        <v>0</v>
      </c>
      <c r="O1054" s="78">
        <f>SUM(O1052:O1052)</f>
        <v>0</v>
      </c>
      <c r="P1054" s="78">
        <f>SUM(P1052:P1052)</f>
        <v>0</v>
      </c>
      <c r="Q1054" s="32" t="s">
        <v>49</v>
      </c>
      <c r="R1054" s="32" t="s">
        <v>49</v>
      </c>
      <c r="S1054" s="32" t="s">
        <v>49</v>
      </c>
      <c r="T1054" s="155"/>
      <c r="U1054" s="11"/>
      <c r="V1054" s="156"/>
      <c r="W1054" s="82">
        <f t="shared" si="72"/>
        <v>720</v>
      </c>
      <c r="X1054" s="93">
        <v>125</v>
      </c>
      <c r="Y1054" s="194"/>
      <c r="Z1054" s="193">
        <f>X1054</f>
        <v>125</v>
      </c>
      <c r="AA1054" s="82">
        <f>(Z1054*(W1054-M1054*24))/W1054</f>
        <v>125</v>
      </c>
      <c r="AB1054" s="100">
        <f>(AA1054/Z1054)*100</f>
        <v>100</v>
      </c>
      <c r="AC1054" s="34"/>
    </row>
    <row r="1055" spans="1:40" s="89" customFormat="1" x14ac:dyDescent="0.25">
      <c r="A1055" s="182">
        <v>31</v>
      </c>
      <c r="B1055" s="211">
        <v>274</v>
      </c>
      <c r="C1055" s="215" t="s">
        <v>829</v>
      </c>
      <c r="D1055" s="221" t="s">
        <v>830</v>
      </c>
      <c r="E1055" s="213">
        <v>125</v>
      </c>
      <c r="F1055" s="29" t="s">
        <v>48</v>
      </c>
      <c r="G1055" s="32" t="s">
        <v>49</v>
      </c>
      <c r="H1055" s="3"/>
      <c r="I1055" s="3"/>
      <c r="J1055" s="133"/>
      <c r="K1055" s="133"/>
      <c r="L1055" s="133"/>
      <c r="M1055" s="78">
        <f>IF(RIGHT(T1055)="T",(+I1055-H1055),0)</f>
        <v>0</v>
      </c>
      <c r="N1055" s="78">
        <f>IF(RIGHT(T1055)="U",(+I1055-H1055),0)</f>
        <v>0</v>
      </c>
      <c r="O1055" s="78">
        <f>IF(RIGHT(T1055)="C",(+I1055-H1055),0)</f>
        <v>0</v>
      </c>
      <c r="P1055" s="78">
        <f>IF(RIGHT(T1055)="D",(+I1055-H1055),0)</f>
        <v>0</v>
      </c>
      <c r="Q1055" s="141"/>
      <c r="R1055" s="141"/>
      <c r="S1055" s="141"/>
      <c r="T1055" s="188"/>
      <c r="U1055" s="19"/>
      <c r="V1055" s="191"/>
      <c r="W1055" s="82"/>
      <c r="X1055" s="83"/>
      <c r="Y1055" s="84"/>
      <c r="Z1055" s="85"/>
      <c r="AA1055" s="82"/>
      <c r="AB1055" s="86"/>
      <c r="AD1055" s="88"/>
      <c r="AE1055" s="88"/>
      <c r="AF1055" s="88"/>
      <c r="AG1055" s="88"/>
      <c r="AH1055" s="88"/>
      <c r="AI1055" s="88"/>
      <c r="AJ1055" s="88"/>
      <c r="AK1055" s="88"/>
      <c r="AL1055" s="88"/>
      <c r="AM1055" s="88"/>
      <c r="AN1055" s="88"/>
    </row>
    <row r="1056" spans="1:40" s="89" customFormat="1" x14ac:dyDescent="0.25">
      <c r="A1056" s="182"/>
      <c r="B1056" s="211"/>
      <c r="C1056" s="215"/>
      <c r="D1056" s="221"/>
      <c r="E1056" s="213"/>
      <c r="F1056" s="29"/>
      <c r="G1056" s="32"/>
      <c r="H1056" s="3"/>
      <c r="I1056" s="3"/>
      <c r="J1056" s="133"/>
      <c r="K1056" s="133"/>
      <c r="L1056" s="133"/>
      <c r="M1056" s="78"/>
      <c r="N1056" s="78"/>
      <c r="O1056" s="78"/>
      <c r="P1056" s="78"/>
      <c r="Q1056" s="141"/>
      <c r="R1056" s="141"/>
      <c r="S1056" s="141"/>
      <c r="T1056" s="188"/>
      <c r="U1056" s="19"/>
      <c r="V1056" s="191"/>
      <c r="W1056" s="82"/>
      <c r="X1056" s="83"/>
      <c r="Y1056" s="84"/>
      <c r="Z1056" s="85"/>
      <c r="AA1056" s="82"/>
      <c r="AB1056" s="86"/>
      <c r="AD1056" s="88"/>
      <c r="AE1056" s="88"/>
      <c r="AF1056" s="88"/>
      <c r="AG1056" s="88"/>
      <c r="AH1056" s="88"/>
      <c r="AI1056" s="88"/>
      <c r="AJ1056" s="88"/>
      <c r="AK1056" s="88"/>
      <c r="AL1056" s="88"/>
      <c r="AM1056" s="88"/>
      <c r="AN1056" s="88"/>
    </row>
    <row r="1057" spans="1:40" s="37" customFormat="1" x14ac:dyDescent="0.25">
      <c r="A1057" s="62"/>
      <c r="B1057" s="46"/>
      <c r="C1057" s="145"/>
      <c r="D1057" s="146" t="s">
        <v>50</v>
      </c>
      <c r="E1057" s="147"/>
      <c r="F1057" s="29"/>
      <c r="G1057" s="32" t="s">
        <v>49</v>
      </c>
      <c r="H1057" s="2"/>
      <c r="I1057" s="2"/>
      <c r="J1057" s="32" t="s">
        <v>49</v>
      </c>
      <c r="K1057" s="32" t="s">
        <v>49</v>
      </c>
      <c r="L1057" s="32" t="s">
        <v>49</v>
      </c>
      <c r="M1057" s="78">
        <f>SUM(M1055:M1055)</f>
        <v>0</v>
      </c>
      <c r="N1057" s="78">
        <f>SUM(N1055:N1055)</f>
        <v>0</v>
      </c>
      <c r="O1057" s="78">
        <f>SUM(O1055:O1055)</f>
        <v>0</v>
      </c>
      <c r="P1057" s="78">
        <f>SUM(P1055:P1055)</f>
        <v>0</v>
      </c>
      <c r="Q1057" s="32" t="s">
        <v>49</v>
      </c>
      <c r="R1057" s="32" t="s">
        <v>49</v>
      </c>
      <c r="S1057" s="32" t="s">
        <v>49</v>
      </c>
      <c r="T1057" s="155"/>
      <c r="U1057" s="11"/>
      <c r="V1057" s="156"/>
      <c r="W1057" s="82">
        <f>$AC$10-((O1057*24))</f>
        <v>720</v>
      </c>
      <c r="X1057" s="93">
        <v>125</v>
      </c>
      <c r="Y1057" s="194"/>
      <c r="Z1057" s="193">
        <f>X1057</f>
        <v>125</v>
      </c>
      <c r="AA1057" s="82">
        <f>(Z1057*(W1057-M1057*24))/W1057</f>
        <v>125</v>
      </c>
      <c r="AB1057" s="100">
        <f>(AA1057/Z1057)*100</f>
        <v>100</v>
      </c>
      <c r="AC1057" s="34"/>
    </row>
    <row r="1058" spans="1:40" s="89" customFormat="1" ht="22.5" x14ac:dyDescent="0.25">
      <c r="A1058" s="182">
        <v>32</v>
      </c>
      <c r="B1058" s="27">
        <v>275</v>
      </c>
      <c r="C1058" s="69" t="s">
        <v>552</v>
      </c>
      <c r="D1058" s="181" t="s">
        <v>553</v>
      </c>
      <c r="E1058" s="29">
        <v>240</v>
      </c>
      <c r="F1058" s="29" t="s">
        <v>48</v>
      </c>
      <c r="G1058" s="32" t="s">
        <v>49</v>
      </c>
      <c r="H1058" s="15"/>
      <c r="I1058" s="15"/>
      <c r="J1058" s="133"/>
      <c r="K1058" s="133"/>
      <c r="L1058" s="133"/>
      <c r="M1058" s="141">
        <v>0</v>
      </c>
      <c r="N1058" s="141">
        <v>0</v>
      </c>
      <c r="O1058" s="141">
        <v>0</v>
      </c>
      <c r="P1058" s="141">
        <v>0</v>
      </c>
      <c r="Q1058" s="141"/>
      <c r="R1058" s="141"/>
      <c r="S1058" s="141"/>
      <c r="T1058" s="192"/>
      <c r="U1058" s="14"/>
      <c r="V1058" s="191"/>
      <c r="W1058" s="82">
        <f t="shared" si="72"/>
        <v>720</v>
      </c>
      <c r="X1058" s="93">
        <v>240</v>
      </c>
      <c r="Y1058" s="194"/>
      <c r="Z1058" s="193">
        <f>X1058</f>
        <v>240</v>
      </c>
      <c r="AA1058" s="99">
        <f>(Z1058*(W1058-S1058*24))/W1058</f>
        <v>240</v>
      </c>
      <c r="AB1058" s="100">
        <f>(AA1058/Z1058)*100</f>
        <v>100</v>
      </c>
      <c r="AD1058" s="88"/>
      <c r="AE1058" s="88"/>
      <c r="AF1058" s="88"/>
      <c r="AG1058" s="88"/>
      <c r="AH1058" s="88"/>
      <c r="AI1058" s="88"/>
      <c r="AJ1058" s="88"/>
      <c r="AK1058" s="88"/>
      <c r="AL1058" s="88"/>
      <c r="AM1058" s="88"/>
      <c r="AN1058" s="88"/>
    </row>
    <row r="1059" spans="1:40" s="89" customFormat="1" ht="22.5" x14ac:dyDescent="0.25">
      <c r="A1059" s="182">
        <v>33</v>
      </c>
      <c r="B1059" s="27">
        <v>276</v>
      </c>
      <c r="C1059" s="69" t="s">
        <v>554</v>
      </c>
      <c r="D1059" s="150" t="s">
        <v>555</v>
      </c>
      <c r="E1059" s="29">
        <v>50</v>
      </c>
      <c r="F1059" s="29" t="s">
        <v>48</v>
      </c>
      <c r="G1059" s="32" t="s">
        <v>49</v>
      </c>
      <c r="H1059" s="15"/>
      <c r="I1059" s="15"/>
      <c r="J1059" s="133"/>
      <c r="K1059" s="133"/>
      <c r="L1059" s="133"/>
      <c r="M1059" s="141">
        <v>0</v>
      </c>
      <c r="N1059" s="141">
        <v>0</v>
      </c>
      <c r="O1059" s="141">
        <v>0</v>
      </c>
      <c r="P1059" s="141">
        <v>0</v>
      </c>
      <c r="Q1059" s="141"/>
      <c r="R1059" s="141"/>
      <c r="S1059" s="141"/>
      <c r="T1059" s="192"/>
      <c r="U1059" s="14"/>
      <c r="V1059" s="191"/>
      <c r="W1059" s="82">
        <f t="shared" si="72"/>
        <v>720</v>
      </c>
      <c r="X1059" s="83">
        <v>50</v>
      </c>
      <c r="Y1059" s="84"/>
      <c r="Z1059" s="85">
        <f>X1059</f>
        <v>50</v>
      </c>
      <c r="AA1059" s="82">
        <f>(Z1059*(W1059-M1059*24))/W1059</f>
        <v>50</v>
      </c>
      <c r="AB1059" s="86">
        <f>(AA1059/Z1059)*100</f>
        <v>100</v>
      </c>
      <c r="AD1059" s="88"/>
      <c r="AE1059" s="88"/>
      <c r="AF1059" s="88"/>
      <c r="AG1059" s="88"/>
      <c r="AH1059" s="88"/>
      <c r="AI1059" s="88"/>
      <c r="AJ1059" s="88"/>
      <c r="AK1059" s="88"/>
      <c r="AL1059" s="88"/>
      <c r="AM1059" s="88"/>
      <c r="AN1059" s="88"/>
    </row>
    <row r="1060" spans="1:40" s="89" customFormat="1" ht="22.5" x14ac:dyDescent="0.25">
      <c r="A1060" s="182">
        <v>34</v>
      </c>
      <c r="B1060" s="27">
        <v>277</v>
      </c>
      <c r="C1060" s="69" t="s">
        <v>556</v>
      </c>
      <c r="D1060" s="178" t="s">
        <v>557</v>
      </c>
      <c r="E1060" s="29">
        <v>240</v>
      </c>
      <c r="F1060" s="29" t="s">
        <v>48</v>
      </c>
      <c r="G1060" s="32" t="s">
        <v>49</v>
      </c>
      <c r="H1060" s="15"/>
      <c r="I1060" s="15"/>
      <c r="J1060" s="133"/>
      <c r="K1060" s="133"/>
      <c r="L1060" s="133"/>
      <c r="M1060" s="141">
        <v>0</v>
      </c>
      <c r="N1060" s="141">
        <v>0</v>
      </c>
      <c r="O1060" s="141">
        <v>0</v>
      </c>
      <c r="P1060" s="141">
        <v>0</v>
      </c>
      <c r="Q1060" s="141"/>
      <c r="R1060" s="141"/>
      <c r="S1060" s="141"/>
      <c r="T1060" s="192"/>
      <c r="U1060" s="14"/>
      <c r="V1060" s="191"/>
      <c r="W1060" s="82">
        <f t="shared" si="72"/>
        <v>720</v>
      </c>
      <c r="X1060" s="93">
        <v>240</v>
      </c>
      <c r="Y1060" s="94"/>
      <c r="Z1060" s="98">
        <f>X1060</f>
        <v>240</v>
      </c>
      <c r="AA1060" s="99">
        <f>(Z1060*(W1060-S1060*24))/W1060</f>
        <v>240</v>
      </c>
      <c r="AB1060" s="100">
        <f>(AA1060/Z1060)*100</f>
        <v>100</v>
      </c>
      <c r="AD1060" s="88"/>
      <c r="AE1060" s="88"/>
      <c r="AF1060" s="88"/>
      <c r="AG1060" s="88"/>
      <c r="AH1060" s="88"/>
      <c r="AI1060" s="88"/>
      <c r="AJ1060" s="88"/>
      <c r="AK1060" s="88"/>
      <c r="AL1060" s="88"/>
      <c r="AM1060" s="88"/>
      <c r="AN1060" s="88"/>
    </row>
    <row r="1061" spans="1:40" s="89" customFormat="1" x14ac:dyDescent="0.25">
      <c r="A1061" s="214">
        <v>35</v>
      </c>
      <c r="B1061" s="211">
        <v>278</v>
      </c>
      <c r="C1061" s="215" t="s">
        <v>558</v>
      </c>
      <c r="D1061" s="217" t="s">
        <v>559</v>
      </c>
      <c r="E1061" s="213">
        <v>50</v>
      </c>
      <c r="F1061" s="213" t="s">
        <v>48</v>
      </c>
      <c r="G1061" s="32" t="s">
        <v>49</v>
      </c>
      <c r="H1061" s="3"/>
      <c r="I1061" s="3"/>
      <c r="J1061" s="133"/>
      <c r="K1061" s="133"/>
      <c r="L1061" s="133"/>
      <c r="M1061" s="78">
        <f>IF(RIGHT(T1061)="T",(+I1061-H1061),0)</f>
        <v>0</v>
      </c>
      <c r="N1061" s="78">
        <f>IF(RIGHT(T1061)="U",(+I1061-H1061),0)</f>
        <v>0</v>
      </c>
      <c r="O1061" s="78">
        <f>IF(RIGHT(T1061)="C",(+I1061-H1061),0)</f>
        <v>0</v>
      </c>
      <c r="P1061" s="78">
        <f>IF(RIGHT(T1061)="D",(+I1061-H1061),0)</f>
        <v>0</v>
      </c>
      <c r="Q1061" s="141"/>
      <c r="R1061" s="141"/>
      <c r="S1061" s="141"/>
      <c r="T1061" s="188"/>
      <c r="U1061" s="19"/>
      <c r="V1061" s="191"/>
      <c r="W1061" s="82"/>
      <c r="X1061" s="83"/>
      <c r="Y1061" s="84"/>
      <c r="Z1061" s="85"/>
      <c r="AA1061" s="82"/>
      <c r="AB1061" s="86"/>
      <c r="AD1061" s="88"/>
      <c r="AE1061" s="88"/>
      <c r="AF1061" s="88"/>
      <c r="AG1061" s="88"/>
      <c r="AH1061" s="88"/>
      <c r="AI1061" s="88"/>
      <c r="AJ1061" s="88"/>
      <c r="AK1061" s="88"/>
      <c r="AL1061" s="88"/>
      <c r="AM1061" s="88"/>
      <c r="AN1061" s="88"/>
    </row>
    <row r="1062" spans="1:40" s="89" customFormat="1" x14ac:dyDescent="0.25">
      <c r="A1062" s="214"/>
      <c r="B1062" s="211"/>
      <c r="C1062" s="216"/>
      <c r="D1062" s="217"/>
      <c r="E1062" s="213"/>
      <c r="F1062" s="213"/>
      <c r="G1062" s="32"/>
      <c r="H1062" s="3"/>
      <c r="I1062" s="3"/>
      <c r="J1062" s="133"/>
      <c r="K1062" s="133"/>
      <c r="L1062" s="133"/>
      <c r="M1062" s="78">
        <f>IF(RIGHT(T1062)="T",(+I1062-H1062),0)</f>
        <v>0</v>
      </c>
      <c r="N1062" s="78">
        <f>IF(RIGHT(T1062)="U",(+I1062-H1062),0)</f>
        <v>0</v>
      </c>
      <c r="O1062" s="78">
        <f>IF(RIGHT(T1062)="C",(+I1062-H1062),0)</f>
        <v>0</v>
      </c>
      <c r="P1062" s="78">
        <f>IF(RIGHT(T1062)="D",(+I1062-H1062),0)</f>
        <v>0</v>
      </c>
      <c r="Q1062" s="141"/>
      <c r="R1062" s="141"/>
      <c r="S1062" s="141"/>
      <c r="T1062" s="188"/>
      <c r="U1062" s="19"/>
      <c r="V1062" s="191"/>
      <c r="W1062" s="82"/>
      <c r="X1062" s="83"/>
      <c r="Y1062" s="84"/>
      <c r="Z1062" s="85"/>
      <c r="AA1062" s="82"/>
      <c r="AB1062" s="86"/>
      <c r="AD1062" s="88"/>
      <c r="AE1062" s="88"/>
      <c r="AF1062" s="88"/>
      <c r="AG1062" s="88"/>
      <c r="AH1062" s="88"/>
      <c r="AI1062" s="88"/>
      <c r="AJ1062" s="88"/>
      <c r="AK1062" s="88"/>
      <c r="AL1062" s="88"/>
      <c r="AM1062" s="88"/>
      <c r="AN1062" s="88"/>
    </row>
    <row r="1063" spans="1:40" s="89" customFormat="1" x14ac:dyDescent="0.25">
      <c r="A1063" s="182"/>
      <c r="B1063" s="27"/>
      <c r="C1063" s="69"/>
      <c r="D1063" s="146" t="s">
        <v>50</v>
      </c>
      <c r="E1063" s="147"/>
      <c r="F1063" s="29"/>
      <c r="G1063" s="32" t="s">
        <v>49</v>
      </c>
      <c r="H1063" s="2"/>
      <c r="I1063" s="2"/>
      <c r="J1063" s="32" t="s">
        <v>49</v>
      </c>
      <c r="K1063" s="32" t="s">
        <v>49</v>
      </c>
      <c r="L1063" s="32" t="s">
        <v>49</v>
      </c>
      <c r="M1063" s="78">
        <f t="shared" ref="M1063:S1063" si="73">SUM(M1061:M1062)</f>
        <v>0</v>
      </c>
      <c r="N1063" s="78">
        <f t="shared" si="73"/>
        <v>0</v>
      </c>
      <c r="O1063" s="78">
        <f t="shared" si="73"/>
        <v>0</v>
      </c>
      <c r="P1063" s="78">
        <f t="shared" si="73"/>
        <v>0</v>
      </c>
      <c r="Q1063" s="78">
        <f t="shared" si="73"/>
        <v>0</v>
      </c>
      <c r="R1063" s="78">
        <f t="shared" si="73"/>
        <v>0</v>
      </c>
      <c r="S1063" s="78">
        <f t="shared" si="73"/>
        <v>0</v>
      </c>
      <c r="T1063" s="155"/>
      <c r="U1063" s="11"/>
      <c r="V1063" s="191"/>
      <c r="W1063" s="82">
        <f>$AC$10-((O1063*24))</f>
        <v>720</v>
      </c>
      <c r="X1063" s="83">
        <v>50</v>
      </c>
      <c r="Y1063" s="84"/>
      <c r="Z1063" s="85">
        <f>X1063</f>
        <v>50</v>
      </c>
      <c r="AA1063" s="82">
        <f>(Z1063*(W1063-M1063*24))/W1063</f>
        <v>50</v>
      </c>
      <c r="AB1063" s="86">
        <f>(AA1063/Z1063)*100</f>
        <v>100</v>
      </c>
      <c r="AD1063" s="88"/>
      <c r="AE1063" s="88"/>
      <c r="AF1063" s="88"/>
      <c r="AG1063" s="88"/>
      <c r="AH1063" s="88"/>
      <c r="AI1063" s="88"/>
      <c r="AJ1063" s="88"/>
      <c r="AK1063" s="88"/>
      <c r="AL1063" s="88"/>
      <c r="AM1063" s="88"/>
      <c r="AN1063" s="88"/>
    </row>
    <row r="1064" spans="1:40" s="299" customFormat="1" ht="18" x14ac:dyDescent="0.25">
      <c r="A1064" s="288">
        <v>35</v>
      </c>
      <c r="B1064" s="289">
        <v>279</v>
      </c>
      <c r="C1064" s="290" t="s">
        <v>831</v>
      </c>
      <c r="D1064" s="291" t="s">
        <v>832</v>
      </c>
      <c r="E1064" s="292">
        <v>330</v>
      </c>
      <c r="F1064" s="292" t="s">
        <v>48</v>
      </c>
      <c r="G1064" s="274" t="s">
        <v>49</v>
      </c>
      <c r="H1064" s="293">
        <v>43406.459027777775</v>
      </c>
      <c r="I1064" s="293">
        <v>43410.802083333336</v>
      </c>
      <c r="J1064" s="294"/>
      <c r="K1064" s="294"/>
      <c r="L1064" s="294"/>
      <c r="M1064" s="277">
        <f>IF(RIGHT(T1064)="T",(+I1064-H1064),0)</f>
        <v>4.3430555555605679</v>
      </c>
      <c r="N1064" s="277">
        <f>IF(RIGHT(T1064)="U",(+I1064-H1064),0)</f>
        <v>0</v>
      </c>
      <c r="O1064" s="277">
        <f>IF(RIGHT(T1064)="C",(+I1064-H1064),0)</f>
        <v>0</v>
      </c>
      <c r="P1064" s="277">
        <f>IF(RIGHT(T1064)="D",(+I1064-H1064),0)</f>
        <v>0</v>
      </c>
      <c r="Q1064" s="295"/>
      <c r="R1064" s="295"/>
      <c r="S1064" s="295"/>
      <c r="T1064" s="296" t="s">
        <v>601</v>
      </c>
      <c r="U1064" s="297" t="s">
        <v>833</v>
      </c>
      <c r="V1064" s="298"/>
      <c r="W1064" s="281"/>
      <c r="X1064" s="282"/>
      <c r="Y1064" s="283"/>
      <c r="Z1064" s="284"/>
      <c r="AA1064" s="281"/>
      <c r="AB1064" s="285"/>
      <c r="AD1064" s="300"/>
      <c r="AE1064" s="300"/>
      <c r="AF1064" s="300"/>
      <c r="AG1064" s="300"/>
      <c r="AH1064" s="300"/>
      <c r="AI1064" s="300"/>
      <c r="AJ1064" s="300"/>
      <c r="AK1064" s="300"/>
      <c r="AL1064" s="300"/>
      <c r="AM1064" s="300"/>
      <c r="AN1064" s="300"/>
    </row>
    <row r="1065" spans="1:40" s="299" customFormat="1" x14ac:dyDescent="0.25">
      <c r="A1065" s="288"/>
      <c r="B1065" s="289"/>
      <c r="C1065" s="301"/>
      <c r="D1065" s="291"/>
      <c r="E1065" s="292"/>
      <c r="F1065" s="292"/>
      <c r="G1065" s="274"/>
      <c r="H1065" s="302"/>
      <c r="I1065" s="302"/>
      <c r="J1065" s="294"/>
      <c r="K1065" s="294"/>
      <c r="L1065" s="294"/>
      <c r="M1065" s="277">
        <f>IF(RIGHT(T1065)="T",(+I1065-H1065),0)</f>
        <v>0</v>
      </c>
      <c r="N1065" s="277">
        <f>IF(RIGHT(T1065)="U",(+I1065-H1065),0)</f>
        <v>0</v>
      </c>
      <c r="O1065" s="277">
        <f>IF(RIGHT(T1065)="C",(+I1065-H1065),0)</f>
        <v>0</v>
      </c>
      <c r="P1065" s="277">
        <f>IF(RIGHT(T1065)="D",(+I1065-H1065),0)</f>
        <v>0</v>
      </c>
      <c r="Q1065" s="295"/>
      <c r="R1065" s="295"/>
      <c r="S1065" s="295"/>
      <c r="T1065" s="303"/>
      <c r="U1065" s="304"/>
      <c r="V1065" s="298"/>
      <c r="W1065" s="281"/>
      <c r="X1065" s="282"/>
      <c r="Y1065" s="283"/>
      <c r="Z1065" s="284"/>
      <c r="AA1065" s="281"/>
      <c r="AB1065" s="285"/>
      <c r="AD1065" s="300"/>
      <c r="AE1065" s="300"/>
      <c r="AF1065" s="300"/>
      <c r="AG1065" s="300"/>
      <c r="AH1065" s="300"/>
      <c r="AI1065" s="300"/>
      <c r="AJ1065" s="300"/>
      <c r="AK1065" s="300"/>
      <c r="AL1065" s="300"/>
      <c r="AM1065" s="300"/>
      <c r="AN1065" s="300"/>
    </row>
    <row r="1066" spans="1:40" s="299" customFormat="1" x14ac:dyDescent="0.25">
      <c r="A1066" s="305"/>
      <c r="B1066" s="306"/>
      <c r="C1066" s="307"/>
      <c r="D1066" s="271" t="s">
        <v>50</v>
      </c>
      <c r="E1066" s="272"/>
      <c r="F1066" s="273"/>
      <c r="G1066" s="274" t="s">
        <v>49</v>
      </c>
      <c r="H1066" s="275"/>
      <c r="I1066" s="275"/>
      <c r="J1066" s="274" t="s">
        <v>49</v>
      </c>
      <c r="K1066" s="274" t="s">
        <v>49</v>
      </c>
      <c r="L1066" s="274" t="s">
        <v>49</v>
      </c>
      <c r="M1066" s="277">
        <f t="shared" ref="M1066:S1066" si="74">SUM(M1064:M1065)</f>
        <v>4.3430555555605679</v>
      </c>
      <c r="N1066" s="277">
        <f t="shared" si="74"/>
        <v>0</v>
      </c>
      <c r="O1066" s="277">
        <f t="shared" si="74"/>
        <v>0</v>
      </c>
      <c r="P1066" s="277">
        <f t="shared" si="74"/>
        <v>0</v>
      </c>
      <c r="Q1066" s="277">
        <f t="shared" si="74"/>
        <v>0</v>
      </c>
      <c r="R1066" s="277">
        <f t="shared" si="74"/>
        <v>0</v>
      </c>
      <c r="S1066" s="277">
        <f t="shared" si="74"/>
        <v>0</v>
      </c>
      <c r="T1066" s="278"/>
      <c r="U1066" s="279"/>
      <c r="V1066" s="298"/>
      <c r="W1066" s="281">
        <f>$AC$10-((O1066*24))</f>
        <v>720</v>
      </c>
      <c r="X1066" s="282">
        <v>330</v>
      </c>
      <c r="Y1066" s="283"/>
      <c r="Z1066" s="284">
        <f>X1066</f>
        <v>330</v>
      </c>
      <c r="AA1066" s="281">
        <f>(Z1066*(W1066-M1066*24))/W1066</f>
        <v>282.22638888883375</v>
      </c>
      <c r="AB1066" s="285">
        <f>(AA1066/Z1066)*100</f>
        <v>85.52314814813144</v>
      </c>
      <c r="AD1066" s="300"/>
      <c r="AE1066" s="300"/>
      <c r="AF1066" s="300"/>
      <c r="AG1066" s="300"/>
      <c r="AH1066" s="300"/>
      <c r="AI1066" s="300"/>
      <c r="AJ1066" s="300"/>
      <c r="AK1066" s="300"/>
      <c r="AL1066" s="300"/>
      <c r="AM1066" s="300"/>
      <c r="AN1066" s="300"/>
    </row>
    <row r="1067" spans="1:40" s="89" customFormat="1" ht="22.5" x14ac:dyDescent="0.25">
      <c r="A1067" s="182">
        <v>36</v>
      </c>
      <c r="B1067" s="27">
        <v>280</v>
      </c>
      <c r="C1067" s="69" t="s">
        <v>560</v>
      </c>
      <c r="D1067" s="150" t="s">
        <v>561</v>
      </c>
      <c r="E1067" s="29">
        <v>50</v>
      </c>
      <c r="F1067" s="29" t="s">
        <v>48</v>
      </c>
      <c r="G1067" s="32" t="s">
        <v>49</v>
      </c>
      <c r="H1067" s="3"/>
      <c r="I1067" s="3"/>
      <c r="J1067" s="133"/>
      <c r="K1067" s="133"/>
      <c r="L1067" s="133"/>
      <c r="M1067" s="78">
        <f>IF(RIGHT(T1067)="T",(+I1067-H1067),0)</f>
        <v>0</v>
      </c>
      <c r="N1067" s="78">
        <f>IF(RIGHT(T1067)="U",(+I1067-H1067),0)</f>
        <v>0</v>
      </c>
      <c r="O1067" s="78">
        <f>IF(RIGHT(T1067)="C",(+I1067-H1067),0)</f>
        <v>0</v>
      </c>
      <c r="P1067" s="78">
        <f>IF(RIGHT(T1067)="D",(+I1067-H1067),0)</f>
        <v>0</v>
      </c>
      <c r="Q1067" s="141"/>
      <c r="R1067" s="141"/>
      <c r="S1067" s="141"/>
      <c r="T1067" s="188"/>
      <c r="U1067" s="19"/>
      <c r="V1067" s="191"/>
      <c r="W1067" s="82"/>
      <c r="X1067" s="83"/>
      <c r="Y1067" s="84"/>
      <c r="Z1067" s="85"/>
      <c r="AA1067" s="82"/>
      <c r="AB1067" s="86"/>
      <c r="AD1067" s="88"/>
      <c r="AE1067" s="88"/>
      <c r="AF1067" s="88"/>
      <c r="AG1067" s="88"/>
      <c r="AH1067" s="88"/>
      <c r="AI1067" s="88"/>
      <c r="AJ1067" s="88"/>
      <c r="AK1067" s="88"/>
      <c r="AL1067" s="88"/>
      <c r="AM1067" s="88"/>
      <c r="AN1067" s="88"/>
    </row>
    <row r="1068" spans="1:40" s="89" customFormat="1" x14ac:dyDescent="0.25">
      <c r="A1068" s="182"/>
      <c r="B1068" s="27"/>
      <c r="C1068" s="69"/>
      <c r="D1068" s="146" t="s">
        <v>50</v>
      </c>
      <c r="E1068" s="147"/>
      <c r="F1068" s="29"/>
      <c r="G1068" s="32" t="s">
        <v>49</v>
      </c>
      <c r="H1068" s="2"/>
      <c r="I1068" s="2"/>
      <c r="J1068" s="32" t="s">
        <v>49</v>
      </c>
      <c r="K1068" s="32" t="s">
        <v>49</v>
      </c>
      <c r="L1068" s="32" t="s">
        <v>49</v>
      </c>
      <c r="M1068" s="78">
        <f>SUM(M1067:M1067)</f>
        <v>0</v>
      </c>
      <c r="N1068" s="78">
        <f t="shared" ref="N1068:S1068" si="75">SUM(N1067:N1067)</f>
        <v>0</v>
      </c>
      <c r="O1068" s="78">
        <f t="shared" si="75"/>
        <v>0</v>
      </c>
      <c r="P1068" s="78">
        <f t="shared" si="75"/>
        <v>0</v>
      </c>
      <c r="Q1068" s="78">
        <f t="shared" si="75"/>
        <v>0</v>
      </c>
      <c r="R1068" s="78">
        <f t="shared" si="75"/>
        <v>0</v>
      </c>
      <c r="S1068" s="78">
        <f t="shared" si="75"/>
        <v>0</v>
      </c>
      <c r="T1068" s="155"/>
      <c r="U1068" s="11"/>
      <c r="V1068" s="191"/>
      <c r="W1068" s="82">
        <f>$AC$10-((O1068*24))</f>
        <v>720</v>
      </c>
      <c r="X1068" s="83">
        <v>50</v>
      </c>
      <c r="Y1068" s="84"/>
      <c r="Z1068" s="85">
        <f>X1068</f>
        <v>50</v>
      </c>
      <c r="AA1068" s="82">
        <f>(Z1068*(W1068-M1068*24))/W1068</f>
        <v>50</v>
      </c>
      <c r="AB1068" s="86">
        <f>(AA1068/Z1068)*100</f>
        <v>100</v>
      </c>
      <c r="AD1068" s="88"/>
      <c r="AE1068" s="88"/>
      <c r="AF1068" s="88"/>
      <c r="AG1068" s="88"/>
      <c r="AH1068" s="88"/>
      <c r="AI1068" s="88"/>
      <c r="AJ1068" s="88"/>
      <c r="AK1068" s="88"/>
      <c r="AL1068" s="88"/>
      <c r="AM1068" s="88"/>
      <c r="AN1068" s="88"/>
    </row>
    <row r="1069" spans="1:40" s="89" customFormat="1" ht="22.5" x14ac:dyDescent="0.25">
      <c r="A1069" s="182">
        <v>37</v>
      </c>
      <c r="B1069" s="27">
        <v>281</v>
      </c>
      <c r="C1069" s="69" t="s">
        <v>562</v>
      </c>
      <c r="D1069" s="195" t="s">
        <v>563</v>
      </c>
      <c r="E1069" s="29">
        <v>240</v>
      </c>
      <c r="F1069" s="29" t="s">
        <v>48</v>
      </c>
      <c r="G1069" s="32" t="s">
        <v>49</v>
      </c>
      <c r="H1069" s="15"/>
      <c r="I1069" s="15"/>
      <c r="J1069" s="133"/>
      <c r="K1069" s="133"/>
      <c r="L1069" s="133"/>
      <c r="M1069" s="141">
        <v>0</v>
      </c>
      <c r="N1069" s="141">
        <v>0</v>
      </c>
      <c r="O1069" s="141">
        <v>0</v>
      </c>
      <c r="P1069" s="141">
        <v>0</v>
      </c>
      <c r="Q1069" s="141"/>
      <c r="R1069" s="141"/>
      <c r="S1069" s="141"/>
      <c r="T1069" s="192"/>
      <c r="U1069" s="14"/>
      <c r="V1069" s="191"/>
      <c r="W1069" s="82">
        <f>$AC$10-((O1069*24))</f>
        <v>720</v>
      </c>
      <c r="X1069" s="93">
        <v>240</v>
      </c>
      <c r="Y1069" s="194"/>
      <c r="Z1069" s="193">
        <f>X1069</f>
        <v>240</v>
      </c>
      <c r="AA1069" s="99">
        <f>(Z1069*(W1069-S1069*24))/W1069</f>
        <v>240</v>
      </c>
      <c r="AB1069" s="100">
        <f>(AA1069/Z1069)*100</f>
        <v>100</v>
      </c>
      <c r="AD1069" s="88"/>
      <c r="AE1069" s="88"/>
      <c r="AF1069" s="88"/>
      <c r="AG1069" s="88"/>
      <c r="AH1069" s="88"/>
      <c r="AI1069" s="88"/>
      <c r="AJ1069" s="88"/>
      <c r="AK1069" s="88"/>
      <c r="AL1069" s="88"/>
      <c r="AM1069" s="88"/>
      <c r="AN1069" s="88"/>
    </row>
    <row r="1070" spans="1:40" s="170" customFormat="1" x14ac:dyDescent="0.25">
      <c r="A1070" s="182">
        <v>38</v>
      </c>
      <c r="B1070" s="27">
        <v>282</v>
      </c>
      <c r="C1070" s="69" t="s">
        <v>564</v>
      </c>
      <c r="D1070" s="196" t="s">
        <v>565</v>
      </c>
      <c r="E1070" s="29">
        <v>50</v>
      </c>
      <c r="F1070" s="29" t="s">
        <v>48</v>
      </c>
      <c r="G1070" s="32" t="s">
        <v>49</v>
      </c>
      <c r="H1070" s="15"/>
      <c r="I1070" s="15"/>
      <c r="J1070" s="15"/>
      <c r="K1070" s="15"/>
      <c r="L1070" s="15"/>
      <c r="M1070" s="141">
        <v>0</v>
      </c>
      <c r="N1070" s="141">
        <v>0</v>
      </c>
      <c r="O1070" s="141">
        <v>0</v>
      </c>
      <c r="P1070" s="141">
        <v>0</v>
      </c>
      <c r="Q1070" s="141"/>
      <c r="R1070" s="141"/>
      <c r="S1070" s="141"/>
      <c r="T1070" s="192"/>
      <c r="U1070" s="47"/>
      <c r="V1070" s="191"/>
      <c r="W1070" s="82">
        <f>$AC$10-((O1070*24))</f>
        <v>720</v>
      </c>
      <c r="X1070" s="93">
        <v>50</v>
      </c>
      <c r="Y1070" s="194"/>
      <c r="Z1070" s="193">
        <f>X1070</f>
        <v>50</v>
      </c>
      <c r="AA1070" s="99">
        <f>(Z1070*(W1070-S1070*24))/W1070</f>
        <v>50</v>
      </c>
      <c r="AB1070" s="100">
        <f>(AA1070/Z1070)*100</f>
        <v>100</v>
      </c>
      <c r="AD1070" s="88"/>
      <c r="AE1070" s="88"/>
      <c r="AF1070" s="88"/>
      <c r="AG1070" s="88"/>
      <c r="AH1070" s="88"/>
      <c r="AI1070" s="88"/>
      <c r="AJ1070" s="88"/>
      <c r="AK1070" s="88"/>
      <c r="AL1070" s="88"/>
      <c r="AM1070" s="88"/>
      <c r="AN1070" s="88"/>
    </row>
    <row r="1071" spans="1:40" s="170" customFormat="1" x14ac:dyDescent="0.25">
      <c r="A1071" s="182">
        <v>39</v>
      </c>
      <c r="B1071" s="27">
        <v>283</v>
      </c>
      <c r="C1071" s="69" t="s">
        <v>566</v>
      </c>
      <c r="D1071" s="196" t="s">
        <v>567</v>
      </c>
      <c r="E1071" s="29">
        <v>50</v>
      </c>
      <c r="F1071" s="29" t="s">
        <v>48</v>
      </c>
      <c r="G1071" s="32" t="s">
        <v>49</v>
      </c>
      <c r="H1071" s="15"/>
      <c r="I1071" s="15"/>
      <c r="J1071" s="15"/>
      <c r="K1071" s="15"/>
      <c r="L1071" s="15"/>
      <c r="M1071" s="141">
        <v>0</v>
      </c>
      <c r="N1071" s="141">
        <v>0</v>
      </c>
      <c r="O1071" s="141">
        <v>0</v>
      </c>
      <c r="P1071" s="141">
        <v>0</v>
      </c>
      <c r="Q1071" s="141"/>
      <c r="R1071" s="141"/>
      <c r="S1071" s="141"/>
      <c r="T1071" s="192"/>
      <c r="U1071" s="47"/>
      <c r="V1071" s="191"/>
      <c r="W1071" s="82">
        <f>$AC$10-((O1071*24))</f>
        <v>720</v>
      </c>
      <c r="X1071" s="93">
        <v>50</v>
      </c>
      <c r="Y1071" s="194"/>
      <c r="Z1071" s="193">
        <f>X1071</f>
        <v>50</v>
      </c>
      <c r="AA1071" s="99">
        <f>(Z1071*(W1071-S1071*24))/W1071</f>
        <v>50</v>
      </c>
      <c r="AB1071" s="100">
        <f>(AA1071/Z1071)*100</f>
        <v>100</v>
      </c>
      <c r="AD1071" s="88"/>
      <c r="AE1071" s="88"/>
      <c r="AF1071" s="88"/>
      <c r="AG1071" s="88"/>
      <c r="AH1071" s="88"/>
      <c r="AI1071" s="88"/>
      <c r="AJ1071" s="88"/>
      <c r="AK1071" s="88"/>
      <c r="AL1071" s="88"/>
      <c r="AM1071" s="88"/>
      <c r="AN1071" s="88"/>
    </row>
    <row r="1072" spans="1:40" s="89" customFormat="1" x14ac:dyDescent="0.25">
      <c r="A1072" s="182">
        <v>42</v>
      </c>
      <c r="B1072" s="211">
        <v>284</v>
      </c>
      <c r="C1072" s="215" t="s">
        <v>505</v>
      </c>
      <c r="D1072" s="220" t="s">
        <v>506</v>
      </c>
      <c r="E1072" s="213">
        <v>240</v>
      </c>
      <c r="F1072" s="29" t="s">
        <v>48</v>
      </c>
      <c r="G1072" s="32" t="s">
        <v>49</v>
      </c>
      <c r="H1072" s="1">
        <v>43413.395138888889</v>
      </c>
      <c r="I1072" s="1">
        <v>43413.913888888892</v>
      </c>
      <c r="J1072" s="133"/>
      <c r="K1072" s="133"/>
      <c r="L1072" s="133"/>
      <c r="M1072" s="78">
        <f>IF(RIGHT(T1072)="T",(+I1072-H1072),0)</f>
        <v>0</v>
      </c>
      <c r="N1072" s="78">
        <f>IF(RIGHT(T1072)="U",(+I1072-H1072),0)</f>
        <v>0</v>
      </c>
      <c r="O1072" s="78">
        <f>IF(RIGHT(T1072)="C",(+I1072-H1072),0)</f>
        <v>0</v>
      </c>
      <c r="P1072" s="78">
        <f>IF(RIGHT(T1072)="D",(+I1072-H1072),0)</f>
        <v>0.51875000000291038</v>
      </c>
      <c r="Q1072" s="141"/>
      <c r="R1072" s="141"/>
      <c r="S1072" s="141"/>
      <c r="T1072" s="80" t="s">
        <v>612</v>
      </c>
      <c r="U1072" s="9" t="s">
        <v>834</v>
      </c>
      <c r="V1072" s="191"/>
      <c r="W1072" s="82"/>
      <c r="X1072" s="83"/>
      <c r="Y1072" s="84"/>
      <c r="Z1072" s="85"/>
      <c r="AA1072" s="82"/>
      <c r="AB1072" s="86"/>
      <c r="AD1072" s="88"/>
      <c r="AE1072" s="88"/>
      <c r="AF1072" s="88"/>
      <c r="AG1072" s="88"/>
      <c r="AH1072" s="88"/>
      <c r="AI1072" s="88"/>
      <c r="AJ1072" s="88"/>
      <c r="AK1072" s="88"/>
      <c r="AL1072" s="88"/>
      <c r="AM1072" s="88"/>
      <c r="AN1072" s="88"/>
    </row>
    <row r="1073" spans="1:41" s="89" customFormat="1" ht="18" x14ac:dyDescent="0.25">
      <c r="A1073" s="182"/>
      <c r="B1073" s="211"/>
      <c r="C1073" s="215"/>
      <c r="D1073" s="220"/>
      <c r="E1073" s="213"/>
      <c r="F1073" s="29"/>
      <c r="G1073" s="32"/>
      <c r="H1073" s="1">
        <v>43426.504166666666</v>
      </c>
      <c r="I1073" s="1">
        <v>43429.015277777777</v>
      </c>
      <c r="J1073" s="133"/>
      <c r="K1073" s="133"/>
      <c r="L1073" s="133"/>
      <c r="M1073" s="78">
        <f>IF(RIGHT(T1073)="T",(+I1073-H1073),0)</f>
        <v>0</v>
      </c>
      <c r="N1073" s="78">
        <f>IF(RIGHT(T1073)="U",(+I1073-H1073),0)</f>
        <v>0</v>
      </c>
      <c r="O1073" s="78">
        <f>IF(RIGHT(T1073)="C",(+I1073-H1073),0)</f>
        <v>0</v>
      </c>
      <c r="P1073" s="78">
        <f>IF(RIGHT(T1073)="D",(+I1073-H1073),0)</f>
        <v>2.5111111111109494</v>
      </c>
      <c r="Q1073" s="141"/>
      <c r="R1073" s="141"/>
      <c r="S1073" s="141"/>
      <c r="T1073" s="80" t="s">
        <v>612</v>
      </c>
      <c r="U1073" s="9" t="s">
        <v>814</v>
      </c>
      <c r="V1073" s="191"/>
      <c r="W1073" s="82"/>
      <c r="X1073" s="83"/>
      <c r="Y1073" s="84"/>
      <c r="Z1073" s="85"/>
      <c r="AA1073" s="82"/>
      <c r="AB1073" s="86"/>
      <c r="AD1073" s="88"/>
      <c r="AE1073" s="88"/>
      <c r="AF1073" s="88"/>
      <c r="AG1073" s="88"/>
      <c r="AH1073" s="88"/>
      <c r="AI1073" s="88"/>
      <c r="AJ1073" s="88"/>
      <c r="AK1073" s="88"/>
      <c r="AL1073" s="88"/>
      <c r="AM1073" s="88"/>
      <c r="AN1073" s="88"/>
    </row>
    <row r="1074" spans="1:41" s="89" customFormat="1" x14ac:dyDescent="0.25">
      <c r="A1074" s="182"/>
      <c r="B1074" s="211"/>
      <c r="C1074" s="215"/>
      <c r="D1074" s="220"/>
      <c r="E1074" s="213"/>
      <c r="F1074" s="29"/>
      <c r="G1074" s="32"/>
      <c r="H1074" s="1">
        <v>43431.39166666667</v>
      </c>
      <c r="I1074" s="1">
        <v>43435</v>
      </c>
      <c r="J1074" s="133"/>
      <c r="K1074" s="133"/>
      <c r="L1074" s="133"/>
      <c r="M1074" s="78">
        <f>IF(RIGHT(T1074)="T",(+I1074-H1074),0)</f>
        <v>0</v>
      </c>
      <c r="N1074" s="78">
        <f>IF(RIGHT(T1074)="U",(+I1074-H1074),0)</f>
        <v>0</v>
      </c>
      <c r="O1074" s="78">
        <f>IF(RIGHT(T1074)="C",(+I1074-H1074),0)</f>
        <v>0</v>
      </c>
      <c r="P1074" s="78">
        <f>IF(RIGHT(T1074)="D",(+I1074-H1074),0)</f>
        <v>3.6083333333299379</v>
      </c>
      <c r="Q1074" s="141"/>
      <c r="R1074" s="141"/>
      <c r="S1074" s="141"/>
      <c r="T1074" s="80" t="s">
        <v>612</v>
      </c>
      <c r="U1074" s="9" t="s">
        <v>835</v>
      </c>
      <c r="V1074" s="191"/>
      <c r="W1074" s="82"/>
      <c r="X1074" s="83"/>
      <c r="Y1074" s="84"/>
      <c r="Z1074" s="85"/>
      <c r="AA1074" s="82"/>
      <c r="AB1074" s="86"/>
      <c r="AD1074" s="88"/>
      <c r="AE1074" s="88"/>
      <c r="AF1074" s="88"/>
      <c r="AG1074" s="88"/>
      <c r="AH1074" s="88"/>
      <c r="AI1074" s="88"/>
      <c r="AJ1074" s="88"/>
      <c r="AK1074" s="88"/>
      <c r="AL1074" s="88"/>
      <c r="AM1074" s="88"/>
      <c r="AN1074" s="88"/>
    </row>
    <row r="1075" spans="1:41" s="89" customFormat="1" x14ac:dyDescent="0.25">
      <c r="A1075" s="182"/>
      <c r="B1075" s="27"/>
      <c r="C1075" s="69"/>
      <c r="D1075" s="146" t="s">
        <v>50</v>
      </c>
      <c r="E1075" s="147"/>
      <c r="F1075" s="29"/>
      <c r="G1075" s="32" t="s">
        <v>49</v>
      </c>
      <c r="H1075" s="2"/>
      <c r="I1075" s="2"/>
      <c r="J1075" s="32" t="s">
        <v>49</v>
      </c>
      <c r="K1075" s="32" t="s">
        <v>49</v>
      </c>
      <c r="L1075" s="32" t="s">
        <v>49</v>
      </c>
      <c r="M1075" s="78">
        <f>SUM(M1072:M1074)</f>
        <v>0</v>
      </c>
      <c r="N1075" s="78">
        <f t="shared" ref="N1075:P1075" si="76">SUM(N1072:N1074)</f>
        <v>0</v>
      </c>
      <c r="O1075" s="78">
        <f t="shared" si="76"/>
        <v>0</v>
      </c>
      <c r="P1075" s="78">
        <f t="shared" si="76"/>
        <v>6.6381944444437977</v>
      </c>
      <c r="Q1075" s="32" t="s">
        <v>49</v>
      </c>
      <c r="R1075" s="32" t="s">
        <v>49</v>
      </c>
      <c r="S1075" s="32" t="s">
        <v>49</v>
      </c>
      <c r="T1075" s="155"/>
      <c r="U1075" s="11"/>
      <c r="V1075" s="191"/>
      <c r="W1075" s="82">
        <f>$AC$10-((O1075*24))</f>
        <v>720</v>
      </c>
      <c r="X1075" s="83">
        <v>240</v>
      </c>
      <c r="Y1075" s="84"/>
      <c r="Z1075" s="85">
        <f>X1075</f>
        <v>240</v>
      </c>
      <c r="AA1075" s="82">
        <f>(Z1075*(W1075-M1075*24))/W1075</f>
        <v>240</v>
      </c>
      <c r="AB1075" s="86">
        <f>(AA1075/Z1075)*100</f>
        <v>100</v>
      </c>
      <c r="AD1075" s="88"/>
      <c r="AE1075" s="88"/>
      <c r="AF1075" s="88"/>
      <c r="AG1075" s="88"/>
      <c r="AH1075" s="88"/>
      <c r="AI1075" s="88"/>
      <c r="AJ1075" s="88"/>
      <c r="AK1075" s="88"/>
      <c r="AL1075" s="88"/>
      <c r="AM1075" s="88"/>
      <c r="AN1075" s="88"/>
    </row>
    <row r="1076" spans="1:41" s="89" customFormat="1" ht="22.5" x14ac:dyDescent="0.25">
      <c r="A1076" s="182">
        <v>42</v>
      </c>
      <c r="B1076" s="27">
        <v>285</v>
      </c>
      <c r="C1076" s="69" t="s">
        <v>568</v>
      </c>
      <c r="D1076" s="150" t="s">
        <v>569</v>
      </c>
      <c r="E1076" s="29">
        <v>240</v>
      </c>
      <c r="F1076" s="29" t="s">
        <v>48</v>
      </c>
      <c r="G1076" s="32" t="s">
        <v>49</v>
      </c>
      <c r="H1076" s="15"/>
      <c r="I1076" s="15"/>
      <c r="J1076" s="133"/>
      <c r="K1076" s="133"/>
      <c r="L1076" s="133"/>
      <c r="M1076" s="141">
        <v>0</v>
      </c>
      <c r="N1076" s="141">
        <v>0</v>
      </c>
      <c r="O1076" s="141">
        <v>0</v>
      </c>
      <c r="P1076" s="141">
        <v>0</v>
      </c>
      <c r="Q1076" s="141"/>
      <c r="R1076" s="141"/>
      <c r="S1076" s="141"/>
      <c r="T1076" s="192"/>
      <c r="U1076" s="14"/>
      <c r="V1076" s="191"/>
      <c r="W1076" s="82"/>
      <c r="X1076" s="83"/>
      <c r="Y1076" s="84"/>
      <c r="Z1076" s="85"/>
      <c r="AA1076" s="82"/>
      <c r="AB1076" s="86"/>
      <c r="AD1076" s="88"/>
      <c r="AE1076" s="88"/>
      <c r="AF1076" s="88"/>
      <c r="AG1076" s="88"/>
      <c r="AH1076" s="88"/>
      <c r="AI1076" s="88"/>
      <c r="AJ1076" s="88"/>
      <c r="AK1076" s="88"/>
      <c r="AL1076" s="88"/>
      <c r="AM1076" s="88"/>
      <c r="AN1076" s="88"/>
    </row>
    <row r="1077" spans="1:41" s="89" customFormat="1" x14ac:dyDescent="0.25">
      <c r="A1077" s="182"/>
      <c r="B1077" s="27"/>
      <c r="C1077" s="69"/>
      <c r="D1077" s="146" t="s">
        <v>50</v>
      </c>
      <c r="E1077" s="147"/>
      <c r="F1077" s="29"/>
      <c r="G1077" s="32" t="s">
        <v>49</v>
      </c>
      <c r="H1077" s="2"/>
      <c r="I1077" s="2"/>
      <c r="J1077" s="32" t="s">
        <v>49</v>
      </c>
      <c r="K1077" s="32" t="s">
        <v>49</v>
      </c>
      <c r="L1077" s="32" t="s">
        <v>49</v>
      </c>
      <c r="M1077" s="78">
        <f>SUM(M1076:M1076)</f>
        <v>0</v>
      </c>
      <c r="N1077" s="78">
        <f t="shared" ref="N1077:P1077" si="77">SUM(N1076:N1076)</f>
        <v>0</v>
      </c>
      <c r="O1077" s="78">
        <f t="shared" si="77"/>
        <v>0</v>
      </c>
      <c r="P1077" s="78">
        <f t="shared" si="77"/>
        <v>0</v>
      </c>
      <c r="Q1077" s="32" t="s">
        <v>49</v>
      </c>
      <c r="R1077" s="32" t="s">
        <v>49</v>
      </c>
      <c r="S1077" s="32" t="s">
        <v>49</v>
      </c>
      <c r="T1077" s="155"/>
      <c r="U1077" s="11"/>
      <c r="V1077" s="191"/>
      <c r="W1077" s="82">
        <f>$AC$10-((O1077*24))</f>
        <v>720</v>
      </c>
      <c r="X1077" s="83">
        <v>240</v>
      </c>
      <c r="Y1077" s="84"/>
      <c r="Z1077" s="85">
        <f>X1077</f>
        <v>240</v>
      </c>
      <c r="AA1077" s="82">
        <f>(Z1077*(W1077-M1077*24))/W1077</f>
        <v>240</v>
      </c>
      <c r="AB1077" s="86">
        <f>(AA1077/Z1077)*100</f>
        <v>100</v>
      </c>
      <c r="AD1077" s="88"/>
      <c r="AE1077" s="88"/>
      <c r="AF1077" s="88"/>
      <c r="AG1077" s="88"/>
      <c r="AH1077" s="88"/>
      <c r="AI1077" s="88"/>
      <c r="AJ1077" s="88"/>
      <c r="AK1077" s="88"/>
      <c r="AL1077" s="88"/>
      <c r="AM1077" s="88"/>
      <c r="AN1077" s="88"/>
    </row>
    <row r="1078" spans="1:41" s="89" customFormat="1" ht="22.5" x14ac:dyDescent="0.25">
      <c r="A1078" s="182">
        <v>43</v>
      </c>
      <c r="B1078" s="27">
        <v>286</v>
      </c>
      <c r="C1078" s="69" t="s">
        <v>570</v>
      </c>
      <c r="D1078" s="196" t="s">
        <v>571</v>
      </c>
      <c r="E1078" s="29">
        <v>240</v>
      </c>
      <c r="F1078" s="29" t="s">
        <v>48</v>
      </c>
      <c r="G1078" s="32" t="s">
        <v>49</v>
      </c>
      <c r="H1078" s="15"/>
      <c r="I1078" s="15"/>
      <c r="J1078" s="133"/>
      <c r="K1078" s="133"/>
      <c r="L1078" s="133"/>
      <c r="M1078" s="141">
        <v>0</v>
      </c>
      <c r="N1078" s="141">
        <v>0</v>
      </c>
      <c r="O1078" s="141">
        <v>0</v>
      </c>
      <c r="P1078" s="141">
        <v>0</v>
      </c>
      <c r="Q1078" s="141"/>
      <c r="R1078" s="141"/>
      <c r="S1078" s="141"/>
      <c r="T1078" s="192"/>
      <c r="U1078" s="14"/>
      <c r="V1078" s="191"/>
      <c r="W1078" s="82"/>
      <c r="X1078" s="83"/>
      <c r="Y1078" s="84"/>
      <c r="Z1078" s="85"/>
      <c r="AA1078" s="82"/>
      <c r="AB1078" s="86"/>
      <c r="AD1078" s="88"/>
      <c r="AE1078" s="88"/>
      <c r="AF1078" s="88"/>
      <c r="AG1078" s="88"/>
      <c r="AH1078" s="88"/>
      <c r="AI1078" s="88"/>
      <c r="AJ1078" s="88"/>
      <c r="AK1078" s="88"/>
      <c r="AL1078" s="88"/>
      <c r="AM1078" s="88"/>
      <c r="AN1078" s="88"/>
    </row>
    <row r="1079" spans="1:41" s="89" customFormat="1" x14ac:dyDescent="0.25">
      <c r="A1079" s="182"/>
      <c r="B1079" s="27"/>
      <c r="C1079" s="69"/>
      <c r="D1079" s="146" t="s">
        <v>50</v>
      </c>
      <c r="E1079" s="147"/>
      <c r="F1079" s="29"/>
      <c r="G1079" s="32" t="s">
        <v>49</v>
      </c>
      <c r="H1079" s="2"/>
      <c r="I1079" s="2"/>
      <c r="J1079" s="32" t="s">
        <v>49</v>
      </c>
      <c r="K1079" s="32" t="s">
        <v>49</v>
      </c>
      <c r="L1079" s="32" t="s">
        <v>49</v>
      </c>
      <c r="M1079" s="78">
        <f>SUM(M1078:M1078)</f>
        <v>0</v>
      </c>
      <c r="N1079" s="78">
        <f t="shared" ref="N1079:P1079" si="78">SUM(N1078:N1078)</f>
        <v>0</v>
      </c>
      <c r="O1079" s="78">
        <f t="shared" si="78"/>
        <v>0</v>
      </c>
      <c r="P1079" s="78">
        <f t="shared" si="78"/>
        <v>0</v>
      </c>
      <c r="Q1079" s="32" t="s">
        <v>49</v>
      </c>
      <c r="R1079" s="32" t="s">
        <v>49</v>
      </c>
      <c r="S1079" s="32" t="s">
        <v>49</v>
      </c>
      <c r="T1079" s="155"/>
      <c r="U1079" s="11"/>
      <c r="V1079" s="191"/>
      <c r="W1079" s="82">
        <f>$AC$10-((O1079*24))</f>
        <v>720</v>
      </c>
      <c r="X1079" s="83">
        <v>240</v>
      </c>
      <c r="Y1079" s="84"/>
      <c r="Z1079" s="85">
        <f>X1079</f>
        <v>240</v>
      </c>
      <c r="AA1079" s="82">
        <f>(Z1079*(W1079-M1079*24))/W1079</f>
        <v>240</v>
      </c>
      <c r="AB1079" s="86">
        <f>(AA1079/Z1079)*100</f>
        <v>100</v>
      </c>
      <c r="AD1079" s="88"/>
      <c r="AE1079" s="88"/>
      <c r="AF1079" s="88"/>
      <c r="AG1079" s="88"/>
      <c r="AH1079" s="88"/>
      <c r="AI1079" s="88"/>
      <c r="AJ1079" s="88"/>
      <c r="AK1079" s="88"/>
      <c r="AL1079" s="88"/>
      <c r="AM1079" s="88"/>
      <c r="AN1079" s="88"/>
    </row>
    <row r="1080" spans="1:41" s="37" customFormat="1" x14ac:dyDescent="0.25">
      <c r="A1080" s="144"/>
      <c r="B1080" s="10"/>
      <c r="C1080" s="145"/>
      <c r="D1080" s="146"/>
      <c r="E1080" s="147"/>
      <c r="F1080" s="29"/>
      <c r="G1080" s="32"/>
      <c r="H1080" s="2"/>
      <c r="I1080" s="2"/>
      <c r="J1080" s="32"/>
      <c r="K1080" s="32"/>
      <c r="L1080" s="77"/>
      <c r="M1080" s="78"/>
      <c r="N1080" s="78"/>
      <c r="O1080" s="78"/>
      <c r="P1080" s="78"/>
      <c r="Q1080" s="32"/>
      <c r="R1080" s="32"/>
      <c r="S1080" s="32"/>
      <c r="T1080" s="155"/>
      <c r="U1080" s="11"/>
      <c r="V1080" s="156"/>
      <c r="W1080" s="82"/>
      <c r="X1080" s="93"/>
      <c r="Y1080" s="94"/>
      <c r="Z1080" s="98"/>
      <c r="AA1080" s="82"/>
      <c r="AB1080" s="100"/>
      <c r="AC1080" s="34"/>
    </row>
    <row r="1081" spans="1:41" s="89" customFormat="1" x14ac:dyDescent="0.25">
      <c r="A1081" s="170"/>
      <c r="B1081" s="43"/>
      <c r="C1081" s="120"/>
      <c r="D1081" s="25" t="s">
        <v>572</v>
      </c>
      <c r="E1081" s="13"/>
      <c r="F1081" s="13"/>
      <c r="G1081" s="13"/>
      <c r="H1081" s="13"/>
      <c r="I1081" s="13"/>
      <c r="J1081" s="13"/>
      <c r="K1081" s="13"/>
      <c r="L1081" s="13"/>
      <c r="M1081" s="141">
        <f>SUM(M947:M1079)</f>
        <v>73.548611111124046</v>
      </c>
      <c r="N1081" s="141">
        <f>SUM(N947:N1079)</f>
        <v>0.42361111110949423</v>
      </c>
      <c r="O1081" s="141">
        <f>SUM(O947:O1079)</f>
        <v>0</v>
      </c>
      <c r="P1081" s="141">
        <f>SUM(P947:P1079)</f>
        <v>17.506944444423425</v>
      </c>
      <c r="Q1081" s="141"/>
      <c r="R1081" s="141"/>
      <c r="S1081" s="141"/>
      <c r="T1081" s="161"/>
      <c r="U1081" s="14"/>
      <c r="V1081" s="162"/>
      <c r="W1081" s="82"/>
      <c r="X1081" s="125"/>
      <c r="Y1081" s="125"/>
      <c r="Z1081" s="82">
        <f>SUM(Z947:Z1079)</f>
        <v>6590</v>
      </c>
      <c r="AA1081" s="85">
        <f>SUM(AA947:AA1079)</f>
        <v>6412.7087782585431</v>
      </c>
      <c r="AB1081" s="86" t="s">
        <v>836</v>
      </c>
      <c r="AC1081" s="165" t="s">
        <v>474</v>
      </c>
      <c r="AD1081" s="88"/>
      <c r="AE1081" s="88"/>
      <c r="AF1081" s="88"/>
      <c r="AG1081" s="88"/>
      <c r="AH1081" s="88"/>
      <c r="AI1081" s="88"/>
      <c r="AJ1081" s="88"/>
      <c r="AK1081" s="88"/>
      <c r="AL1081" s="88"/>
      <c r="AM1081" s="88"/>
      <c r="AN1081" s="88"/>
    </row>
    <row r="1082" spans="1:41" ht="15.75" x14ac:dyDescent="0.25">
      <c r="C1082" s="198"/>
      <c r="D1082" s="199"/>
      <c r="E1082" s="49"/>
      <c r="F1082" s="49"/>
      <c r="G1082" s="200"/>
      <c r="H1082" s="49"/>
      <c r="I1082" s="49"/>
      <c r="J1082" s="200"/>
      <c r="K1082" s="200"/>
      <c r="L1082" s="200"/>
      <c r="M1082" s="201"/>
      <c r="N1082" s="201"/>
      <c r="O1082" s="201"/>
      <c r="P1082" s="201"/>
      <c r="Q1082" s="201"/>
      <c r="R1082" s="201"/>
      <c r="S1082" s="201"/>
      <c r="T1082" s="201"/>
      <c r="U1082" s="44"/>
      <c r="V1082" s="115"/>
      <c r="AD1082" s="61"/>
      <c r="AE1082" s="61"/>
      <c r="AF1082" s="61"/>
      <c r="AG1082" s="61"/>
      <c r="AH1082" s="61"/>
      <c r="AI1082" s="61"/>
      <c r="AJ1082" s="61"/>
      <c r="AK1082" s="61"/>
      <c r="AL1082" s="61"/>
      <c r="AM1082" s="61"/>
      <c r="AN1082" s="61"/>
    </row>
    <row r="1083" spans="1:41" x14ac:dyDescent="0.25">
      <c r="AD1083" s="203"/>
      <c r="AE1083" s="203"/>
      <c r="AF1083" s="203"/>
      <c r="AG1083" s="203"/>
      <c r="AH1083" s="203"/>
      <c r="AI1083" s="203"/>
      <c r="AJ1083" s="203"/>
      <c r="AK1083" s="203"/>
      <c r="AL1083" s="203"/>
      <c r="AM1083" s="203"/>
      <c r="AN1083" s="203"/>
      <c r="AO1083" s="203"/>
    </row>
    <row r="1084" spans="1:41" x14ac:dyDescent="0.25">
      <c r="AD1084" s="203"/>
      <c r="AE1084" s="203"/>
      <c r="AF1084" s="203"/>
      <c r="AG1084" s="203"/>
      <c r="AH1084" s="203"/>
      <c r="AI1084" s="203"/>
      <c r="AJ1084" s="203"/>
      <c r="AK1084" s="203"/>
      <c r="AL1084" s="203"/>
      <c r="AM1084" s="203"/>
      <c r="AN1084" s="203"/>
      <c r="AO1084" s="203"/>
    </row>
    <row r="1085" spans="1:41" x14ac:dyDescent="0.25">
      <c r="AD1085" s="203"/>
      <c r="AE1085" s="203"/>
      <c r="AF1085" s="203"/>
      <c r="AG1085" s="203"/>
      <c r="AH1085" s="203"/>
      <c r="AI1085" s="203"/>
      <c r="AJ1085" s="203"/>
      <c r="AK1085" s="203"/>
      <c r="AL1085" s="203"/>
      <c r="AM1085" s="203"/>
      <c r="AN1085" s="203"/>
      <c r="AO1085" s="203"/>
    </row>
    <row r="1086" spans="1:41" x14ac:dyDescent="0.25">
      <c r="AD1086" s="203"/>
      <c r="AE1086" s="203"/>
      <c r="AF1086" s="203"/>
      <c r="AG1086" s="203"/>
      <c r="AH1086" s="203"/>
      <c r="AI1086" s="203"/>
      <c r="AJ1086" s="203"/>
      <c r="AK1086" s="203"/>
      <c r="AL1086" s="203"/>
      <c r="AM1086" s="203"/>
      <c r="AN1086" s="203"/>
      <c r="AO1086" s="203"/>
    </row>
    <row r="1087" spans="1:41" x14ac:dyDescent="0.25">
      <c r="AD1087" s="203"/>
      <c r="AE1087" s="203"/>
      <c r="AF1087" s="203"/>
      <c r="AG1087" s="203"/>
      <c r="AH1087" s="203"/>
      <c r="AI1087" s="203"/>
      <c r="AJ1087" s="203"/>
      <c r="AK1087" s="203"/>
      <c r="AL1087" s="203"/>
      <c r="AM1087" s="203"/>
      <c r="AN1087" s="203"/>
      <c r="AO1087" s="203"/>
    </row>
    <row r="1088" spans="1:41" x14ac:dyDescent="0.25">
      <c r="AD1088" s="203"/>
      <c r="AE1088" s="203"/>
      <c r="AF1088" s="203"/>
      <c r="AG1088" s="203"/>
      <c r="AH1088" s="203"/>
      <c r="AI1088" s="203"/>
      <c r="AJ1088" s="203"/>
      <c r="AK1088" s="203"/>
      <c r="AL1088" s="203"/>
      <c r="AM1088" s="203"/>
      <c r="AN1088" s="203"/>
      <c r="AO1088" s="203"/>
    </row>
    <row r="1089" spans="1:41" x14ac:dyDescent="0.25">
      <c r="A1089" s="53"/>
      <c r="B1089" s="52"/>
      <c r="C1089" s="52"/>
      <c r="D1089" s="52"/>
      <c r="E1089" s="53"/>
      <c r="F1089" s="53"/>
      <c r="H1089" s="53"/>
      <c r="I1089" s="53"/>
      <c r="AD1089" s="203"/>
      <c r="AE1089" s="203"/>
      <c r="AF1089" s="203"/>
      <c r="AG1089" s="203"/>
      <c r="AH1089" s="203"/>
      <c r="AI1089" s="203"/>
      <c r="AJ1089" s="203"/>
      <c r="AK1089" s="203"/>
      <c r="AL1089" s="203"/>
      <c r="AM1089" s="203"/>
      <c r="AN1089" s="203"/>
      <c r="AO1089" s="203"/>
    </row>
    <row r="1090" spans="1:41" x14ac:dyDescent="0.25">
      <c r="A1090" s="53"/>
      <c r="B1090" s="52"/>
      <c r="C1090" s="52"/>
      <c r="D1090" s="52"/>
      <c r="E1090" s="53"/>
      <c r="F1090" s="53"/>
      <c r="H1090" s="53"/>
      <c r="I1090" s="53"/>
      <c r="AD1090" s="203"/>
      <c r="AE1090" s="203"/>
      <c r="AF1090" s="203"/>
      <c r="AG1090" s="203"/>
      <c r="AH1090" s="203"/>
      <c r="AI1090" s="203"/>
      <c r="AJ1090" s="203"/>
      <c r="AK1090" s="203"/>
      <c r="AL1090" s="203"/>
      <c r="AM1090" s="203"/>
      <c r="AN1090" s="203"/>
      <c r="AO1090" s="203"/>
    </row>
    <row r="1091" spans="1:41" x14ac:dyDescent="0.25">
      <c r="A1091" s="53"/>
      <c r="B1091" s="52"/>
      <c r="C1091" s="52"/>
      <c r="D1091" s="52"/>
      <c r="E1091" s="53"/>
      <c r="F1091" s="53"/>
      <c r="H1091" s="53"/>
      <c r="I1091" s="53"/>
      <c r="AD1091" s="203"/>
      <c r="AE1091" s="203"/>
      <c r="AF1091" s="203"/>
      <c r="AG1091" s="203"/>
      <c r="AH1091" s="203"/>
      <c r="AI1091" s="203"/>
      <c r="AJ1091" s="203"/>
      <c r="AK1091" s="203"/>
      <c r="AL1091" s="203"/>
      <c r="AM1091" s="203"/>
      <c r="AN1091" s="203"/>
      <c r="AO1091" s="203"/>
    </row>
    <row r="1092" spans="1:41" x14ac:dyDescent="0.25">
      <c r="A1092" s="53"/>
      <c r="B1092" s="52"/>
      <c r="C1092" s="52"/>
      <c r="D1092" s="52"/>
      <c r="E1092" s="53"/>
      <c r="F1092" s="53"/>
      <c r="H1092" s="53"/>
      <c r="I1092" s="53"/>
      <c r="AD1092" s="203"/>
      <c r="AE1092" s="203"/>
      <c r="AF1092" s="203"/>
      <c r="AG1092" s="203"/>
      <c r="AH1092" s="203"/>
      <c r="AI1092" s="203"/>
      <c r="AJ1092" s="203"/>
      <c r="AK1092" s="203"/>
      <c r="AL1092" s="203"/>
      <c r="AM1092" s="203"/>
      <c r="AN1092" s="203"/>
      <c r="AO1092" s="203"/>
    </row>
    <row r="1093" spans="1:41" x14ac:dyDescent="0.25">
      <c r="A1093" s="53"/>
      <c r="B1093" s="52"/>
      <c r="C1093" s="52"/>
      <c r="D1093" s="52"/>
      <c r="E1093" s="53"/>
      <c r="F1093" s="53"/>
      <c r="H1093" s="53"/>
      <c r="I1093" s="53"/>
      <c r="AD1093" s="203"/>
      <c r="AE1093" s="203"/>
      <c r="AF1093" s="203"/>
      <c r="AG1093" s="203"/>
      <c r="AH1093" s="203"/>
      <c r="AI1093" s="203"/>
      <c r="AJ1093" s="203"/>
      <c r="AK1093" s="203"/>
      <c r="AL1093" s="203"/>
      <c r="AM1093" s="203"/>
      <c r="AN1093" s="203"/>
      <c r="AO1093" s="203"/>
    </row>
    <row r="1094" spans="1:41" x14ac:dyDescent="0.25">
      <c r="A1094" s="53"/>
      <c r="B1094" s="52"/>
      <c r="C1094" s="52"/>
      <c r="D1094" s="52"/>
      <c r="E1094" s="53"/>
      <c r="F1094" s="53"/>
      <c r="H1094" s="53"/>
      <c r="I1094" s="53"/>
      <c r="AD1094" s="203"/>
      <c r="AE1094" s="203"/>
      <c r="AF1094" s="203"/>
      <c r="AG1094" s="203"/>
      <c r="AH1094" s="203"/>
      <c r="AI1094" s="203"/>
      <c r="AJ1094" s="203"/>
      <c r="AK1094" s="203"/>
      <c r="AL1094" s="203"/>
      <c r="AM1094" s="203"/>
      <c r="AN1094" s="203"/>
      <c r="AO1094" s="203"/>
    </row>
    <row r="1095" spans="1:41" x14ac:dyDescent="0.25">
      <c r="A1095" s="53"/>
      <c r="B1095" s="52"/>
      <c r="C1095" s="52"/>
      <c r="D1095" s="52"/>
      <c r="E1095" s="53"/>
      <c r="F1095" s="53"/>
      <c r="H1095" s="53"/>
      <c r="I1095" s="53"/>
      <c r="AD1095" s="203"/>
      <c r="AE1095" s="203"/>
      <c r="AF1095" s="203"/>
      <c r="AG1095" s="203"/>
      <c r="AH1095" s="203"/>
      <c r="AI1095" s="203"/>
      <c r="AJ1095" s="203"/>
      <c r="AK1095" s="203"/>
      <c r="AL1095" s="203"/>
      <c r="AM1095" s="203"/>
      <c r="AN1095" s="203"/>
      <c r="AO1095" s="203"/>
    </row>
    <row r="1096" spans="1:41" x14ac:dyDescent="0.25">
      <c r="A1096" s="53"/>
      <c r="B1096" s="52"/>
      <c r="C1096" s="52"/>
      <c r="D1096" s="52"/>
      <c r="E1096" s="53"/>
      <c r="F1096" s="53"/>
      <c r="H1096" s="53"/>
      <c r="I1096" s="53"/>
      <c r="AD1096" s="203"/>
      <c r="AE1096" s="203"/>
      <c r="AF1096" s="203"/>
      <c r="AG1096" s="203"/>
      <c r="AH1096" s="203"/>
      <c r="AI1096" s="203"/>
      <c r="AJ1096" s="203"/>
      <c r="AK1096" s="203"/>
      <c r="AL1096" s="203"/>
      <c r="AM1096" s="203"/>
      <c r="AN1096" s="203"/>
      <c r="AO1096" s="203"/>
    </row>
    <row r="1097" spans="1:41" x14ac:dyDescent="0.25">
      <c r="A1097" s="53"/>
      <c r="B1097" s="52"/>
      <c r="C1097" s="52"/>
      <c r="D1097" s="52"/>
      <c r="E1097" s="53"/>
      <c r="F1097" s="53"/>
      <c r="H1097" s="53"/>
      <c r="I1097" s="53"/>
      <c r="AD1097" s="203"/>
      <c r="AE1097" s="203"/>
      <c r="AF1097" s="203"/>
      <c r="AG1097" s="203"/>
      <c r="AH1097" s="203"/>
      <c r="AI1097" s="203"/>
      <c r="AJ1097" s="203"/>
      <c r="AK1097" s="203"/>
      <c r="AL1097" s="203"/>
      <c r="AM1097" s="203"/>
      <c r="AN1097" s="203"/>
      <c r="AO1097" s="203"/>
    </row>
    <row r="1098" spans="1:41" x14ac:dyDescent="0.25">
      <c r="A1098" s="53"/>
      <c r="B1098" s="52"/>
      <c r="C1098" s="52"/>
      <c r="D1098" s="52"/>
      <c r="E1098" s="53"/>
      <c r="F1098" s="53"/>
      <c r="H1098" s="53"/>
      <c r="I1098" s="53"/>
      <c r="AD1098" s="203"/>
      <c r="AE1098" s="203"/>
      <c r="AF1098" s="203"/>
      <c r="AG1098" s="203"/>
      <c r="AH1098" s="203"/>
      <c r="AI1098" s="203"/>
      <c r="AJ1098" s="203"/>
      <c r="AK1098" s="203"/>
      <c r="AL1098" s="203"/>
      <c r="AM1098" s="203"/>
      <c r="AN1098" s="203"/>
      <c r="AO1098" s="203"/>
    </row>
    <row r="1099" spans="1:41" x14ac:dyDescent="0.25">
      <c r="A1099" s="53"/>
      <c r="B1099" s="52"/>
      <c r="C1099" s="52"/>
      <c r="D1099" s="52"/>
      <c r="E1099" s="53"/>
      <c r="F1099" s="53"/>
      <c r="H1099" s="53"/>
      <c r="I1099" s="53"/>
    </row>
  </sheetData>
  <sheetProtection formatCells="0" formatColumns="0" formatRows="0" insertColumns="0" insertRows="0" insertHyperlinks="0" deleteColumns="0" deleteRows="0" sort="0" autoFilter="0" pivotTables="0"/>
  <mergeCells count="1270">
    <mergeCell ref="A1:V1"/>
    <mergeCell ref="A2:V2"/>
    <mergeCell ref="B754:B756"/>
    <mergeCell ref="B758:B759"/>
    <mergeCell ref="B761:B763"/>
    <mergeCell ref="B765:B766"/>
    <mergeCell ref="B768:B769"/>
    <mergeCell ref="B771:B773"/>
    <mergeCell ref="B775:B777"/>
    <mergeCell ref="B782:B783"/>
    <mergeCell ref="B789:B790"/>
    <mergeCell ref="B808:B809"/>
    <mergeCell ref="B811:B812"/>
    <mergeCell ref="B814:B815"/>
    <mergeCell ref="B817:B818"/>
    <mergeCell ref="B820:B821"/>
    <mergeCell ref="B823:B824"/>
    <mergeCell ref="B574:B575"/>
    <mergeCell ref="B577:B598"/>
    <mergeCell ref="B600:B620"/>
    <mergeCell ref="B622:B623"/>
    <mergeCell ref="B624:B626"/>
    <mergeCell ref="B628:B630"/>
    <mergeCell ref="B632:B634"/>
    <mergeCell ref="B636:B641"/>
    <mergeCell ref="B643:B645"/>
    <mergeCell ref="B647:B648"/>
    <mergeCell ref="B650:B651"/>
    <mergeCell ref="B653:B654"/>
    <mergeCell ref="B656:B657"/>
    <mergeCell ref="B659:B660"/>
    <mergeCell ref="B662:B663"/>
    <mergeCell ref="B678:B680"/>
    <mergeCell ref="B682:B684"/>
    <mergeCell ref="B685:B686"/>
    <mergeCell ref="B688:B689"/>
    <mergeCell ref="B691:B692"/>
    <mergeCell ref="B697:B698"/>
    <mergeCell ref="B700:B702"/>
    <mergeCell ref="B704:B706"/>
    <mergeCell ref="B708:B709"/>
    <mergeCell ref="B711:B713"/>
    <mergeCell ref="B715:B716"/>
    <mergeCell ref="B718:B719"/>
    <mergeCell ref="B721:B722"/>
    <mergeCell ref="B724:B725"/>
    <mergeCell ref="B727:B728"/>
    <mergeCell ref="B734:B736"/>
    <mergeCell ref="B738:B740"/>
    <mergeCell ref="B483:B484"/>
    <mergeCell ref="B486:B487"/>
    <mergeCell ref="B489:B490"/>
    <mergeCell ref="B492:B494"/>
    <mergeCell ref="B496:B497"/>
    <mergeCell ref="B499:B500"/>
    <mergeCell ref="B501:B507"/>
    <mergeCell ref="B509:B511"/>
    <mergeCell ref="B516:B517"/>
    <mergeCell ref="B519:B550"/>
    <mergeCell ref="B552:B553"/>
    <mergeCell ref="B555:B556"/>
    <mergeCell ref="B558:B559"/>
    <mergeCell ref="B561:B562"/>
    <mergeCell ref="B564:B566"/>
    <mergeCell ref="B568:B569"/>
    <mergeCell ref="B571:B572"/>
    <mergeCell ref="B416:B417"/>
    <mergeCell ref="B419:B420"/>
    <mergeCell ref="B422:B423"/>
    <mergeCell ref="B425:B426"/>
    <mergeCell ref="B428:B429"/>
    <mergeCell ref="B431:B432"/>
    <mergeCell ref="B434:B435"/>
    <mergeCell ref="B437:B439"/>
    <mergeCell ref="B441:B442"/>
    <mergeCell ref="B444:B446"/>
    <mergeCell ref="B448:B449"/>
    <mergeCell ref="B451:B453"/>
    <mergeCell ref="B455:B457"/>
    <mergeCell ref="B459:B460"/>
    <mergeCell ref="B462:B463"/>
    <mergeCell ref="B464:B465"/>
    <mergeCell ref="B466:B467"/>
    <mergeCell ref="B295:B296"/>
    <mergeCell ref="B298:B301"/>
    <mergeCell ref="B303:B304"/>
    <mergeCell ref="B306:B310"/>
    <mergeCell ref="B312:B313"/>
    <mergeCell ref="B315:B316"/>
    <mergeCell ref="B318:B319"/>
    <mergeCell ref="B321:B322"/>
    <mergeCell ref="B324:B326"/>
    <mergeCell ref="B328:B329"/>
    <mergeCell ref="B331:B333"/>
    <mergeCell ref="B335:B337"/>
    <mergeCell ref="B339:B340"/>
    <mergeCell ref="B342:B344"/>
    <mergeCell ref="B346:B349"/>
    <mergeCell ref="B351:B353"/>
    <mergeCell ref="B355:B357"/>
    <mergeCell ref="D823:D824"/>
    <mergeCell ref="E823:E824"/>
    <mergeCell ref="F823:F824"/>
    <mergeCell ref="C834:C835"/>
    <mergeCell ref="D834:D835"/>
    <mergeCell ref="E834:E835"/>
    <mergeCell ref="C864:C866"/>
    <mergeCell ref="E877:E878"/>
    <mergeCell ref="F877:F878"/>
    <mergeCell ref="A880:A881"/>
    <mergeCell ref="C880:C881"/>
    <mergeCell ref="D880:D881"/>
    <mergeCell ref="E880:E881"/>
    <mergeCell ref="F880:F881"/>
    <mergeCell ref="A885:A886"/>
    <mergeCell ref="C885:C886"/>
    <mergeCell ref="D885:D886"/>
    <mergeCell ref="E885:E886"/>
    <mergeCell ref="B868:B872"/>
    <mergeCell ref="B874:B875"/>
    <mergeCell ref="B877:B878"/>
    <mergeCell ref="B880:B881"/>
    <mergeCell ref="B885:B886"/>
    <mergeCell ref="F885:F886"/>
    <mergeCell ref="B834:B835"/>
    <mergeCell ref="B864:B866"/>
    <mergeCell ref="C708:C709"/>
    <mergeCell ref="D708:D709"/>
    <mergeCell ref="E708:E709"/>
    <mergeCell ref="F708:F709"/>
    <mergeCell ref="C868:C872"/>
    <mergeCell ref="D868:D872"/>
    <mergeCell ref="E868:E872"/>
    <mergeCell ref="A874:A875"/>
    <mergeCell ref="C874:C875"/>
    <mergeCell ref="D874:D875"/>
    <mergeCell ref="E874:E875"/>
    <mergeCell ref="F874:F875"/>
    <mergeCell ref="A711:A713"/>
    <mergeCell ref="C711:C713"/>
    <mergeCell ref="D711:D713"/>
    <mergeCell ref="E711:E713"/>
    <mergeCell ref="F711:F713"/>
    <mergeCell ref="A715:A716"/>
    <mergeCell ref="F715:F716"/>
    <mergeCell ref="A718:A719"/>
    <mergeCell ref="C718:C719"/>
    <mergeCell ref="D718:D719"/>
    <mergeCell ref="E718:E719"/>
    <mergeCell ref="A808:A809"/>
    <mergeCell ref="C808:C809"/>
    <mergeCell ref="D808:D809"/>
    <mergeCell ref="E808:E809"/>
    <mergeCell ref="F808:F809"/>
    <mergeCell ref="A811:A812"/>
    <mergeCell ref="C811:C812"/>
    <mergeCell ref="A823:A824"/>
    <mergeCell ref="C823:C824"/>
    <mergeCell ref="F688:F689"/>
    <mergeCell ref="A691:A692"/>
    <mergeCell ref="C691:C692"/>
    <mergeCell ref="D691:D692"/>
    <mergeCell ref="E691:E692"/>
    <mergeCell ref="F691:F692"/>
    <mergeCell ref="D864:D866"/>
    <mergeCell ref="E864:E866"/>
    <mergeCell ref="A697:A698"/>
    <mergeCell ref="C697:C698"/>
    <mergeCell ref="D697:D698"/>
    <mergeCell ref="E697:E698"/>
    <mergeCell ref="F697:F698"/>
    <mergeCell ref="A700:A702"/>
    <mergeCell ref="C700:C702"/>
    <mergeCell ref="A734:A736"/>
    <mergeCell ref="C734:C736"/>
    <mergeCell ref="D734:D736"/>
    <mergeCell ref="E734:E736"/>
    <mergeCell ref="F734:F736"/>
    <mergeCell ref="A738:A740"/>
    <mergeCell ref="C738:C740"/>
    <mergeCell ref="D738:D740"/>
    <mergeCell ref="D700:D702"/>
    <mergeCell ref="E700:E702"/>
    <mergeCell ref="F700:F702"/>
    <mergeCell ref="A704:A706"/>
    <mergeCell ref="C704:C706"/>
    <mergeCell ref="D704:D706"/>
    <mergeCell ref="E704:E706"/>
    <mergeCell ref="F704:F706"/>
    <mergeCell ref="A708:A709"/>
    <mergeCell ref="E653:E654"/>
    <mergeCell ref="A656:A657"/>
    <mergeCell ref="A632:A634"/>
    <mergeCell ref="C632:C634"/>
    <mergeCell ref="D632:D634"/>
    <mergeCell ref="E632:E634"/>
    <mergeCell ref="F632:F634"/>
    <mergeCell ref="A675:A676"/>
    <mergeCell ref="C675:C676"/>
    <mergeCell ref="D675:D676"/>
    <mergeCell ref="E675:E676"/>
    <mergeCell ref="F675:F676"/>
    <mergeCell ref="A659:A660"/>
    <mergeCell ref="F659:F660"/>
    <mergeCell ref="A662:A663"/>
    <mergeCell ref="C662:C663"/>
    <mergeCell ref="D662:D663"/>
    <mergeCell ref="E662:E663"/>
    <mergeCell ref="F662:F663"/>
    <mergeCell ref="C659:C660"/>
    <mergeCell ref="D659:D660"/>
    <mergeCell ref="E659:E660"/>
    <mergeCell ref="A665:A666"/>
    <mergeCell ref="C665:C666"/>
    <mergeCell ref="D665:D666"/>
    <mergeCell ref="E665:E666"/>
    <mergeCell ref="F665:F666"/>
    <mergeCell ref="B675:B676"/>
    <mergeCell ref="B665:B666"/>
    <mergeCell ref="B668:B669"/>
    <mergeCell ref="F561:F562"/>
    <mergeCell ref="A564:A566"/>
    <mergeCell ref="C564:C566"/>
    <mergeCell ref="D564:D566"/>
    <mergeCell ref="E564:E566"/>
    <mergeCell ref="F564:F566"/>
    <mergeCell ref="A568:A569"/>
    <mergeCell ref="C568:C569"/>
    <mergeCell ref="A600:A620"/>
    <mergeCell ref="C600:C620"/>
    <mergeCell ref="D600:D620"/>
    <mergeCell ref="E600:E620"/>
    <mergeCell ref="F600:F620"/>
    <mergeCell ref="A624:A626"/>
    <mergeCell ref="C624:C626"/>
    <mergeCell ref="D624:D626"/>
    <mergeCell ref="E624:E626"/>
    <mergeCell ref="A571:A572"/>
    <mergeCell ref="C571:C572"/>
    <mergeCell ref="D571:D572"/>
    <mergeCell ref="E571:E572"/>
    <mergeCell ref="F571:F572"/>
    <mergeCell ref="A574:A575"/>
    <mergeCell ref="C574:C575"/>
    <mergeCell ref="D574:D575"/>
    <mergeCell ref="E574:E575"/>
    <mergeCell ref="F574:F575"/>
    <mergeCell ref="A577:A598"/>
    <mergeCell ref="C577:C598"/>
    <mergeCell ref="D577:D598"/>
    <mergeCell ref="E577:E598"/>
    <mergeCell ref="F577:F598"/>
    <mergeCell ref="D416:D417"/>
    <mergeCell ref="E416:E417"/>
    <mergeCell ref="F416:F417"/>
    <mergeCell ref="A470:A472"/>
    <mergeCell ref="C470:C472"/>
    <mergeCell ref="D470:D472"/>
    <mergeCell ref="E470:E472"/>
    <mergeCell ref="F470:F472"/>
    <mergeCell ref="A474:A475"/>
    <mergeCell ref="C474:C475"/>
    <mergeCell ref="D474:D475"/>
    <mergeCell ref="E474:E475"/>
    <mergeCell ref="A509:A511"/>
    <mergeCell ref="C509:C511"/>
    <mergeCell ref="D509:D511"/>
    <mergeCell ref="E509:E511"/>
    <mergeCell ref="F509:F511"/>
    <mergeCell ref="A483:A484"/>
    <mergeCell ref="C483:C484"/>
    <mergeCell ref="D483:D484"/>
    <mergeCell ref="E483:E484"/>
    <mergeCell ref="F483:F484"/>
    <mergeCell ref="A486:A487"/>
    <mergeCell ref="C486:C487"/>
    <mergeCell ref="D486:D487"/>
    <mergeCell ref="E486:E487"/>
    <mergeCell ref="A489:A490"/>
    <mergeCell ref="C489:C490"/>
    <mergeCell ref="D489:D490"/>
    <mergeCell ref="E489:E490"/>
    <mergeCell ref="A419:A420"/>
    <mergeCell ref="C419:C420"/>
    <mergeCell ref="A346:A349"/>
    <mergeCell ref="C346:C349"/>
    <mergeCell ref="D346:D349"/>
    <mergeCell ref="A459:A460"/>
    <mergeCell ref="C459:C460"/>
    <mergeCell ref="D459:D460"/>
    <mergeCell ref="E459:E460"/>
    <mergeCell ref="F459:F460"/>
    <mergeCell ref="A407:A408"/>
    <mergeCell ref="C407:C408"/>
    <mergeCell ref="D407:D408"/>
    <mergeCell ref="E407:E408"/>
    <mergeCell ref="F407:F408"/>
    <mergeCell ref="A410:A411"/>
    <mergeCell ref="C410:C411"/>
    <mergeCell ref="D410:D411"/>
    <mergeCell ref="E410:E411"/>
    <mergeCell ref="F410:F411"/>
    <mergeCell ref="A413:A414"/>
    <mergeCell ref="C413:C414"/>
    <mergeCell ref="D413:D414"/>
    <mergeCell ref="A455:A457"/>
    <mergeCell ref="C455:C457"/>
    <mergeCell ref="D455:D457"/>
    <mergeCell ref="E455:E457"/>
    <mergeCell ref="A451:A453"/>
    <mergeCell ref="C451:C453"/>
    <mergeCell ref="D451:D453"/>
    <mergeCell ref="E451:E453"/>
    <mergeCell ref="F451:F453"/>
    <mergeCell ref="A416:A417"/>
    <mergeCell ref="C416:C417"/>
    <mergeCell ref="A295:A296"/>
    <mergeCell ref="C295:C296"/>
    <mergeCell ref="D295:D296"/>
    <mergeCell ref="E295:E296"/>
    <mergeCell ref="F295:F296"/>
    <mergeCell ref="A315:A316"/>
    <mergeCell ref="C315:C316"/>
    <mergeCell ref="D315:D316"/>
    <mergeCell ref="E315:E316"/>
    <mergeCell ref="F315:F316"/>
    <mergeCell ref="A318:A319"/>
    <mergeCell ref="C318:C319"/>
    <mergeCell ref="D318:D319"/>
    <mergeCell ref="E318:E319"/>
    <mergeCell ref="F318:F319"/>
    <mergeCell ref="A321:A322"/>
    <mergeCell ref="C321:C322"/>
    <mergeCell ref="A306:A310"/>
    <mergeCell ref="C306:C310"/>
    <mergeCell ref="D306:D310"/>
    <mergeCell ref="E306:E310"/>
    <mergeCell ref="F306:F310"/>
    <mergeCell ref="A312:A313"/>
    <mergeCell ref="C312:C313"/>
    <mergeCell ref="D312:D313"/>
    <mergeCell ref="E312:E313"/>
    <mergeCell ref="F312:F313"/>
    <mergeCell ref="D321:D322"/>
    <mergeCell ref="E321:E322"/>
    <mergeCell ref="F321:F322"/>
    <mergeCell ref="A298:A301"/>
    <mergeCell ref="C298:C301"/>
    <mergeCell ref="F246:F273"/>
    <mergeCell ref="A275:A277"/>
    <mergeCell ref="C275:C277"/>
    <mergeCell ref="D275:D277"/>
    <mergeCell ref="E275:E277"/>
    <mergeCell ref="F275:F277"/>
    <mergeCell ref="A279:A281"/>
    <mergeCell ref="C279:C281"/>
    <mergeCell ref="D279:D281"/>
    <mergeCell ref="E279:E281"/>
    <mergeCell ref="F279:F281"/>
    <mergeCell ref="A292:A293"/>
    <mergeCell ref="C292:C293"/>
    <mergeCell ref="D292:D293"/>
    <mergeCell ref="E292:E293"/>
    <mergeCell ref="F292:F293"/>
    <mergeCell ref="A283:A285"/>
    <mergeCell ref="C283:C285"/>
    <mergeCell ref="D283:D285"/>
    <mergeCell ref="E283:E285"/>
    <mergeCell ref="F283:F285"/>
    <mergeCell ref="A287:A290"/>
    <mergeCell ref="C287:C290"/>
    <mergeCell ref="D287:D290"/>
    <mergeCell ref="E287:E290"/>
    <mergeCell ref="F287:F290"/>
    <mergeCell ref="B287:B290"/>
    <mergeCell ref="B292:B293"/>
    <mergeCell ref="A201:A205"/>
    <mergeCell ref="C201:C205"/>
    <mergeCell ref="D201:D205"/>
    <mergeCell ref="E201:E205"/>
    <mergeCell ref="F201:F205"/>
    <mergeCell ref="A207:A208"/>
    <mergeCell ref="C207:C208"/>
    <mergeCell ref="D207:D208"/>
    <mergeCell ref="E207:E208"/>
    <mergeCell ref="A210:A211"/>
    <mergeCell ref="C210:C211"/>
    <mergeCell ref="D210:D211"/>
    <mergeCell ref="E210:E211"/>
    <mergeCell ref="F210:F211"/>
    <mergeCell ref="A191:A192"/>
    <mergeCell ref="C191:C192"/>
    <mergeCell ref="D191:D192"/>
    <mergeCell ref="E191:E192"/>
    <mergeCell ref="F191:F192"/>
    <mergeCell ref="A194:A195"/>
    <mergeCell ref="C194:C195"/>
    <mergeCell ref="D194:D195"/>
    <mergeCell ref="E194:E195"/>
    <mergeCell ref="F194:F195"/>
    <mergeCell ref="A197:A199"/>
    <mergeCell ref="C197:C199"/>
    <mergeCell ref="D197:D199"/>
    <mergeCell ref="E197:E199"/>
    <mergeCell ref="F197:F199"/>
    <mergeCell ref="A181:A182"/>
    <mergeCell ref="C181:C182"/>
    <mergeCell ref="D181:D182"/>
    <mergeCell ref="E181:E182"/>
    <mergeCell ref="F181:F182"/>
    <mergeCell ref="A184:A185"/>
    <mergeCell ref="C184:C185"/>
    <mergeCell ref="D184:D185"/>
    <mergeCell ref="E184:E185"/>
    <mergeCell ref="F184:F185"/>
    <mergeCell ref="A187:A189"/>
    <mergeCell ref="C187:C189"/>
    <mergeCell ref="D187:D189"/>
    <mergeCell ref="E187:E189"/>
    <mergeCell ref="F187:F189"/>
    <mergeCell ref="C3:I3"/>
    <mergeCell ref="A4:A7"/>
    <mergeCell ref="C4:C7"/>
    <mergeCell ref="D4:D7"/>
    <mergeCell ref="E4:E7"/>
    <mergeCell ref="F4:F7"/>
    <mergeCell ref="G4:G7"/>
    <mergeCell ref="J4:K4"/>
    <mergeCell ref="L4:L7"/>
    <mergeCell ref="M4:P4"/>
    <mergeCell ref="A14:A15"/>
    <mergeCell ref="C14:C15"/>
    <mergeCell ref="A77:A89"/>
    <mergeCell ref="C77:C89"/>
    <mergeCell ref="D77:D89"/>
    <mergeCell ref="D14:D15"/>
    <mergeCell ref="E14:E15"/>
    <mergeCell ref="F14:F15"/>
    <mergeCell ref="A17:A18"/>
    <mergeCell ref="C17:C18"/>
    <mergeCell ref="D17:D18"/>
    <mergeCell ref="E17:E18"/>
    <mergeCell ref="F17:F18"/>
    <mergeCell ref="A20:A36"/>
    <mergeCell ref="C20:C36"/>
    <mergeCell ref="D20:D36"/>
    <mergeCell ref="E20:E36"/>
    <mergeCell ref="F20:F36"/>
    <mergeCell ref="A38:A40"/>
    <mergeCell ref="C38:C40"/>
    <mergeCell ref="D38:D40"/>
    <mergeCell ref="E38:E40"/>
    <mergeCell ref="Q4:Q7"/>
    <mergeCell ref="R4:R7"/>
    <mergeCell ref="S4:S7"/>
    <mergeCell ref="T4:T7"/>
    <mergeCell ref="U4:U7"/>
    <mergeCell ref="V4:V7"/>
    <mergeCell ref="W4:W5"/>
    <mergeCell ref="X4:X5"/>
    <mergeCell ref="Y4:Y5"/>
    <mergeCell ref="Z4:Z5"/>
    <mergeCell ref="AA4:AA5"/>
    <mergeCell ref="AB4:AB7"/>
    <mergeCell ref="H5:H7"/>
    <mergeCell ref="I5:I7"/>
    <mergeCell ref="J5:J7"/>
    <mergeCell ref="K5:K7"/>
    <mergeCell ref="A10:A12"/>
    <mergeCell ref="C10:C12"/>
    <mergeCell ref="D10:D12"/>
    <mergeCell ref="E10:E12"/>
    <mergeCell ref="B4:B7"/>
    <mergeCell ref="F38:F40"/>
    <mergeCell ref="A42:A43"/>
    <mergeCell ref="C42:C43"/>
    <mergeCell ref="D42:D43"/>
    <mergeCell ref="E42:E43"/>
    <mergeCell ref="F42:F43"/>
    <mergeCell ref="A45:A48"/>
    <mergeCell ref="C45:C48"/>
    <mergeCell ref="D45:D48"/>
    <mergeCell ref="E45:E48"/>
    <mergeCell ref="F45:F48"/>
    <mergeCell ref="A50:A51"/>
    <mergeCell ref="C50:C51"/>
    <mergeCell ref="D50:D51"/>
    <mergeCell ref="E50:E51"/>
    <mergeCell ref="F50:F51"/>
    <mergeCell ref="A53:A73"/>
    <mergeCell ref="C53:C73"/>
    <mergeCell ref="D53:D73"/>
    <mergeCell ref="E53:E73"/>
    <mergeCell ref="F53:F73"/>
    <mergeCell ref="E77:E89"/>
    <mergeCell ref="F77:F89"/>
    <mergeCell ref="A91:A105"/>
    <mergeCell ref="C91:C105"/>
    <mergeCell ref="D91:D105"/>
    <mergeCell ref="E91:E105"/>
    <mergeCell ref="F91:F105"/>
    <mergeCell ref="A107:A122"/>
    <mergeCell ref="C107:C122"/>
    <mergeCell ref="D107:D122"/>
    <mergeCell ref="E107:E122"/>
    <mergeCell ref="F107:F122"/>
    <mergeCell ref="A124:A136"/>
    <mergeCell ref="C124:C136"/>
    <mergeCell ref="D124:D136"/>
    <mergeCell ref="E124:E136"/>
    <mergeCell ref="F124:F136"/>
    <mergeCell ref="E150:E151"/>
    <mergeCell ref="F150:F151"/>
    <mergeCell ref="A153:A154"/>
    <mergeCell ref="C153:C154"/>
    <mergeCell ref="D153:D154"/>
    <mergeCell ref="E153:E154"/>
    <mergeCell ref="F153:F154"/>
    <mergeCell ref="A156:A158"/>
    <mergeCell ref="C156:C158"/>
    <mergeCell ref="D156:D158"/>
    <mergeCell ref="E156:E158"/>
    <mergeCell ref="F156:F158"/>
    <mergeCell ref="A138:A140"/>
    <mergeCell ref="C138:C140"/>
    <mergeCell ref="D138:D140"/>
    <mergeCell ref="E138:E140"/>
    <mergeCell ref="F138:F140"/>
    <mergeCell ref="A142:A144"/>
    <mergeCell ref="C142:C144"/>
    <mergeCell ref="D142:D144"/>
    <mergeCell ref="E142:E144"/>
    <mergeCell ref="F142:F144"/>
    <mergeCell ref="A146:A148"/>
    <mergeCell ref="C146:C148"/>
    <mergeCell ref="D146:D148"/>
    <mergeCell ref="E146:E148"/>
    <mergeCell ref="F146:F148"/>
    <mergeCell ref="A150:A151"/>
    <mergeCell ref="C150:C151"/>
    <mergeCell ref="D150:D151"/>
    <mergeCell ref="A160:A161"/>
    <mergeCell ref="C160:C161"/>
    <mergeCell ref="D160:D161"/>
    <mergeCell ref="E160:E161"/>
    <mergeCell ref="F160:F161"/>
    <mergeCell ref="D172:D173"/>
    <mergeCell ref="E172:E173"/>
    <mergeCell ref="F172:F173"/>
    <mergeCell ref="A175:A176"/>
    <mergeCell ref="C175:C176"/>
    <mergeCell ref="D175:D176"/>
    <mergeCell ref="E175:E176"/>
    <mergeCell ref="F175:F176"/>
    <mergeCell ref="A178:A179"/>
    <mergeCell ref="C178:C179"/>
    <mergeCell ref="D178:D179"/>
    <mergeCell ref="E178:E179"/>
    <mergeCell ref="F178:F179"/>
    <mergeCell ref="A163:A165"/>
    <mergeCell ref="C163:C165"/>
    <mergeCell ref="D163:D165"/>
    <mergeCell ref="E163:E165"/>
    <mergeCell ref="F163:F165"/>
    <mergeCell ref="A167:A170"/>
    <mergeCell ref="C167:C170"/>
    <mergeCell ref="D167:D170"/>
    <mergeCell ref="E167:E170"/>
    <mergeCell ref="F167:F170"/>
    <mergeCell ref="A172:A173"/>
    <mergeCell ref="C172:C173"/>
    <mergeCell ref="D298:D301"/>
    <mergeCell ref="E298:E301"/>
    <mergeCell ref="F298:F301"/>
    <mergeCell ref="A303:A304"/>
    <mergeCell ref="C303:C304"/>
    <mergeCell ref="D303:D304"/>
    <mergeCell ref="E303:E304"/>
    <mergeCell ref="F303:F304"/>
    <mergeCell ref="A213:A228"/>
    <mergeCell ref="C213:C228"/>
    <mergeCell ref="D213:D228"/>
    <mergeCell ref="E213:E228"/>
    <mergeCell ref="F213:F228"/>
    <mergeCell ref="A230:A236"/>
    <mergeCell ref="C230:C236"/>
    <mergeCell ref="D230:D236"/>
    <mergeCell ref="E230:E236"/>
    <mergeCell ref="F230:F236"/>
    <mergeCell ref="A238:A241"/>
    <mergeCell ref="C238:C241"/>
    <mergeCell ref="D238:D241"/>
    <mergeCell ref="E238:E241"/>
    <mergeCell ref="F238:F241"/>
    <mergeCell ref="A243:A244"/>
    <mergeCell ref="C243:C244"/>
    <mergeCell ref="D243:D244"/>
    <mergeCell ref="E243:E244"/>
    <mergeCell ref="F243:F244"/>
    <mergeCell ref="A246:A273"/>
    <mergeCell ref="C246:C273"/>
    <mergeCell ref="D246:D273"/>
    <mergeCell ref="E246:E273"/>
    <mergeCell ref="A324:A326"/>
    <mergeCell ref="C324:C326"/>
    <mergeCell ref="D324:D326"/>
    <mergeCell ref="E324:E326"/>
    <mergeCell ref="F324:F326"/>
    <mergeCell ref="A328:A329"/>
    <mergeCell ref="C328:C329"/>
    <mergeCell ref="D328:D329"/>
    <mergeCell ref="E328:E329"/>
    <mergeCell ref="F328:F329"/>
    <mergeCell ref="A331:A333"/>
    <mergeCell ref="C331:C333"/>
    <mergeCell ref="D331:D333"/>
    <mergeCell ref="E331:E333"/>
    <mergeCell ref="F331:F333"/>
    <mergeCell ref="E346:E349"/>
    <mergeCell ref="F346:F349"/>
    <mergeCell ref="A335:A337"/>
    <mergeCell ref="C335:C337"/>
    <mergeCell ref="D335:D337"/>
    <mergeCell ref="E335:E337"/>
    <mergeCell ref="F335:F337"/>
    <mergeCell ref="A339:A340"/>
    <mergeCell ref="C339:C340"/>
    <mergeCell ref="D339:D340"/>
    <mergeCell ref="E339:E340"/>
    <mergeCell ref="F339:F340"/>
    <mergeCell ref="A342:A344"/>
    <mergeCell ref="C342:C344"/>
    <mergeCell ref="D342:D344"/>
    <mergeCell ref="E342:E344"/>
    <mergeCell ref="F342:F344"/>
    <mergeCell ref="A351:A353"/>
    <mergeCell ref="C351:C353"/>
    <mergeCell ref="D351:D353"/>
    <mergeCell ref="E351:E353"/>
    <mergeCell ref="F351:F353"/>
    <mergeCell ref="A355:A357"/>
    <mergeCell ref="C355:C357"/>
    <mergeCell ref="D355:D357"/>
    <mergeCell ref="E355:E357"/>
    <mergeCell ref="F355:F357"/>
    <mergeCell ref="A359:A379"/>
    <mergeCell ref="C359:C379"/>
    <mergeCell ref="D359:D379"/>
    <mergeCell ref="E359:E379"/>
    <mergeCell ref="F359:F379"/>
    <mergeCell ref="A381:A382"/>
    <mergeCell ref="C381:C382"/>
    <mergeCell ref="D381:D382"/>
    <mergeCell ref="E381:E382"/>
    <mergeCell ref="F381:F382"/>
    <mergeCell ref="B359:B379"/>
    <mergeCell ref="B381:B382"/>
    <mergeCell ref="A384:A385"/>
    <mergeCell ref="C384:C385"/>
    <mergeCell ref="D384:D385"/>
    <mergeCell ref="E384:E385"/>
    <mergeCell ref="F384:F385"/>
    <mergeCell ref="A387:A389"/>
    <mergeCell ref="C387:C389"/>
    <mergeCell ref="D387:D389"/>
    <mergeCell ref="E387:E389"/>
    <mergeCell ref="F387:F389"/>
    <mergeCell ref="A391:A392"/>
    <mergeCell ref="C391:C392"/>
    <mergeCell ref="D391:D392"/>
    <mergeCell ref="E391:E392"/>
    <mergeCell ref="F391:F392"/>
    <mergeCell ref="A394:A395"/>
    <mergeCell ref="C394:C395"/>
    <mergeCell ref="D394:D395"/>
    <mergeCell ref="E394:E395"/>
    <mergeCell ref="F394:F395"/>
    <mergeCell ref="B384:B385"/>
    <mergeCell ref="B387:B389"/>
    <mergeCell ref="B391:B392"/>
    <mergeCell ref="B394:B395"/>
    <mergeCell ref="A397:A398"/>
    <mergeCell ref="C397:C398"/>
    <mergeCell ref="D397:D398"/>
    <mergeCell ref="E397:E398"/>
    <mergeCell ref="F397:F398"/>
    <mergeCell ref="A400:A402"/>
    <mergeCell ref="C400:C402"/>
    <mergeCell ref="D400:D402"/>
    <mergeCell ref="E400:E402"/>
    <mergeCell ref="F400:F402"/>
    <mergeCell ref="A404:A405"/>
    <mergeCell ref="C404:C405"/>
    <mergeCell ref="D404:D405"/>
    <mergeCell ref="E404:E405"/>
    <mergeCell ref="F404:F405"/>
    <mergeCell ref="E413:E414"/>
    <mergeCell ref="F413:F414"/>
    <mergeCell ref="B397:B398"/>
    <mergeCell ref="B400:B402"/>
    <mergeCell ref="B404:B405"/>
    <mergeCell ref="B407:B408"/>
    <mergeCell ref="B410:B411"/>
    <mergeCell ref="B413:B414"/>
    <mergeCell ref="D419:D420"/>
    <mergeCell ref="E419:E420"/>
    <mergeCell ref="F419:F420"/>
    <mergeCell ref="A422:A423"/>
    <mergeCell ref="C422:C423"/>
    <mergeCell ref="D422:D423"/>
    <mergeCell ref="E422:E423"/>
    <mergeCell ref="F422:F423"/>
    <mergeCell ref="A425:A426"/>
    <mergeCell ref="C425:C426"/>
    <mergeCell ref="D425:D426"/>
    <mergeCell ref="E425:E426"/>
    <mergeCell ref="F425:F426"/>
    <mergeCell ref="A428:A429"/>
    <mergeCell ref="C428:C429"/>
    <mergeCell ref="D428:D429"/>
    <mergeCell ref="E428:E429"/>
    <mergeCell ref="F428:F429"/>
    <mergeCell ref="A431:A432"/>
    <mergeCell ref="C431:C432"/>
    <mergeCell ref="D431:D432"/>
    <mergeCell ref="E431:E432"/>
    <mergeCell ref="F431:F432"/>
    <mergeCell ref="A434:A435"/>
    <mergeCell ref="C434:C435"/>
    <mergeCell ref="D434:D435"/>
    <mergeCell ref="E434:E435"/>
    <mergeCell ref="F434:F435"/>
    <mergeCell ref="A437:A439"/>
    <mergeCell ref="C437:C439"/>
    <mergeCell ref="D437:D439"/>
    <mergeCell ref="E437:E439"/>
    <mergeCell ref="F437:F439"/>
    <mergeCell ref="A441:A442"/>
    <mergeCell ref="C441:C442"/>
    <mergeCell ref="D441:D442"/>
    <mergeCell ref="E441:E442"/>
    <mergeCell ref="F441:F442"/>
    <mergeCell ref="A444:A446"/>
    <mergeCell ref="C444:C446"/>
    <mergeCell ref="D444:D446"/>
    <mergeCell ref="E444:E446"/>
    <mergeCell ref="F444:F446"/>
    <mergeCell ref="A448:A449"/>
    <mergeCell ref="C448:C449"/>
    <mergeCell ref="D448:D449"/>
    <mergeCell ref="E448:E449"/>
    <mergeCell ref="F448:F449"/>
    <mergeCell ref="A477:A478"/>
    <mergeCell ref="C477:C478"/>
    <mergeCell ref="D477:D478"/>
    <mergeCell ref="E477:E478"/>
    <mergeCell ref="A480:A481"/>
    <mergeCell ref="C480:C481"/>
    <mergeCell ref="D480:D481"/>
    <mergeCell ref="E480:E481"/>
    <mergeCell ref="F480:F481"/>
    <mergeCell ref="B470:B472"/>
    <mergeCell ref="B474:B475"/>
    <mergeCell ref="B477:B478"/>
    <mergeCell ref="B480:B481"/>
    <mergeCell ref="F489:F490"/>
    <mergeCell ref="A492:A494"/>
    <mergeCell ref="C492:C494"/>
    <mergeCell ref="D492:D494"/>
    <mergeCell ref="E492:E494"/>
    <mergeCell ref="F492:F494"/>
    <mergeCell ref="A496:A497"/>
    <mergeCell ref="C496:C497"/>
    <mergeCell ref="D496:D497"/>
    <mergeCell ref="E496:E497"/>
    <mergeCell ref="F496:F497"/>
    <mergeCell ref="A501:A507"/>
    <mergeCell ref="C501:C507"/>
    <mergeCell ref="D501:D507"/>
    <mergeCell ref="E501:E507"/>
    <mergeCell ref="F501:F507"/>
    <mergeCell ref="A513:A514"/>
    <mergeCell ref="C513:C514"/>
    <mergeCell ref="D513:D514"/>
    <mergeCell ref="E513:E514"/>
    <mergeCell ref="A516:A517"/>
    <mergeCell ref="C516:C517"/>
    <mergeCell ref="D516:D517"/>
    <mergeCell ref="E516:E517"/>
    <mergeCell ref="F516:F517"/>
    <mergeCell ref="A519:A550"/>
    <mergeCell ref="C519:C550"/>
    <mergeCell ref="D519:D550"/>
    <mergeCell ref="E519:E550"/>
    <mergeCell ref="F519:F550"/>
    <mergeCell ref="A552:A553"/>
    <mergeCell ref="C552:C553"/>
    <mergeCell ref="D552:D553"/>
    <mergeCell ref="E552:E553"/>
    <mergeCell ref="F552:F553"/>
    <mergeCell ref="D568:D569"/>
    <mergeCell ref="E568:E569"/>
    <mergeCell ref="F568:F569"/>
    <mergeCell ref="A555:A556"/>
    <mergeCell ref="C555:C556"/>
    <mergeCell ref="D555:D556"/>
    <mergeCell ref="E555:E556"/>
    <mergeCell ref="F555:F556"/>
    <mergeCell ref="A558:A559"/>
    <mergeCell ref="C558:C559"/>
    <mergeCell ref="D558:D559"/>
    <mergeCell ref="E558:E559"/>
    <mergeCell ref="F558:F559"/>
    <mergeCell ref="A561:A562"/>
    <mergeCell ref="C561:C562"/>
    <mergeCell ref="D561:D562"/>
    <mergeCell ref="E561:E562"/>
    <mergeCell ref="F624:F626"/>
    <mergeCell ref="A628:A630"/>
    <mergeCell ref="C628:C630"/>
    <mergeCell ref="D628:D630"/>
    <mergeCell ref="E628:E630"/>
    <mergeCell ref="A636:A641"/>
    <mergeCell ref="C636:C641"/>
    <mergeCell ref="D636:D641"/>
    <mergeCell ref="E636:E641"/>
    <mergeCell ref="F636:F641"/>
    <mergeCell ref="A643:A645"/>
    <mergeCell ref="C643:C645"/>
    <mergeCell ref="D643:D645"/>
    <mergeCell ref="E643:E645"/>
    <mergeCell ref="F643:F645"/>
    <mergeCell ref="C656:C657"/>
    <mergeCell ref="D656:D657"/>
    <mergeCell ref="E656:E657"/>
    <mergeCell ref="F656:F657"/>
    <mergeCell ref="A647:A648"/>
    <mergeCell ref="C647:C648"/>
    <mergeCell ref="D647:D648"/>
    <mergeCell ref="E647:E648"/>
    <mergeCell ref="F647:F648"/>
    <mergeCell ref="A650:A651"/>
    <mergeCell ref="C650:C651"/>
    <mergeCell ref="D650:D651"/>
    <mergeCell ref="E650:E651"/>
    <mergeCell ref="F650:F651"/>
    <mergeCell ref="A653:A654"/>
    <mergeCell ref="C653:C654"/>
    <mergeCell ref="D653:D654"/>
    <mergeCell ref="C715:C716"/>
    <mergeCell ref="D715:D716"/>
    <mergeCell ref="E715:E716"/>
    <mergeCell ref="A668:A669"/>
    <mergeCell ref="C668:C669"/>
    <mergeCell ref="D668:D669"/>
    <mergeCell ref="E668:E669"/>
    <mergeCell ref="F668:F669"/>
    <mergeCell ref="D682:D683"/>
    <mergeCell ref="E682:E683"/>
    <mergeCell ref="F682:F683"/>
    <mergeCell ref="A685:A686"/>
    <mergeCell ref="C685:C686"/>
    <mergeCell ref="D685:D686"/>
    <mergeCell ref="E685:E686"/>
    <mergeCell ref="F685:F686"/>
    <mergeCell ref="A678:A680"/>
    <mergeCell ref="C678:C680"/>
    <mergeCell ref="D678:D680"/>
    <mergeCell ref="E678:E680"/>
    <mergeCell ref="F678:F680"/>
    <mergeCell ref="A682:A683"/>
    <mergeCell ref="C682:C683"/>
    <mergeCell ref="A694:A695"/>
    <mergeCell ref="C694:C695"/>
    <mergeCell ref="D694:D695"/>
    <mergeCell ref="E694:E695"/>
    <mergeCell ref="F694:F695"/>
    <mergeCell ref="A688:A689"/>
    <mergeCell ref="C688:C689"/>
    <mergeCell ref="D688:D689"/>
    <mergeCell ref="E688:E689"/>
    <mergeCell ref="E748:E749"/>
    <mergeCell ref="F748:F749"/>
    <mergeCell ref="E738:E740"/>
    <mergeCell ref="F738:F740"/>
    <mergeCell ref="A751:A752"/>
    <mergeCell ref="C751:C752"/>
    <mergeCell ref="D751:D752"/>
    <mergeCell ref="E751:E752"/>
    <mergeCell ref="F751:F752"/>
    <mergeCell ref="F718:F719"/>
    <mergeCell ref="A721:A722"/>
    <mergeCell ref="C721:C722"/>
    <mergeCell ref="D721:D722"/>
    <mergeCell ref="E721:E722"/>
    <mergeCell ref="A724:A725"/>
    <mergeCell ref="C724:C725"/>
    <mergeCell ref="D724:D725"/>
    <mergeCell ref="E724:E725"/>
    <mergeCell ref="F724:F725"/>
    <mergeCell ref="A727:A728"/>
    <mergeCell ref="C727:C728"/>
    <mergeCell ref="D727:D728"/>
    <mergeCell ref="E727:E728"/>
    <mergeCell ref="F727:F728"/>
    <mergeCell ref="B742:B743"/>
    <mergeCell ref="B745:B746"/>
    <mergeCell ref="B748:B749"/>
    <mergeCell ref="B751:B752"/>
    <mergeCell ref="A765:A766"/>
    <mergeCell ref="C765:C766"/>
    <mergeCell ref="D765:D766"/>
    <mergeCell ref="E765:E766"/>
    <mergeCell ref="A754:A756"/>
    <mergeCell ref="C754:C756"/>
    <mergeCell ref="D754:D756"/>
    <mergeCell ref="E754:E756"/>
    <mergeCell ref="F754:F756"/>
    <mergeCell ref="A742:A743"/>
    <mergeCell ref="C742:C743"/>
    <mergeCell ref="D742:D743"/>
    <mergeCell ref="E742:E743"/>
    <mergeCell ref="A758:A759"/>
    <mergeCell ref="C758:C759"/>
    <mergeCell ref="D758:D759"/>
    <mergeCell ref="E758:E759"/>
    <mergeCell ref="F758:F759"/>
    <mergeCell ref="A761:A763"/>
    <mergeCell ref="C761:C763"/>
    <mergeCell ref="D761:D763"/>
    <mergeCell ref="E761:E763"/>
    <mergeCell ref="F761:F763"/>
    <mergeCell ref="F742:F743"/>
    <mergeCell ref="A745:A746"/>
    <mergeCell ref="C745:C746"/>
    <mergeCell ref="D745:D746"/>
    <mergeCell ref="E745:E746"/>
    <mergeCell ref="F745:F746"/>
    <mergeCell ref="A748:A749"/>
    <mergeCell ref="C748:C749"/>
    <mergeCell ref="D748:D749"/>
    <mergeCell ref="F765:F766"/>
    <mergeCell ref="D811:D812"/>
    <mergeCell ref="E811:E812"/>
    <mergeCell ref="F811:F812"/>
    <mergeCell ref="A814:A815"/>
    <mergeCell ref="C814:C815"/>
    <mergeCell ref="D814:D815"/>
    <mergeCell ref="E814:E815"/>
    <mergeCell ref="F814:F815"/>
    <mergeCell ref="A817:A818"/>
    <mergeCell ref="C817:C818"/>
    <mergeCell ref="D817:D818"/>
    <mergeCell ref="E817:E818"/>
    <mergeCell ref="F817:F818"/>
    <mergeCell ref="A820:A821"/>
    <mergeCell ref="C820:C821"/>
    <mergeCell ref="D820:D821"/>
    <mergeCell ref="E820:E821"/>
    <mergeCell ref="F820:F821"/>
    <mergeCell ref="C768:C769"/>
    <mergeCell ref="D768:D769"/>
    <mergeCell ref="E768:E769"/>
    <mergeCell ref="C771:C773"/>
    <mergeCell ref="D771:D773"/>
    <mergeCell ref="E771:E773"/>
    <mergeCell ref="C789:C790"/>
    <mergeCell ref="D789:D790"/>
    <mergeCell ref="E789:E790"/>
    <mergeCell ref="A782:A783"/>
    <mergeCell ref="C782:C783"/>
    <mergeCell ref="D782:D783"/>
    <mergeCell ref="E782:E783"/>
    <mergeCell ref="A903:A904"/>
    <mergeCell ref="C903:C904"/>
    <mergeCell ref="D903:D904"/>
    <mergeCell ref="E903:E904"/>
    <mergeCell ref="F903:F904"/>
    <mergeCell ref="A877:A878"/>
    <mergeCell ref="C877:C878"/>
    <mergeCell ref="D877:D878"/>
    <mergeCell ref="A932:A933"/>
    <mergeCell ref="C932:C933"/>
    <mergeCell ref="D932:D933"/>
    <mergeCell ref="E932:E933"/>
    <mergeCell ref="F932:F933"/>
    <mergeCell ref="A935:A936"/>
    <mergeCell ref="C935:C936"/>
    <mergeCell ref="D935:D936"/>
    <mergeCell ref="E935:E936"/>
    <mergeCell ref="F935:F936"/>
    <mergeCell ref="A928:A929"/>
    <mergeCell ref="C928:C929"/>
    <mergeCell ref="D928:D929"/>
    <mergeCell ref="E928:E929"/>
    <mergeCell ref="F928:F929"/>
    <mergeCell ref="B903:B904"/>
    <mergeCell ref="B928:B929"/>
    <mergeCell ref="B932:B933"/>
    <mergeCell ref="B935:B936"/>
    <mergeCell ref="A938:A939"/>
    <mergeCell ref="C938:C939"/>
    <mergeCell ref="D938:D939"/>
    <mergeCell ref="E938:E939"/>
    <mergeCell ref="F938:F939"/>
    <mergeCell ref="A941:A942"/>
    <mergeCell ref="C941:C942"/>
    <mergeCell ref="D941:D942"/>
    <mergeCell ref="E941:E942"/>
    <mergeCell ref="F941:F942"/>
    <mergeCell ref="A944:A945"/>
    <mergeCell ref="C944:C945"/>
    <mergeCell ref="D944:D945"/>
    <mergeCell ref="E944:E945"/>
    <mergeCell ref="F944:F945"/>
    <mergeCell ref="A947:A948"/>
    <mergeCell ref="C947:C948"/>
    <mergeCell ref="D947:D948"/>
    <mergeCell ref="E947:E948"/>
    <mergeCell ref="F947:F948"/>
    <mergeCell ref="B938:B939"/>
    <mergeCell ref="B941:B942"/>
    <mergeCell ref="B944:B945"/>
    <mergeCell ref="B947:B948"/>
    <mergeCell ref="A950:A951"/>
    <mergeCell ref="C950:C951"/>
    <mergeCell ref="D950:D951"/>
    <mergeCell ref="E950:E951"/>
    <mergeCell ref="F950:F951"/>
    <mergeCell ref="A953:A954"/>
    <mergeCell ref="C953:C954"/>
    <mergeCell ref="D953:D954"/>
    <mergeCell ref="E953:E954"/>
    <mergeCell ref="F953:F954"/>
    <mergeCell ref="A956:A957"/>
    <mergeCell ref="C956:C957"/>
    <mergeCell ref="D956:D957"/>
    <mergeCell ref="E956:E957"/>
    <mergeCell ref="F956:F957"/>
    <mergeCell ref="A959:A960"/>
    <mergeCell ref="C959:C960"/>
    <mergeCell ref="D959:D960"/>
    <mergeCell ref="E959:E960"/>
    <mergeCell ref="F959:F960"/>
    <mergeCell ref="B950:B951"/>
    <mergeCell ref="B953:B954"/>
    <mergeCell ref="B956:B957"/>
    <mergeCell ref="B959:B960"/>
    <mergeCell ref="A963:A964"/>
    <mergeCell ref="C963:C964"/>
    <mergeCell ref="D963:D964"/>
    <mergeCell ref="E963:E964"/>
    <mergeCell ref="F963:F964"/>
    <mergeCell ref="A966:A967"/>
    <mergeCell ref="C966:C967"/>
    <mergeCell ref="D966:D967"/>
    <mergeCell ref="E966:E967"/>
    <mergeCell ref="F966:F967"/>
    <mergeCell ref="A969:A970"/>
    <mergeCell ref="C969:C970"/>
    <mergeCell ref="D969:D970"/>
    <mergeCell ref="E969:E970"/>
    <mergeCell ref="F969:F970"/>
    <mergeCell ref="A972:A973"/>
    <mergeCell ref="C972:C973"/>
    <mergeCell ref="D972:D973"/>
    <mergeCell ref="E972:E973"/>
    <mergeCell ref="F972:F973"/>
    <mergeCell ref="B963:B964"/>
    <mergeCell ref="B966:B967"/>
    <mergeCell ref="B969:B970"/>
    <mergeCell ref="B972:B973"/>
    <mergeCell ref="A975:A976"/>
    <mergeCell ref="C975:C976"/>
    <mergeCell ref="D975:D976"/>
    <mergeCell ref="E975:E976"/>
    <mergeCell ref="F975:F976"/>
    <mergeCell ref="A978:A979"/>
    <mergeCell ref="C978:C979"/>
    <mergeCell ref="D978:D979"/>
    <mergeCell ref="E978:E979"/>
    <mergeCell ref="F978:F979"/>
    <mergeCell ref="A981:A982"/>
    <mergeCell ref="C981:C982"/>
    <mergeCell ref="D981:D982"/>
    <mergeCell ref="E981:E982"/>
    <mergeCell ref="F981:F982"/>
    <mergeCell ref="A984:A985"/>
    <mergeCell ref="C984:C985"/>
    <mergeCell ref="D984:D985"/>
    <mergeCell ref="E984:E985"/>
    <mergeCell ref="F984:F985"/>
    <mergeCell ref="B975:B976"/>
    <mergeCell ref="B978:B979"/>
    <mergeCell ref="B981:B982"/>
    <mergeCell ref="B984:B985"/>
    <mergeCell ref="A987:A989"/>
    <mergeCell ref="C987:C989"/>
    <mergeCell ref="D987:D989"/>
    <mergeCell ref="E987:E989"/>
    <mergeCell ref="F987:F989"/>
    <mergeCell ref="A991:A992"/>
    <mergeCell ref="C991:C992"/>
    <mergeCell ref="D991:D992"/>
    <mergeCell ref="E991:E992"/>
    <mergeCell ref="F991:F992"/>
    <mergeCell ref="A994:A995"/>
    <mergeCell ref="C994:C995"/>
    <mergeCell ref="D994:D995"/>
    <mergeCell ref="E994:E995"/>
    <mergeCell ref="F994:F995"/>
    <mergeCell ref="A997:A998"/>
    <mergeCell ref="C997:C998"/>
    <mergeCell ref="D997:D998"/>
    <mergeCell ref="E997:E998"/>
    <mergeCell ref="F997:F998"/>
    <mergeCell ref="B987:B989"/>
    <mergeCell ref="B991:B992"/>
    <mergeCell ref="B994:B995"/>
    <mergeCell ref="B997:B998"/>
    <mergeCell ref="A1000:A1001"/>
    <mergeCell ref="C1000:C1001"/>
    <mergeCell ref="D1000:D1001"/>
    <mergeCell ref="E1000:E1001"/>
    <mergeCell ref="F1000:F1001"/>
    <mergeCell ref="A1003:A1004"/>
    <mergeCell ref="C1003:C1004"/>
    <mergeCell ref="D1003:D1004"/>
    <mergeCell ref="E1003:E1004"/>
    <mergeCell ref="F1003:F1004"/>
    <mergeCell ref="A1006:A1007"/>
    <mergeCell ref="C1006:C1007"/>
    <mergeCell ref="D1006:D1007"/>
    <mergeCell ref="E1006:E1007"/>
    <mergeCell ref="F1006:F1007"/>
    <mergeCell ref="A1009:A1010"/>
    <mergeCell ref="C1009:C1010"/>
    <mergeCell ref="D1009:D1010"/>
    <mergeCell ref="E1009:E1010"/>
    <mergeCell ref="F1009:F1010"/>
    <mergeCell ref="B1000:B1001"/>
    <mergeCell ref="B1003:B1004"/>
    <mergeCell ref="B1006:B1007"/>
    <mergeCell ref="B1009:B1010"/>
    <mergeCell ref="A1015:A1016"/>
    <mergeCell ref="C1015:C1016"/>
    <mergeCell ref="D1015:D1016"/>
    <mergeCell ref="E1015:E1016"/>
    <mergeCell ref="F1015:F1016"/>
    <mergeCell ref="A1018:A1019"/>
    <mergeCell ref="C1018:C1019"/>
    <mergeCell ref="D1018:D1019"/>
    <mergeCell ref="E1018:E1019"/>
    <mergeCell ref="F1018:F1019"/>
    <mergeCell ref="A1021:A1022"/>
    <mergeCell ref="C1021:C1022"/>
    <mergeCell ref="D1021:D1022"/>
    <mergeCell ref="E1021:E1022"/>
    <mergeCell ref="A1024:A1025"/>
    <mergeCell ref="C1024:C1025"/>
    <mergeCell ref="D1024:D1025"/>
    <mergeCell ref="E1024:E1025"/>
    <mergeCell ref="B1015:B1016"/>
    <mergeCell ref="B1018:B1019"/>
    <mergeCell ref="B1021:B1022"/>
    <mergeCell ref="B1024:B1025"/>
    <mergeCell ref="A1027:A1028"/>
    <mergeCell ref="C1027:C1028"/>
    <mergeCell ref="D1027:D1028"/>
    <mergeCell ref="E1027:E1028"/>
    <mergeCell ref="F1027:F1028"/>
    <mergeCell ref="A1032:A1033"/>
    <mergeCell ref="C1032:C1033"/>
    <mergeCell ref="D1032:D1033"/>
    <mergeCell ref="E1032:E1033"/>
    <mergeCell ref="F1032:F1033"/>
    <mergeCell ref="A1035:A1036"/>
    <mergeCell ref="C1035:C1036"/>
    <mergeCell ref="D1035:D1036"/>
    <mergeCell ref="E1035:E1036"/>
    <mergeCell ref="F1035:F1036"/>
    <mergeCell ref="A1039:A1041"/>
    <mergeCell ref="C1039:C1041"/>
    <mergeCell ref="D1039:D1041"/>
    <mergeCell ref="E1039:E1041"/>
    <mergeCell ref="F1039:F1041"/>
    <mergeCell ref="B1027:B1028"/>
    <mergeCell ref="B1032:B1033"/>
    <mergeCell ref="B1035:B1036"/>
    <mergeCell ref="B1039:B1041"/>
    <mergeCell ref="A1043:A1044"/>
    <mergeCell ref="C1043:C1044"/>
    <mergeCell ref="D1043:D1044"/>
    <mergeCell ref="E1043:E1044"/>
    <mergeCell ref="A1046:A1047"/>
    <mergeCell ref="C1046:C1047"/>
    <mergeCell ref="D1046:D1047"/>
    <mergeCell ref="E1046:E1047"/>
    <mergeCell ref="C1072:C1074"/>
    <mergeCell ref="D1072:D1074"/>
    <mergeCell ref="E1072:E1074"/>
    <mergeCell ref="C1049:C1050"/>
    <mergeCell ref="D1049:D1050"/>
    <mergeCell ref="E1049:E1050"/>
    <mergeCell ref="C1052:C1053"/>
    <mergeCell ref="D1052:D1053"/>
    <mergeCell ref="E1052:E1053"/>
    <mergeCell ref="C1055:C1056"/>
    <mergeCell ref="D1055:D1056"/>
    <mergeCell ref="E1055:E1056"/>
    <mergeCell ref="A1061:A1062"/>
    <mergeCell ref="C1061:C1062"/>
    <mergeCell ref="D1061:D1062"/>
    <mergeCell ref="E1061:E1062"/>
    <mergeCell ref="B1043:B1044"/>
    <mergeCell ref="B1046:B1047"/>
    <mergeCell ref="B1052:B1053"/>
    <mergeCell ref="B1055:B1056"/>
    <mergeCell ref="B1061:B1062"/>
    <mergeCell ref="B1064:B1065"/>
    <mergeCell ref="B1072:B1074"/>
    <mergeCell ref="F1061:F1062"/>
    <mergeCell ref="A1064:A1065"/>
    <mergeCell ref="C1064:C1065"/>
    <mergeCell ref="D1064:D1065"/>
    <mergeCell ref="E1064:E1065"/>
    <mergeCell ref="F1064:F1065"/>
    <mergeCell ref="V3:AB3"/>
    <mergeCell ref="B10:B12"/>
    <mergeCell ref="B14:B15"/>
    <mergeCell ref="B17:B18"/>
    <mergeCell ref="B20:B36"/>
    <mergeCell ref="B38:B40"/>
    <mergeCell ref="B42:B43"/>
    <mergeCell ref="B45:B48"/>
    <mergeCell ref="B53:B73"/>
    <mergeCell ref="B50:B51"/>
    <mergeCell ref="B77:B89"/>
    <mergeCell ref="B91:B105"/>
    <mergeCell ref="B107:B122"/>
    <mergeCell ref="B124:B136"/>
    <mergeCell ref="B138:B140"/>
    <mergeCell ref="B142:B144"/>
    <mergeCell ref="B146:B148"/>
    <mergeCell ref="B150:B151"/>
    <mergeCell ref="B153:B154"/>
    <mergeCell ref="B156:B158"/>
    <mergeCell ref="B160:B161"/>
    <mergeCell ref="B163:B165"/>
    <mergeCell ref="B167:B170"/>
    <mergeCell ref="B172:B173"/>
    <mergeCell ref="B175:B176"/>
    <mergeCell ref="B178:B179"/>
    <mergeCell ref="B181:B182"/>
    <mergeCell ref="B184:B185"/>
    <mergeCell ref="B187:B189"/>
    <mergeCell ref="B191:B192"/>
    <mergeCell ref="B194:B195"/>
    <mergeCell ref="B197:B199"/>
    <mergeCell ref="B201:B205"/>
    <mergeCell ref="B207:B209"/>
    <mergeCell ref="B210:B211"/>
    <mergeCell ref="B213:B228"/>
    <mergeCell ref="B230:B237"/>
    <mergeCell ref="B238:B242"/>
    <mergeCell ref="B243:B244"/>
    <mergeCell ref="B246:B273"/>
    <mergeCell ref="B275:B277"/>
    <mergeCell ref="B279:B281"/>
    <mergeCell ref="B283:B285"/>
  </mergeCells>
  <conditionalFormatting sqref="A1:A2">
    <cfRule type="duplicateValues" dxfId="0" priority="1"/>
  </conditionalFormatting>
  <pageMargins left="0.25" right="0.25" top="0.25" bottom="0.25" header="0" footer="0"/>
  <pageSetup paperSize="9" scale="53" firstPageNumber="408" fitToHeight="0" orientation="landscape" useFirstPageNumber="1" r:id="rId1"/>
  <headerFooter alignWithMargins="0">
    <oddFooter>Page &amp;P</oddFooter>
  </headerFooter>
  <colBreaks count="2" manualBreakCount="2">
    <brk id="19" max="1048575" man="1"/>
    <brk id="2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 DATA FOR NOVEMBER 2018 NR1</vt:lpstr>
      <vt:lpstr>'SOP DATA FOR NOVEMBER 2018 NR1'!Print_Area</vt:lpstr>
      <vt:lpstr>'SOP DATA FOR NOVEMBER 2018 NR1'!Print_Titles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Inder {à¤‡à¤¨à¥â€à¤¦à¤°}</dc:creator>
  <cp:lastModifiedBy>Beni Madhav {बेनी माधव}</cp:lastModifiedBy>
  <cp:lastPrinted>2019-04-25T05:43:46Z</cp:lastPrinted>
  <dcterms:created xsi:type="dcterms:W3CDTF">2018-06-23T13:10:45Z</dcterms:created>
  <dcterms:modified xsi:type="dcterms:W3CDTF">2019-04-26T10:45:42Z</dcterms:modified>
</cp:coreProperties>
</file>