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90" windowWidth="15135" windowHeight="8070"/>
  </bookViews>
  <sheets>
    <sheet name="FSC &amp; LRs" sheetId="1" r:id="rId1"/>
    <sheet name="LINES" sheetId="2" r:id="rId2"/>
    <sheet name="ICT" sheetId="5" r:id="rId3"/>
    <sheet name="BR &amp; SWRs" sheetId="6" r:id="rId4"/>
    <sheet name="HVDC" sheetId="7" r:id="rId5"/>
  </sheets>
  <externalReferences>
    <externalReference r:id="rId6"/>
  </externalReferences>
  <definedNames>
    <definedName name="_xlnm._FilterDatabase" localSheetId="0" hidden="1">'FSC &amp; LRs'!$A$2:$I$32</definedName>
    <definedName name="_xlnm._FilterDatabase" localSheetId="1" hidden="1">LINES!$A$3:$L$213</definedName>
    <definedName name="Excel_BuiltIn__FilterDatabase_1" localSheetId="3">#REF!</definedName>
    <definedName name="Excel_BuiltIn__FilterDatabase_1" localSheetId="0">#REF!</definedName>
    <definedName name="Excel_BuiltIn__FilterDatabase_1" localSheetId="4">#REF!</definedName>
    <definedName name="Excel_BuiltIn__FilterDatabase_1" localSheetId="2">#REF!</definedName>
    <definedName name="Excel_BuiltIn__FilterDatabase_1">#REF!</definedName>
    <definedName name="Excel_BuiltIn__FilterDatabase_2" localSheetId="3">#REF!</definedName>
    <definedName name="Excel_BuiltIn__FilterDatabase_2" localSheetId="0">#REF!</definedName>
    <definedName name="Excel_BuiltIn__FilterDatabase_2" localSheetId="4">#REF!</definedName>
    <definedName name="Excel_BuiltIn__FilterDatabase_2" localSheetId="2">#REF!</definedName>
    <definedName name="Excel_BuiltIn__FilterDatabase_2">#REF!</definedName>
    <definedName name="Excel_BuiltIn_Database" localSheetId="3">#REF!</definedName>
    <definedName name="Excel_BuiltIn_Database" localSheetId="4">#REF!</definedName>
    <definedName name="Excel_BuiltIn_Database" localSheetId="2">#REF!</definedName>
    <definedName name="Excel_BuiltIn_Database">#REF!</definedName>
    <definedName name="Excel_BuiltIn_Database_4" localSheetId="3">[1]Sheet4!#REF!</definedName>
    <definedName name="Excel_BuiltIn_Database_4" localSheetId="4">[1]Sheet4!#REF!</definedName>
    <definedName name="Excel_BuiltIn_Database_4" localSheetId="2">[1]Sheet4!#REF!</definedName>
    <definedName name="Excel_BuiltIn_Database_4">[1]Sheet4!#REF!</definedName>
    <definedName name="Excel_BuiltIn_Database_7" localSheetId="3">[1]Sheet4!#REF!</definedName>
    <definedName name="Excel_BuiltIn_Database_7" localSheetId="4">[1]Sheet4!#REF!</definedName>
    <definedName name="Excel_BuiltIn_Database_7" localSheetId="2">[1]Sheet4!#REF!</definedName>
    <definedName name="Excel_BuiltIn_Database_7">[1]Sheet4!#REF!</definedName>
    <definedName name="Excel_BuiltIn_Database_8" localSheetId="3">[1]Sheet4!#REF!</definedName>
    <definedName name="Excel_BuiltIn_Database_8" localSheetId="4">[1]Sheet4!#REF!</definedName>
    <definedName name="Excel_BuiltIn_Database_8" localSheetId="2">[1]Sheet4!#REF!</definedName>
    <definedName name="Excel_BuiltIn_Database_8">[1]Sheet4!#REF!</definedName>
    <definedName name="_xlnm.Print_Area" localSheetId="0">'FSC &amp; LRs'!$A$1:$K$36</definedName>
    <definedName name="tblPIndices" localSheetId="3">#REF!</definedName>
    <definedName name="tblPIndices" localSheetId="4">#REF!</definedName>
    <definedName name="tblPIndices" localSheetId="2">#REF!</definedName>
    <definedName name="tblPIndices">#REF!</definedName>
    <definedName name="tblSummary" localSheetId="3">#REF!</definedName>
    <definedName name="tblSummary" localSheetId="4">#REF!</definedName>
    <definedName name="tblSummary" localSheetId="2">#REF!</definedName>
    <definedName name="tblSummary">#REF!</definedName>
  </definedNames>
  <calcPr calcId="124519"/>
</workbook>
</file>

<file path=xl/calcChain.xml><?xml version="1.0" encoding="utf-8"?>
<calcChain xmlns="http://schemas.openxmlformats.org/spreadsheetml/2006/main">
  <c r="G50" i="2"/>
  <c r="H56" i="5"/>
  <c r="J12" i="7" l="1"/>
  <c r="I12"/>
  <c r="H12"/>
  <c r="G12"/>
  <c r="L11"/>
  <c r="L9"/>
  <c r="L7"/>
  <c r="L5"/>
  <c r="J7"/>
  <c r="I7"/>
  <c r="H7"/>
  <c r="G7"/>
  <c r="J5"/>
  <c r="I5"/>
  <c r="H5"/>
  <c r="G5"/>
  <c r="J40" i="6"/>
  <c r="I40"/>
  <c r="H40"/>
  <c r="G40"/>
  <c r="L39"/>
  <c r="L37"/>
  <c r="L33"/>
  <c r="L31"/>
  <c r="L27"/>
  <c r="L24"/>
  <c r="L22"/>
  <c r="L20"/>
  <c r="L18"/>
  <c r="L16"/>
  <c r="L14"/>
  <c r="L12"/>
  <c r="L10"/>
  <c r="L8"/>
  <c r="L6"/>
  <c r="J16"/>
  <c r="I16"/>
  <c r="H16"/>
  <c r="G16"/>
  <c r="G37"/>
  <c r="H37"/>
  <c r="I37"/>
  <c r="J37"/>
  <c r="G27"/>
  <c r="H27"/>
  <c r="I27"/>
  <c r="J27"/>
  <c r="G31"/>
  <c r="H31"/>
  <c r="I31"/>
  <c r="J31"/>
  <c r="J18"/>
  <c r="I18"/>
  <c r="H18"/>
  <c r="G18"/>
  <c r="G22"/>
  <c r="H22"/>
  <c r="I22"/>
  <c r="J22"/>
  <c r="J10"/>
  <c r="I10"/>
  <c r="H10"/>
  <c r="G10"/>
  <c r="G33"/>
  <c r="H33"/>
  <c r="I33"/>
  <c r="J33"/>
  <c r="G24"/>
  <c r="H24"/>
  <c r="I24"/>
  <c r="J24"/>
  <c r="J8"/>
  <c r="I8"/>
  <c r="H8"/>
  <c r="G8"/>
  <c r="J6"/>
  <c r="I6"/>
  <c r="H6"/>
  <c r="G6"/>
  <c r="J56" i="5"/>
  <c r="I56"/>
  <c r="G56"/>
  <c r="L55"/>
  <c r="L53"/>
  <c r="L51"/>
  <c r="L49"/>
  <c r="L47"/>
  <c r="L45"/>
  <c r="L43"/>
  <c r="L41"/>
  <c r="L39"/>
  <c r="L37"/>
  <c r="L35"/>
  <c r="L33"/>
  <c r="L31"/>
  <c r="L29"/>
  <c r="L27"/>
  <c r="L25"/>
  <c r="L23"/>
  <c r="L21"/>
  <c r="L19"/>
  <c r="L17"/>
  <c r="L15"/>
  <c r="L13"/>
  <c r="L11"/>
  <c r="L9"/>
  <c r="L7"/>
  <c r="L5"/>
  <c r="A9"/>
  <c r="A11" s="1"/>
  <c r="A13" s="1"/>
  <c r="A15" s="1"/>
  <c r="A17" s="1"/>
  <c r="A19" s="1"/>
  <c r="A21" s="1"/>
  <c r="A23" s="1"/>
  <c r="A25" s="1"/>
  <c r="A27" s="1"/>
  <c r="A29" s="1"/>
  <c r="A31" s="1"/>
  <c r="A33" s="1"/>
  <c r="A35" s="1"/>
  <c r="A37" s="1"/>
  <c r="A39" s="1"/>
  <c r="A41" s="1"/>
  <c r="A43" s="1"/>
  <c r="A45" s="1"/>
  <c r="A47" s="1"/>
  <c r="A49" s="1"/>
  <c r="A51" s="1"/>
  <c r="A53" s="1"/>
  <c r="A55" s="1"/>
  <c r="A7"/>
  <c r="J45"/>
  <c r="I45"/>
  <c r="H45"/>
  <c r="G45"/>
  <c r="J49"/>
  <c r="I49"/>
  <c r="H49"/>
  <c r="G49"/>
  <c r="J29"/>
  <c r="I29"/>
  <c r="H29"/>
  <c r="G29"/>
  <c r="J17"/>
  <c r="I17"/>
  <c r="H17"/>
  <c r="G17"/>
  <c r="J9"/>
  <c r="I9"/>
  <c r="H9"/>
  <c r="G9"/>
  <c r="J15"/>
  <c r="I15"/>
  <c r="H15"/>
  <c r="G15"/>
  <c r="J13"/>
  <c r="I13"/>
  <c r="H13"/>
  <c r="G13"/>
  <c r="J7"/>
  <c r="I7"/>
  <c r="H7"/>
  <c r="G7"/>
  <c r="J5"/>
  <c r="I5"/>
  <c r="H5"/>
  <c r="G5"/>
  <c r="G170" i="2"/>
  <c r="L204"/>
  <c r="L202"/>
  <c r="L200"/>
  <c r="L117"/>
  <c r="L115"/>
  <c r="L99"/>
  <c r="L95"/>
  <c r="L87"/>
  <c r="L85"/>
  <c r="L83"/>
  <c r="L79"/>
  <c r="L77"/>
  <c r="L72"/>
  <c r="L70"/>
  <c r="L68"/>
  <c r="L58"/>
  <c r="L54"/>
  <c r="L52"/>
  <c r="L41"/>
  <c r="L39"/>
  <c r="L37"/>
  <c r="L35"/>
  <c r="L29"/>
  <c r="L27"/>
  <c r="L25"/>
  <c r="L23"/>
  <c r="L5"/>
  <c r="J194"/>
  <c r="I194"/>
  <c r="H194"/>
  <c r="G194"/>
  <c r="L194" s="1"/>
  <c r="J170"/>
  <c r="I170"/>
  <c r="H170"/>
  <c r="J66"/>
  <c r="I66"/>
  <c r="H66"/>
  <c r="G66"/>
  <c r="L66" s="1"/>
  <c r="J63"/>
  <c r="I63"/>
  <c r="H63"/>
  <c r="G63"/>
  <c r="L63" s="1"/>
  <c r="J75"/>
  <c r="I75"/>
  <c r="H75"/>
  <c r="G75"/>
  <c r="L75" s="1"/>
  <c r="J109"/>
  <c r="I109"/>
  <c r="H109"/>
  <c r="G109"/>
  <c r="L109" s="1"/>
  <c r="J13"/>
  <c r="I13"/>
  <c r="H13"/>
  <c r="G13"/>
  <c r="L13" s="1"/>
  <c r="J21"/>
  <c r="I21"/>
  <c r="H21"/>
  <c r="G21"/>
  <c r="L21" s="1"/>
  <c r="J19"/>
  <c r="I19"/>
  <c r="H19"/>
  <c r="G19"/>
  <c r="L19" s="1"/>
  <c r="J56"/>
  <c r="I56"/>
  <c r="H56"/>
  <c r="G56"/>
  <c r="L56" s="1"/>
  <c r="J45"/>
  <c r="I45"/>
  <c r="H45"/>
  <c r="G45"/>
  <c r="L45" s="1"/>
  <c r="J105"/>
  <c r="I105"/>
  <c r="H105"/>
  <c r="G105"/>
  <c r="L105" s="1"/>
  <c r="J198"/>
  <c r="I198"/>
  <c r="H198"/>
  <c r="G198"/>
  <c r="L198" s="1"/>
  <c r="J196"/>
  <c r="I196"/>
  <c r="H196"/>
  <c r="G196"/>
  <c r="L196" s="1"/>
  <c r="J11"/>
  <c r="I11"/>
  <c r="H11"/>
  <c r="G11"/>
  <c r="L11" s="1"/>
  <c r="J107"/>
  <c r="I107"/>
  <c r="H107"/>
  <c r="G107"/>
  <c r="L107" s="1"/>
  <c r="J91"/>
  <c r="I91"/>
  <c r="H91"/>
  <c r="G91"/>
  <c r="L91" s="1"/>
  <c r="J50"/>
  <c r="I50"/>
  <c r="H50"/>
  <c r="L50"/>
  <c r="J81"/>
  <c r="I81"/>
  <c r="H81"/>
  <c r="G81"/>
  <c r="L81" s="1"/>
  <c r="J31"/>
  <c r="I31"/>
  <c r="H31"/>
  <c r="G31"/>
  <c r="L31" s="1"/>
  <c r="J33"/>
  <c r="I33"/>
  <c r="H33"/>
  <c r="G33"/>
  <c r="L33" s="1"/>
  <c r="J7"/>
  <c r="I7"/>
  <c r="H7"/>
  <c r="G7"/>
  <c r="L7" s="1"/>
  <c r="J97"/>
  <c r="I97"/>
  <c r="H97"/>
  <c r="G97"/>
  <c r="L97" s="1"/>
  <c r="J93"/>
  <c r="I93"/>
  <c r="H93"/>
  <c r="G93"/>
  <c r="L93" s="1"/>
  <c r="J113"/>
  <c r="I113"/>
  <c r="H113"/>
  <c r="G113"/>
  <c r="L113" s="1"/>
  <c r="J111"/>
  <c r="I111"/>
  <c r="H111"/>
  <c r="G111"/>
  <c r="L111" s="1"/>
  <c r="J101"/>
  <c r="I101"/>
  <c r="H101"/>
  <c r="G101"/>
  <c r="L101" s="1"/>
  <c r="J134"/>
  <c r="I134"/>
  <c r="H134"/>
  <c r="G134"/>
  <c r="L134" s="1"/>
  <c r="J125"/>
  <c r="I125"/>
  <c r="H125"/>
  <c r="G125"/>
  <c r="L125" s="1"/>
  <c r="J89"/>
  <c r="I89"/>
  <c r="H89"/>
  <c r="G89"/>
  <c r="L89" s="1"/>
  <c r="J31" i="1"/>
  <c r="J25"/>
  <c r="E41"/>
  <c r="I35"/>
  <c r="H35"/>
  <c r="F35"/>
  <c r="J35" s="1"/>
  <c r="G33"/>
  <c r="G35" s="1"/>
  <c r="J30"/>
  <c r="J29"/>
  <c r="J28"/>
  <c r="J27"/>
  <c r="J26"/>
  <c r="J24"/>
  <c r="J23"/>
  <c r="J22"/>
  <c r="J21"/>
  <c r="J20"/>
  <c r="J19"/>
  <c r="J18"/>
  <c r="J17"/>
  <c r="J16"/>
  <c r="J15"/>
  <c r="J14"/>
  <c r="J13"/>
  <c r="J12"/>
  <c r="J11"/>
  <c r="J10"/>
  <c r="J9"/>
  <c r="J8"/>
  <c r="J7"/>
  <c r="J6"/>
  <c r="J5"/>
  <c r="J4"/>
  <c r="I205" i="2" l="1"/>
  <c r="G205"/>
  <c r="H205"/>
  <c r="J205"/>
  <c r="L170"/>
</calcChain>
</file>

<file path=xl/sharedStrings.xml><?xml version="1.0" encoding="utf-8"?>
<sst xmlns="http://schemas.openxmlformats.org/spreadsheetml/2006/main" count="739" uniqueCount="306">
  <si>
    <t>EXCLUSIVE OUTAGE OF STATIC VAR COMPENSATOR/SERIESE COMPENSATOR/
LINE REACTORS FOR THE MONTH OF APRIL 2014</t>
  </si>
  <si>
    <t>Sl.No</t>
  </si>
  <si>
    <t>ELEMENT NAME</t>
  </si>
  <si>
    <t>Capacity</t>
  </si>
  <si>
    <t>TRIP DATE/TIME</t>
  </si>
  <si>
    <t>REST DATE/TIME</t>
  </si>
  <si>
    <t>OUTAGE DURATION</t>
  </si>
  <si>
    <t>Availability</t>
  </si>
  <si>
    <t>Reason</t>
  </si>
  <si>
    <t>POWERGRID SR-1</t>
  </si>
  <si>
    <t>OTHERS</t>
  </si>
  <si>
    <t>SYSTEM CONSTRAINT / NATURAL CALAMITY / MILITANCY</t>
  </si>
  <si>
    <t>DEEMED AVAILABLE</t>
  </si>
  <si>
    <t>GTY LR at NSR</t>
  </si>
  <si>
    <t>GWK I LR at VJA</t>
  </si>
  <si>
    <t>GWL LR at HYD</t>
  </si>
  <si>
    <t>JEY I LR at GWK</t>
  </si>
  <si>
    <t>JEY II LR at GWK</t>
  </si>
  <si>
    <t>MBN LR at NSR</t>
  </si>
  <si>
    <t>MLK LR at HYD</t>
  </si>
  <si>
    <t>NLR I LR at VJA</t>
  </si>
  <si>
    <t>NLR II LR at VJA</t>
  </si>
  <si>
    <t>NSR I LR at CDP</t>
  </si>
  <si>
    <t>NSR II LR at CDP</t>
  </si>
  <si>
    <t>NSR LR at GTY</t>
  </si>
  <si>
    <t>POLE II ER at GWK</t>
  </si>
  <si>
    <t>POLE II SR at GWK</t>
  </si>
  <si>
    <t>RCR LR at MBD</t>
  </si>
  <si>
    <t>RDM I LR at NSR</t>
  </si>
  <si>
    <t>RDM II LR at NSR</t>
  </si>
  <si>
    <t>SMH I LR at GWK</t>
  </si>
  <si>
    <t>SMH II LR at GWK</t>
  </si>
  <si>
    <t>VJA I LR at GWK</t>
  </si>
  <si>
    <t>VJA I LR at NLR</t>
  </si>
  <si>
    <t>VJA II LR at NLR</t>
  </si>
  <si>
    <t>19.04.2014  20.37</t>
  </si>
  <si>
    <t>24.04.2014  17.00</t>
  </si>
  <si>
    <t>VMG III LR at VJA</t>
  </si>
  <si>
    <t>VMG IV LR at VJA</t>
  </si>
  <si>
    <t>WGL LR at KMM</t>
  </si>
  <si>
    <t>NSR I FSC at CDP</t>
  </si>
  <si>
    <t>NSR II FSC at CDP</t>
  </si>
  <si>
    <t>FSC-1 at GTY</t>
  </si>
  <si>
    <t>03.04.2014  16.25</t>
  </si>
  <si>
    <t>03.04.2014/17.12</t>
  </si>
  <si>
    <t>FSC-2 at GTY</t>
  </si>
  <si>
    <t>03.04.2014/16.25</t>
  </si>
  <si>
    <t>05.04.2014 11.23</t>
  </si>
  <si>
    <t>05.04.2014 12.05</t>
  </si>
  <si>
    <t>25.04.2014 23.45</t>
  </si>
  <si>
    <t>25.04.2014 23.55</t>
  </si>
  <si>
    <t>Sl No</t>
  </si>
  <si>
    <t>Name of Line ICT</t>
  </si>
  <si>
    <t>Event ID</t>
  </si>
  <si>
    <t>Trip Date Time</t>
  </si>
  <si>
    <t>Restoration  Date Time</t>
  </si>
  <si>
    <t>Cate Code</t>
  </si>
  <si>
    <t>Outage PG</t>
  </si>
  <si>
    <t>Outage Others</t>
  </si>
  <si>
    <t>Outage System</t>
  </si>
  <si>
    <t>Outage Deemed</t>
  </si>
  <si>
    <t>LART</t>
  </si>
  <si>
    <t>Auto reclosed successfully on B-N (Ph-earth) transient fault. FLR: 2.06 kM from Sriperumbudur end.</t>
  </si>
  <si>
    <t>ALM-VAL I</t>
  </si>
  <si>
    <t>OMSU</t>
  </si>
  <si>
    <t>Auto reclosed successfully at Almathy end on R-N fault due to heavy pollution being released from NTECL Vallur. Tripped at Vallur end only. Line charging delayed by Vallur SS. FLR: 3.1 kM from Vallur end</t>
  </si>
  <si>
    <t>LVRD</t>
  </si>
  <si>
    <t>Hand tripped as per SRLDC instruction for voltage regulation in the system vide SRLDC code no. CR-04/442.</t>
  </si>
  <si>
    <t>Auto reclosed successfully at Almathy end on R-N (Ph-earth) transient fault due to heavy pollution being released by NTECL Vallur. Tripped at Vallur end only. FLR: 31.8 KM from Almathy end.</t>
  </si>
  <si>
    <t>Tripped on R-N fault due to decapping of R-phase insulator at loc. 105 due to heavy pollution being released from NTECL Vallur.</t>
  </si>
  <si>
    <t>Shut down availed  to replace disc insulators with polymer insulators in the polluted strech near NTECL Vallur vide SRLDC code CR-04/497.</t>
  </si>
  <si>
    <t>Shut down availed  to replace disc insulators with polymer insulators in the polluted strech near NTECL Vallur vide SRLDC code CR-04/532.</t>
  </si>
  <si>
    <t>Shut down availed for replacement of porcelain insulators with polymer insulators to avoid frequent tripping of the line due to pollution being released from NTECL Vallur vide SRLDC code no. CR-04/740.</t>
  </si>
  <si>
    <t>ALM-VAL II</t>
  </si>
  <si>
    <t>Line charging delayed by NTECL Vallur SS.</t>
  </si>
  <si>
    <t>Tripped on Y-N  fault due to decapping of Y-phase insulator at loc. 55 due to heavy pollution being released from NTECL Vallur.</t>
  </si>
  <si>
    <t>Shut down availed to facilitate replacement of decapped insulator in 400KV Vallur - Almathy line-I which is caused by heavy pollution being released by NTECL Vallur vide SRLDC code no. CR-04/401.</t>
  </si>
  <si>
    <t>Tripped on R-B fault due to heavy pollution being released from NTECL Vallur. FLR: 34.8 kM from Almathy end.</t>
  </si>
  <si>
    <t>Shut down availed  to replace disc insulators with polymer insulators in the polluted strech near NTECL Vallur vide SRLDC code CR-04/464.</t>
  </si>
  <si>
    <t>Shut down availed  to replace disc insulators with polymer insulators in the polluted strech near NTECL Vallur vide SRLDC code CR-04/498.</t>
  </si>
  <si>
    <t>Shut down availed  to replace disc insulators with polymer insulators in the polluted strech near NTECL Vallur vide SRLDC code CR-04/533.</t>
  </si>
  <si>
    <t>Shut down availed for replacement of porcelain insulators with polymer insulators to avoid frequent tripping of the line due to pollution being released from NTECL Vallur vide SRLDC code no. CR-04/741.</t>
  </si>
  <si>
    <t>SVRD</t>
  </si>
  <si>
    <t>Hand tripped as per SRLDC instruction for voltage regulation in the system vide SRLDC code no. CR-03/555.</t>
  </si>
  <si>
    <t>Hand tripped as per SRLDC instruction for voltage regulation in the system vide SRLDC code no. CR-04/614.</t>
  </si>
  <si>
    <t>Tripped due to CT blasting at 220kV Chinakampalli (APTRANSCO) SS.</t>
  </si>
  <si>
    <t>Hand tripped as per SRLDC instruction for voltage regulation in the system vide SRLDC code no. CR-03/201.</t>
  </si>
  <si>
    <t>Hand tripped as per SRLDC instruction for voltage regulation in the system vide SRLDC code no. CR-03/205.</t>
  </si>
  <si>
    <t>SBBT</t>
  </si>
  <si>
    <t>Tripped on operation of Busbar protection due to 400KV Gooty - New Raichur line I main bay B -phae CT failure at Gooty SS.</t>
  </si>
  <si>
    <t>GTY-NLM</t>
  </si>
  <si>
    <t>OSPD</t>
  </si>
  <si>
    <t>Shut down availed by M/s KPTCL for new ICT-3 construction works at Nelamangala end vide SRLDC code no. CR-04/102.</t>
  </si>
  <si>
    <t>GTY-NPS I</t>
  </si>
  <si>
    <t>LCSD</t>
  </si>
  <si>
    <t>Shut down availed for construction works of 765 kV Thiruvelam - Kurnool D/C line vide SRLDC code no. CR-04/562.</t>
  </si>
  <si>
    <t>GTY-NPS II</t>
  </si>
  <si>
    <t>Shut down availed for construction works of 765 kV Thiruvelam - Kurnool D/C line vide SRLDC code no. CR-04/563.</t>
  </si>
  <si>
    <t>GTY-RCN I</t>
  </si>
  <si>
    <t>Tripped on operation of Busbar protection due to main bay B-phase CT failure at Gooty SS.</t>
  </si>
  <si>
    <t>GTY-RCN II</t>
  </si>
  <si>
    <t>Shut down availed by M/s APTRANSCO for cleaning of insulator in their switch yard vide SRLDC code no. CR-04/188.</t>
  </si>
  <si>
    <t>GZW-HYD I</t>
  </si>
  <si>
    <t>Tripped at Gajwel end only due to spurious signal generated at Gajwel (APTRANSCO SS) end.</t>
  </si>
  <si>
    <t>SCSD</t>
  </si>
  <si>
    <t>Tripped 220 kV side only during NTAMC work at Hyderabad SS.</t>
  </si>
  <si>
    <t>HYD-KNL</t>
  </si>
  <si>
    <t>Auto reclosed successfully on R-N (Ph-earth) transient fault. FLR: 200 kM from Hyderabad end.</t>
  </si>
  <si>
    <t>HYD-NSR</t>
  </si>
  <si>
    <t>Auto reclosed successfully on B-N (Ph-earth) transient fault. FLR: 159 kM from Nagarjunasagar end.</t>
  </si>
  <si>
    <t>JEY-GWK I</t>
  </si>
  <si>
    <t>OMST</t>
  </si>
  <si>
    <t>Tripped due to tripping of filter bus on operation of BFR protection of Pole I filter main breaker.</t>
  </si>
  <si>
    <t>Hand tripped as per SRLDC instruction for voltage regulation in the system vide SRLDC code no. CR-04/571.</t>
  </si>
  <si>
    <t>KLN-GTY I</t>
  </si>
  <si>
    <t>Tripped at Gooty end only on receipt of direct trip signal.</t>
  </si>
  <si>
    <t>Tripped due to suspected PLCC maloperation at Kurnool new SS.</t>
  </si>
  <si>
    <t>Shut down availed for balance LILO construction works and OPGW termination at LILO point vide SRLDC code no. CR-04/645.</t>
  </si>
  <si>
    <t>OSPT</t>
  </si>
  <si>
    <t>Shut down availed for LA replacement works and AMP works vide SRLDC code no. CR-04/101.</t>
  </si>
  <si>
    <t>KNL-GTY</t>
  </si>
  <si>
    <t>Hand tripped as per SRLDC instruction for voltage regulation in the system vide SRLDC code no. CR-03/528.</t>
  </si>
  <si>
    <t>Tripped 220 kV side only while doing monthly maintenance due to loose contact in PD wiring.</t>
  </si>
  <si>
    <t>Shut down availed by M/s MEPL for rectification of sparking at loc. 6 (MEPL portion) vide SRLDC code no. CR-04/771.</t>
  </si>
  <si>
    <t>Shut down availed to check healthiness of line reactor bushings vide SRLDC code no. CR-04/342.</t>
  </si>
  <si>
    <t>Hand tripped as per SRLDC instruction for voltage regulation in the system vide SRLDC code no. CR-04/613.</t>
  </si>
  <si>
    <t>NLR-TVL I</t>
  </si>
  <si>
    <t>Hand tripped on SRLDC instruction for testing telemetry data vide SRLDC code no. CR-04/785.</t>
  </si>
  <si>
    <t>NLR-TVL II</t>
  </si>
  <si>
    <t>Hand tripped on SRLDC instruction for testing telemetry data vide SRLDC code no. CR-04/782.</t>
  </si>
  <si>
    <t>Hand tripped as per SRLDC instruction for voltage regulation in the system vide SRLDC code no. CR-03/560.</t>
  </si>
  <si>
    <t>Hand tripped as per SRLDC instruction for voltage regulation in the system vide SRLDC code no. CR-04/612.</t>
  </si>
  <si>
    <t>Tripped due to suspected DC earth fault.</t>
  </si>
  <si>
    <t>Shut down availed for fixing of fire fighting accessories vide SRLDC code no. CR-04/569.</t>
  </si>
  <si>
    <t>NPS-NLR II</t>
  </si>
  <si>
    <t>Tripped on operation of Zone-2 distance protection due to fault in Manubolu - Krishnapatnam 400 kV APTRANSCO  line.</t>
  </si>
  <si>
    <t>Shut down availed for removing concrete mixer machine from switchyard which got stuck near LA vide SRLDC code no. CR-04/114.</t>
  </si>
  <si>
    <t>Auto reclosed successfully on Y-N (Ph-earth) transient fault. FLR: 65.6 kM from Nagarjunasagar end.</t>
  </si>
  <si>
    <t>Shut down availed for balance LILO construction works and OPGW termination at LILO point vide SRLDC code no. CR-04/644.</t>
  </si>
  <si>
    <t>Hand tripped as per SRLDC instruction for voltage regulation in the system vide SRLDC code no. CR-03/269.</t>
  </si>
  <si>
    <t>Hand tripped as per SRLDC instruction for voltage regulation in the system vide SRLDC code no. CR-04/376.</t>
  </si>
  <si>
    <t>Tripped on operation of differential Protection while opening main bay isolator for CT oil sampling.</t>
  </si>
  <si>
    <t>RCR-MBD</t>
  </si>
  <si>
    <t>Shut down availed by M/s RSTCL for power line crossing works of 765 KV Raichur - Sholapur line vide SRLDC code no. CR-04/397.</t>
  </si>
  <si>
    <t>RDM-CPR I</t>
  </si>
  <si>
    <t>LNCC</t>
  </si>
  <si>
    <t>Tripped on B-N (Ph-earth) transient fault due to heavy lightning and thunderstorm. FLR: 56 kM from Chandrapur end.</t>
  </si>
  <si>
    <t>Tripped on B-N (Ph-earth) transient fault due to heavy lightning and thunderstorm. FLR: 107 kM from Chandrapur end.</t>
  </si>
  <si>
    <t>LEFT</t>
  </si>
  <si>
    <t>Tripped on R-N (Ph-earth) transient fault. FLR: 104.6 kM from Ramagundam end.</t>
  </si>
  <si>
    <t>RDM-CPR II</t>
  </si>
  <si>
    <t>Tripped on B-N (Ph-earth) transient fault due to heavy lightning and thunderstorm. FLR: 11.08 kM from Ramagundam end.</t>
  </si>
  <si>
    <t>RDM-HYD III</t>
  </si>
  <si>
    <t>Auto reclosed successfully on B-N (Ph-earth) transient fault. FLR: 158.6 KM from Hyderabad end.</t>
  </si>
  <si>
    <t>Shut down availed by M/s SEPL for attending hot spot in the SEPL portion of the Line vide SRLDC code no. CR-04/313.</t>
  </si>
  <si>
    <t>SMD-GWK I</t>
  </si>
  <si>
    <t>Charging delayed by M/s NTPC Simhadri vide message no: CP 04 /298.</t>
  </si>
  <si>
    <t>Shut down availed for replacement of R-Phase &amp; B-Phase CTs at Gajuwaka SS vide SRLDC code no. CR-04/248.</t>
  </si>
  <si>
    <t>Hand tripped as per SRLDC instruction for voltage regulation in the system vide SRLDC code no. CR-03/558.</t>
  </si>
  <si>
    <t>VJA-NLR I</t>
  </si>
  <si>
    <t>LHWT</t>
  </si>
  <si>
    <t>Tripped on Y-N fault due to decapping of Y-phase insulator at loc. 451.</t>
  </si>
  <si>
    <t>Tripped on Y-N fault due to Y-phase insulator decapping at loc. 290.</t>
  </si>
  <si>
    <t>Shut down availed for construction works of new 400KV Vijayawada-Nellore D/C line vide SRLDC code no. CR-04/371.</t>
  </si>
  <si>
    <t>Shut down availed for construction works of 765 kV Nellore - Kurnool D/C line vide SRLDC code no. CR-04/769.</t>
  </si>
  <si>
    <t>VJA-NLR II</t>
  </si>
  <si>
    <t>Auto reclosed successfully on Y-N (Ph-earth) transient fault. FLR: 275 kM from Vijayawada end.</t>
  </si>
  <si>
    <t>Shut down availed for construction works of new 400KV Vijayawada-Nellore D/C line vide SRLDC code no. CR-04/372.</t>
  </si>
  <si>
    <t>Hand tripped as per SRLDC instruction for voltage regulation in the system vide SRLDC code no. CR-04/694.</t>
  </si>
  <si>
    <t>Pole blocked due to fire detection trip in valve hall due to smoke coming from the fire from APTRANSCO 220 kV SS.</t>
  </si>
  <si>
    <t>VAL-KVP I</t>
  </si>
  <si>
    <t>Tripped on R-N fault due to jumper cut near wave trap inside Vallur (NTECL SS) switch yard due to heavy pollution.</t>
  </si>
  <si>
    <t>Auto reclosed successfully on Y-N (Ph-earth) transient fault. FLR: 136.3 kM from Kalivindapattu end due to heavy pollution.</t>
  </si>
  <si>
    <t>Auto reclosed successfully on R-N (Ph-earth) transient fault. FLR: 142.2 kM from Kalivindapattu end due to heavy pollution.</t>
  </si>
  <si>
    <t>Auto reclosed successfully on B-N (Ph-earth) transient fault. FLR: 153.8 kM from Kalivindapattu end due to heavy pollution.</t>
  </si>
  <si>
    <t>Tripped on Y-N fault due to conductor snapping inside Vallur (NTECL SS) switch yard due to heavy pollution.</t>
  </si>
  <si>
    <t>Auto reclosed successfully on B-N (Ph-earth) transient fault. FLR: 146.7 kM from Kalivindapattu end due to heavy pollution.</t>
  </si>
  <si>
    <t>Tripped on B-N fault due to insulator flash over inside Vallur (NTECL SS) switch yard due to heavy pollution.  FLR : 152.1 km from Kalivindapattu end.</t>
  </si>
  <si>
    <t>Tripped on R-N fault due to Jumper cut inside Vallur (NTECL SS) switch yard.</t>
  </si>
  <si>
    <t>Auto reclosed successfully on B-N (Ph-earth) transient fault. FLR: 142.2 kM from Kalivindapattu end due to heavy pollution.</t>
  </si>
  <si>
    <t>Tripped on B-N fault due to fault inside Vallur (NTECL SS) Switch yard due to heavy pollution. FLR: 147.8 km from Kalivindapattu end.</t>
  </si>
  <si>
    <t>GOMD</t>
  </si>
  <si>
    <t>Synchronisation delayed due to system constraints.</t>
  </si>
  <si>
    <t>Shut down availed for rectification of defect in tension insulator string at loc. 121 in multi circuit portion which got damaged due to heavy pollution being released from NTECL Vallur vide SRLDC code no. CR-04/ 271.</t>
  </si>
  <si>
    <t>SEFT</t>
  </si>
  <si>
    <t>Tripped on operation of Bus-bar protection due to Vallur-I main bay B-Phase CT failure at Kalivindapattu SS.</t>
  </si>
  <si>
    <t>Auto reclosed successfully on B-N (Ph-earth) transient fault. FLR: 133 kM from Kalivindapattu end due to heavy pollution.</t>
  </si>
  <si>
    <t>Tripped at NTECL Vallur end only due to heavy pollution. Auto reclosed successfully at Kalivinapattu end on R-N fault. FLR:142 km from Kalivindapattu end. Fault is in Vallur switch yard.</t>
  </si>
  <si>
    <t>Shut down availed for replacing damaged support insulator stack of 40489A isolator at Kalivindapattu end vide SRLDC code no. CR-04/316.</t>
  </si>
  <si>
    <t>Tripped on Y-B fault due to decapping of B-phase insulator string at loc. 121 due to heavy pollution being released from NTECL Vallur..</t>
  </si>
  <si>
    <t>Tripped at NTECL Vallur end only on R-N fault due to heavy pollution. Auto reclosed successfully at Kalivindapattu end. FLR: 142 kM from Kalivindapattu end. Fault is in NTECL switch yard.</t>
  </si>
  <si>
    <t>Auto reclosed successfully on R-N (Ph-earth) transient fault. FLR: 152.4 kM from Kalivindapattu end due to heavy pollution.</t>
  </si>
  <si>
    <t>Auto reclosed successfully on B-N (Ph-earth) transient fault. FLR: 125.1 kM from Kalivindapattu end due to heavy pollution.</t>
  </si>
  <si>
    <t>Auto reclosed successfully on R-N (Ph-earth) transient fault. FLR: 131.9 kM from Kalivindapattu end due to heavy pollution.</t>
  </si>
  <si>
    <t>Auto reclosed successfully on Y-N (Ph-earth) transient fault. FLR: 123.9 kM from Kalivindapattu end due to heavy pollution.</t>
  </si>
  <si>
    <t>Auto reclosed successfully on B-N (Ph-earth) transient fault. FLR: 130.7 kM from Kalivindapattu end due to heavy pollution.</t>
  </si>
  <si>
    <t>Auto reclosed successfully on Y-N (Ph-earth) transient fault. FLR: 120.2 kM from Kalivindapattu end due to heavy pollution.</t>
  </si>
  <si>
    <t>Tripped on R-N fault due to heavy pollution being released from NTECL vallur. FLR: 125.8 kM from Kalivindapattu end.</t>
  </si>
  <si>
    <t>Auto reclosed successfully on R-N (Ph-earth) transient fault due to heavy pollution.</t>
  </si>
  <si>
    <t>Auto reclosed successfully on B-N (Ph-earth) transient fault due to heavy pollution.</t>
  </si>
  <si>
    <t>Auto reclosed successfully on B-N (Ph-earth) transient fault. FLR: 121 kM from Kalivindapattu end due to heavy pollution.</t>
  </si>
  <si>
    <t>Hand tripped as per SRLDC instruction on NTECL Vallur request to avoid tripping due to pollution vide SRLDC code no. CR-04/448.</t>
  </si>
  <si>
    <t>Shut down availed to replace pilot insulators at loc. 120 &amp; 120/1 to avoid tripping due to pollution being released from NTECL Vallur vide SRLDC code no. CR-04/472.</t>
  </si>
  <si>
    <t>Auto reclosed successfully on Y-N (Ph-earth) transient fault due to heavy pollution.</t>
  </si>
  <si>
    <t>Auto reclosed successfully on B-N (Ph-earth) transient fault. FLR: 143.3 kM from Kalivindapattu end due to heavy pollution.</t>
  </si>
  <si>
    <t>Hand tripped as per SRLDC instruction for voltage regulation in the system vide SRLDC code no. CR-04/601.</t>
  </si>
  <si>
    <t>Shut down availed for replacement of decapped insulator at loc no 115 &amp; 116  due to heavy pollution being released by NTECL Vallur vide SRLDC code no. CR-04/646.</t>
  </si>
  <si>
    <t>VAL-KVP II</t>
  </si>
  <si>
    <t>Auto reclosed successfully on Y-N (Ph-earth) transient fault. FLR: 142.2 kM from Kalivindapattu end due to heavy pollution.</t>
  </si>
  <si>
    <t>Auto reclosed successfully on Y-N (Ph-earth) transient fault. FLR: 123.6 kM from Kalivindapattu end due to heavy pollution.</t>
  </si>
  <si>
    <t>Shut down availed by M/s NTECL for replacement of damaged Y phase terminal connector at Vallur end vide SRLDC code no. CR-04/203.</t>
  </si>
  <si>
    <t>Shut down availed to facilitate insulator replacement in 400KV Kalivindapattu- Vallur I in multi-circuit portion which got damaged due to heavy pollution being released from NTECL Vallur vide SRLDC code no. CR-04/272.</t>
  </si>
  <si>
    <t>Shut down availed to facilitate rectification of decapping in Kalavindapattu - Vallur line-1 (multi circuit tower) due to heavy pollution being released from NTECL Vallur vide SRLDC code no. CR-04/339.</t>
  </si>
  <si>
    <t>Auto reclosed successfully on Y-N (Ph-earth) transient fault. FLR: 150.8 kM from Kalivindapattu end due to heavy pollution.</t>
  </si>
  <si>
    <t>Tripped on Y-N fault due to wave trap jumper cut at NTECL Vallur SS due to heavy pollution.</t>
  </si>
  <si>
    <t>Tripped on Y-B fault due to fault in NTECL Vallur switch yard due to heavy pollution.  FLR:134.9 km from Kalivindapattu end.</t>
  </si>
  <si>
    <t>Tripped on B-N fault due to heavy pollution being released by NTECL Vallur. FLR: 139.3 kM from Kalivindapattu end. Fault occured in Vallur switch yard.</t>
  </si>
  <si>
    <t>Shut down availed to replace pilot insulators at loc. 120 &amp; 120/1 to avoid tripping due to pollution being released from NTECL Vallur vide SRLDC code no. CR-04/473.</t>
  </si>
  <si>
    <t>Shut down availed for replacement of decapped insulator at loc no 115 due to heavy pollution being released from NTECL Vallur vide SRLDC code no. CR-04/606.</t>
  </si>
  <si>
    <t>Shut down availed for replacement of decapped insulator at loc no 115 &amp; 116  due to heavy pollution being released by NTECL Vallur vide SRLDC code no. CR-04/647.</t>
  </si>
  <si>
    <t>Remarks</t>
  </si>
  <si>
    <t>MEPL-NPS</t>
  </si>
  <si>
    <t>SEPL-NPS</t>
  </si>
  <si>
    <t>RMD-GZL</t>
  </si>
  <si>
    <t>No Trips</t>
  </si>
  <si>
    <t>CUDDAPAH BUS REACTOR</t>
  </si>
  <si>
    <t>GOOTY BUS REACTOR</t>
  </si>
  <si>
    <t>KHAMMAM BUS REACTOR</t>
  </si>
  <si>
    <t>NAGARJUNASAGAR BUS REACTOR</t>
  </si>
  <si>
    <t>VIJAYAWADA BUS REACTOR</t>
  </si>
  <si>
    <t>VISAKHAPATNAM BUS REACTOR</t>
  </si>
  <si>
    <t>NELLORE BUS REACTOR</t>
  </si>
  <si>
    <t>HYDERABAD BUS REACTOR</t>
  </si>
  <si>
    <t>MUNIRABAD BUS REACTOR</t>
  </si>
  <si>
    <t>NML LR G-N</t>
  </si>
  <si>
    <t>RAICHUR BUS REACTOR</t>
  </si>
  <si>
    <t>NPS BUS REACTOR</t>
  </si>
  <si>
    <t>KURNOOL BUS REACTOR</t>
  </si>
  <si>
    <t>KURNOOL LINE REACTOR AT NPS</t>
  </si>
  <si>
    <t>CUDDAPAH ICT I</t>
  </si>
  <si>
    <t>CUDDAPAH ICT II</t>
  </si>
  <si>
    <t>GAJUWAKA ICT I</t>
  </si>
  <si>
    <t>GAZUWAKA  ICT II</t>
  </si>
  <si>
    <t>GOOTY ICT I</t>
  </si>
  <si>
    <t>GOOTY ICT II</t>
  </si>
  <si>
    <t>HYDERABAD ICT - I</t>
  </si>
  <si>
    <t>HYDERABAD ICT - II</t>
  </si>
  <si>
    <t>HYDERABAD ICT - III</t>
  </si>
  <si>
    <t>KHAMMAM ICT I</t>
  </si>
  <si>
    <t>KHAMMAM ICT II</t>
  </si>
  <si>
    <t>MUNIRABAD ICT I</t>
  </si>
  <si>
    <t>MUNIRABAD ICT II</t>
  </si>
  <si>
    <t>NAGARJUNASAGAR ICT - I</t>
  </si>
  <si>
    <t>NAGARJUNASAGAR ICT - II</t>
  </si>
  <si>
    <t>NAGARJUNASAGAR ICT - III</t>
  </si>
  <si>
    <t>VIJAYAWADA ICT I</t>
  </si>
  <si>
    <t>VIJAYAWADA ICT II</t>
  </si>
  <si>
    <t>WARANGAL ICT I</t>
  </si>
  <si>
    <t>WARANGAL ICT II</t>
  </si>
  <si>
    <t>NEW RAICHUR 765/400kV ICT I</t>
  </si>
  <si>
    <t>NEW RAICHUR  765/400kV ICT II</t>
  </si>
  <si>
    <t>NELLORE PS - 765/400kV ICT-II</t>
  </si>
  <si>
    <t>NELLORE PS - 765/400kv ICT-III</t>
  </si>
  <si>
    <t>KURNOOL   765/400kV ICT I</t>
  </si>
  <si>
    <t>KURNOOL  765/400kV ICT II</t>
  </si>
  <si>
    <t>RMD-MLK</t>
  </si>
  <si>
    <t>MLK-HYD II</t>
  </si>
  <si>
    <t>RMD-HYD IV</t>
  </si>
  <si>
    <t>RDM-NSR I</t>
  </si>
  <si>
    <t>RDM-NSR II</t>
  </si>
  <si>
    <t>RDM-WGL</t>
  </si>
  <si>
    <t>WGL-KMM</t>
  </si>
  <si>
    <t>NSR-KDP I</t>
  </si>
  <si>
    <t>NSR-KDP II</t>
  </si>
  <si>
    <t>KMM-NSR</t>
  </si>
  <si>
    <t>KMM-VJA</t>
  </si>
  <si>
    <t>NSR-KLN</t>
  </si>
  <si>
    <t>NSR-MBN</t>
  </si>
  <si>
    <t>MBN-RCR</t>
  </si>
  <si>
    <t>VJA- GWK</t>
  </si>
  <si>
    <t>VJA-VMG III</t>
  </si>
  <si>
    <t>VJA-VMG IV</t>
  </si>
  <si>
    <t>VMG-SMD I</t>
  </si>
  <si>
    <t>VMG-SMD II</t>
  </si>
  <si>
    <t>SMD-GWK II</t>
  </si>
  <si>
    <t>JEY-GWK II</t>
  </si>
  <si>
    <t>ALM-CNI</t>
  </si>
  <si>
    <t>NLR-ALM</t>
  </si>
  <si>
    <t>NLR-SPDR</t>
  </si>
  <si>
    <t>RCN-RCR I</t>
  </si>
  <si>
    <t>RCN-RCR II</t>
  </si>
  <si>
    <t>NPS-NLR I</t>
  </si>
  <si>
    <t>NPS-TPCIL I</t>
  </si>
  <si>
    <t>NPS-TPCIL II</t>
  </si>
  <si>
    <t>KNL-KLN I</t>
  </si>
  <si>
    <t>KNL-KLN II</t>
  </si>
  <si>
    <t>RCN-SLR I</t>
  </si>
  <si>
    <t>GRAND TOTAL</t>
  </si>
  <si>
    <t>765KV RAICHUR - SOLAPUR-I LR</t>
  </si>
  <si>
    <t>765KV RAICHUR - SOLAPUR-II LR</t>
  </si>
  <si>
    <t/>
  </si>
  <si>
    <t>VZG BTB P I</t>
  </si>
  <si>
    <t>No Trip</t>
  </si>
  <si>
    <t>VZG BTB P II</t>
  </si>
  <si>
    <t>TAL-KLR PI</t>
  </si>
  <si>
    <t>TAL-KLR PII</t>
  </si>
</sst>
</file>

<file path=xl/styles.xml><?xml version="1.0" encoding="utf-8"?>
<styleSheet xmlns="http://schemas.openxmlformats.org/spreadsheetml/2006/main">
  <numFmts count="3">
    <numFmt numFmtId="164" formatCode="dd/mmm/yy\ hh:mm"/>
    <numFmt numFmtId="165" formatCode="\ dd\-mmm\-yyyy&quot;  &quot;h\:mm\ "/>
    <numFmt numFmtId="166" formatCode="h:mm;@"/>
  </numFmts>
  <fonts count="22">
    <font>
      <sz val="10"/>
      <color indexed="8"/>
      <name val="ARIAL"/>
      <charset val="1"/>
    </font>
    <font>
      <sz val="10"/>
      <name val="Arial"/>
      <family val="2"/>
    </font>
    <font>
      <b/>
      <sz val="12"/>
      <name val="Arial"/>
      <family val="2"/>
    </font>
    <font>
      <sz val="10"/>
      <name val="Times New Roman"/>
      <family val="1"/>
    </font>
    <font>
      <b/>
      <sz val="10"/>
      <name val="Times New Roman"/>
      <family val="1"/>
    </font>
    <font>
      <sz val="10"/>
      <color indexed="8"/>
      <name val="Arial"/>
      <family val="2"/>
    </font>
    <font>
      <b/>
      <sz val="10"/>
      <color indexed="8"/>
      <name val="ARIAL"/>
      <family val="2"/>
    </font>
    <font>
      <b/>
      <sz val="8"/>
      <color indexed="8"/>
      <name val="Arial"/>
      <family val="2"/>
    </font>
    <font>
      <sz val="12"/>
      <name val="Arial"/>
      <family val="2"/>
    </font>
    <font>
      <sz val="11"/>
      <color indexed="8"/>
      <name val="Calibri"/>
      <family val="2"/>
    </font>
    <font>
      <sz val="10"/>
      <color indexed="63"/>
      <name val="Arial"/>
      <family val="2"/>
    </font>
    <font>
      <sz val="10"/>
      <color indexed="8"/>
      <name val="ARIAL"/>
      <charset val="1"/>
    </font>
    <font>
      <b/>
      <sz val="14"/>
      <name val="Times New Roman"/>
      <family val="1"/>
    </font>
    <font>
      <sz val="10"/>
      <name val="MS Sans Serif"/>
      <family val="2"/>
    </font>
    <font>
      <sz val="11"/>
      <color indexed="8"/>
      <name val="Calibri"/>
      <family val="2"/>
      <charset val="204"/>
    </font>
    <font>
      <b/>
      <sz val="11"/>
      <color indexed="8"/>
      <name val="ARIAL"/>
      <family val="2"/>
    </font>
    <font>
      <sz val="10"/>
      <name val="Arial"/>
    </font>
    <font>
      <b/>
      <sz val="10"/>
      <name val="Arial"/>
      <family val="2"/>
    </font>
    <font>
      <sz val="10"/>
      <color indexed="10"/>
      <name val="Arial"/>
      <family val="2"/>
    </font>
    <font>
      <b/>
      <sz val="10"/>
      <color theme="0"/>
      <name val="ARIAL"/>
      <family val="2"/>
    </font>
    <font>
      <sz val="10"/>
      <color theme="0"/>
      <name val="ARIAL"/>
      <family val="2"/>
    </font>
    <font>
      <b/>
      <sz val="11"/>
      <color theme="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alignment vertical="top"/>
    </xf>
    <xf numFmtId="0" fontId="1" fillId="0" borderId="0"/>
    <xf numFmtId="0" fontId="5" fillId="0" borderId="0"/>
    <xf numFmtId="0" fontId="5" fillId="0" borderId="0"/>
    <xf numFmtId="0" fontId="13" fillId="0" borderId="0"/>
    <xf numFmtId="0" fontId="9" fillId="0" borderId="0"/>
    <xf numFmtId="0" fontId="14" fillId="0" borderId="0"/>
    <xf numFmtId="0" fontId="1" fillId="0" borderId="0"/>
    <xf numFmtId="0" fontId="9" fillId="0" borderId="0"/>
    <xf numFmtId="0" fontId="9" fillId="0" borderId="0"/>
    <xf numFmtId="0" fontId="5" fillId="0" borderId="0">
      <alignment vertical="top"/>
    </xf>
    <xf numFmtId="0" fontId="16" fillId="0" borderId="0"/>
    <xf numFmtId="0" fontId="1" fillId="0" borderId="0"/>
  </cellStyleXfs>
  <cellXfs count="139">
    <xf numFmtId="0" fontId="0" fillId="0" borderId="0" xfId="0">
      <alignment vertical="top"/>
    </xf>
    <xf numFmtId="1" fontId="3" fillId="0" borderId="0" xfId="1" applyNumberFormat="1" applyFont="1"/>
    <xf numFmtId="0" fontId="3" fillId="0" borderId="0" xfId="1" applyFont="1" applyAlignment="1">
      <alignment vertical="top" wrapText="1"/>
    </xf>
    <xf numFmtId="0" fontId="3" fillId="0" borderId="0" xfId="1" applyFont="1"/>
    <xf numFmtId="0" fontId="4" fillId="0" borderId="0" xfId="1" applyFont="1" applyAlignment="1">
      <alignment horizontal="center"/>
    </xf>
    <xf numFmtId="0" fontId="6" fillId="0" borderId="1" xfId="2" applyFont="1" applyFill="1" applyBorder="1" applyAlignment="1">
      <alignment horizontal="center" vertical="top" wrapText="1"/>
    </xf>
    <xf numFmtId="0" fontId="7" fillId="0" borderId="1" xfId="2" applyFont="1" applyFill="1" applyBorder="1" applyAlignment="1">
      <alignment horizontal="center" vertical="top" wrapText="1"/>
    </xf>
    <xf numFmtId="0" fontId="8" fillId="0" borderId="1" xfId="1" applyFont="1" applyBorder="1" applyAlignment="1">
      <alignment horizontal="center" vertical="top"/>
    </xf>
    <xf numFmtId="0" fontId="9" fillId="0" borderId="1" xfId="3" applyFont="1" applyFill="1" applyBorder="1" applyAlignment="1">
      <alignment vertical="top" wrapText="1"/>
    </xf>
    <xf numFmtId="2" fontId="8" fillId="0" borderId="1" xfId="1" quotePrefix="1" applyNumberFormat="1" applyFont="1" applyBorder="1" applyAlignment="1">
      <alignment horizontal="center" vertical="top"/>
    </xf>
    <xf numFmtId="164" fontId="8" fillId="0" borderId="1" xfId="1" quotePrefix="1" applyNumberFormat="1" applyFont="1" applyBorder="1" applyAlignment="1">
      <alignment horizontal="center" vertical="top"/>
    </xf>
    <xf numFmtId="164" fontId="8" fillId="0" borderId="1" xfId="1" applyNumberFormat="1" applyFont="1" applyBorder="1" applyAlignment="1">
      <alignment horizontal="center" vertical="top"/>
    </xf>
    <xf numFmtId="10" fontId="5" fillId="0" borderId="1" xfId="2" applyNumberFormat="1" applyBorder="1" applyAlignment="1">
      <alignment vertical="top"/>
    </xf>
    <xf numFmtId="0" fontId="3" fillId="0" borderId="1" xfId="1" applyFont="1" applyBorder="1" applyAlignment="1">
      <alignment vertical="top" wrapText="1"/>
    </xf>
    <xf numFmtId="0" fontId="3" fillId="0" borderId="0" xfId="1" applyFont="1" applyAlignment="1">
      <alignment vertical="top"/>
    </xf>
    <xf numFmtId="164" fontId="10" fillId="0" borderId="1" xfId="2" applyNumberFormat="1" applyFont="1" applyBorder="1" applyAlignment="1">
      <alignment horizontal="center" vertical="top"/>
    </xf>
    <xf numFmtId="0" fontId="3" fillId="0" borderId="1" xfId="1" applyFont="1" applyBorder="1" applyAlignment="1">
      <alignment vertical="top"/>
    </xf>
    <xf numFmtId="0" fontId="9" fillId="0" borderId="1" xfId="3" applyFont="1" applyFill="1" applyBorder="1" applyAlignment="1">
      <alignment wrapText="1"/>
    </xf>
    <xf numFmtId="2" fontId="8" fillId="0" borderId="1" xfId="1" quotePrefix="1" applyNumberFormat="1" applyFont="1" applyFill="1" applyBorder="1" applyAlignment="1">
      <alignment horizontal="center" vertical="top"/>
    </xf>
    <xf numFmtId="165" fontId="11" fillId="0" borderId="1" xfId="0" applyNumberFormat="1" applyFont="1" applyBorder="1" applyAlignment="1">
      <alignment horizontal="center" vertical="top"/>
    </xf>
    <xf numFmtId="166" fontId="11" fillId="0" borderId="1" xfId="0" applyNumberFormat="1" applyFont="1" applyBorder="1" applyAlignment="1">
      <alignment horizontal="center" vertical="top"/>
    </xf>
    <xf numFmtId="0" fontId="8" fillId="0" borderId="2" xfId="1" applyFont="1" applyBorder="1" applyAlignment="1">
      <alignment horizontal="center" vertical="top"/>
    </xf>
    <xf numFmtId="0" fontId="8" fillId="0" borderId="2" xfId="1" applyFont="1" applyBorder="1" applyAlignment="1">
      <alignment horizontal="left" vertical="top"/>
    </xf>
    <xf numFmtId="164" fontId="8" fillId="0" borderId="3" xfId="1" applyNumberFormat="1" applyFont="1" applyBorder="1" applyAlignment="1">
      <alignment horizontal="center" vertical="top"/>
    </xf>
    <xf numFmtId="2" fontId="8" fillId="0" borderId="3" xfId="1" applyNumberFormat="1" applyFont="1" applyBorder="1" applyAlignment="1">
      <alignment horizontal="center" vertical="top"/>
    </xf>
    <xf numFmtId="2" fontId="8" fillId="0" borderId="1" xfId="1" applyNumberFormat="1" applyFont="1" applyBorder="1" applyAlignment="1">
      <alignment horizontal="center" vertical="top"/>
    </xf>
    <xf numFmtId="10" fontId="5" fillId="0" borderId="2" xfId="2" applyNumberFormat="1" applyBorder="1" applyAlignment="1">
      <alignment vertical="top"/>
    </xf>
    <xf numFmtId="0" fontId="8" fillId="0" borderId="1" xfId="1" applyFont="1" applyBorder="1" applyAlignment="1">
      <alignment horizontal="left" vertical="top"/>
    </xf>
    <xf numFmtId="2" fontId="8" fillId="0" borderId="1" xfId="1" applyNumberFormat="1" applyFont="1" applyBorder="1" applyAlignment="1">
      <alignment horizontal="center"/>
    </xf>
    <xf numFmtId="0" fontId="3" fillId="0" borderId="4" xfId="1" applyFont="1" applyBorder="1" applyAlignment="1">
      <alignment vertical="top" wrapText="1"/>
    </xf>
    <xf numFmtId="0" fontId="3" fillId="0" borderId="1" xfId="1" applyFont="1" applyBorder="1" applyAlignment="1">
      <alignment horizontal="center" vertical="top"/>
    </xf>
    <xf numFmtId="0" fontId="12" fillId="0" borderId="2" xfId="1" applyFont="1" applyBorder="1" applyAlignment="1">
      <alignment horizontal="center"/>
    </xf>
    <xf numFmtId="0" fontId="12" fillId="0" borderId="2" xfId="1" applyFont="1" applyBorder="1"/>
    <xf numFmtId="164" fontId="8" fillId="0" borderId="2" xfId="1" applyNumberFormat="1" applyFont="1" applyBorder="1" applyAlignment="1">
      <alignment horizontal="center" vertical="top"/>
    </xf>
    <xf numFmtId="2" fontId="8" fillId="0" borderId="2" xfId="1" applyNumberFormat="1" applyFont="1" applyBorder="1" applyAlignment="1">
      <alignment horizontal="center" vertical="top"/>
    </xf>
    <xf numFmtId="2" fontId="8" fillId="0" borderId="2" xfId="1" applyNumberFormat="1" applyFont="1" applyBorder="1" applyAlignment="1">
      <alignment horizontal="center"/>
    </xf>
    <xf numFmtId="0" fontId="12" fillId="0" borderId="1" xfId="1" applyFont="1" applyBorder="1" applyAlignment="1">
      <alignment vertical="top" wrapText="1"/>
    </xf>
    <xf numFmtId="0" fontId="12" fillId="0" borderId="0" xfId="1" applyFont="1"/>
    <xf numFmtId="0" fontId="12" fillId="0" borderId="1" xfId="1" applyFont="1" applyBorder="1" applyAlignment="1">
      <alignment horizontal="center"/>
    </xf>
    <xf numFmtId="0" fontId="12" fillId="0" borderId="1" xfId="1" applyFont="1" applyBorder="1"/>
    <xf numFmtId="0" fontId="3" fillId="0" borderId="0" xfId="1" applyFont="1" applyAlignment="1">
      <alignment horizontal="center"/>
    </xf>
    <xf numFmtId="2" fontId="3" fillId="0" borderId="0" xfId="1" applyNumberFormat="1" applyFont="1" applyAlignment="1">
      <alignment horizontal="center"/>
    </xf>
    <xf numFmtId="0" fontId="1" fillId="0" borderId="1" xfId="0" quotePrefix="1" applyNumberFormat="1" applyFont="1" applyBorder="1" applyAlignment="1">
      <alignment horizontal="center" vertical="center" wrapText="1"/>
    </xf>
    <xf numFmtId="0" fontId="1" fillId="0" borderId="1" xfId="0" quotePrefix="1" applyNumberFormat="1" applyFont="1" applyBorder="1" applyAlignment="1">
      <alignment horizontal="center" vertical="center"/>
    </xf>
    <xf numFmtId="0" fontId="18" fillId="0" borderId="1" xfId="0" applyNumberFormat="1" applyFont="1" applyBorder="1" applyAlignment="1">
      <alignment horizontal="center" vertical="center"/>
    </xf>
    <xf numFmtId="0" fontId="6" fillId="2" borderId="2" xfId="10" applyFont="1" applyFill="1" applyBorder="1" applyAlignment="1">
      <alignment horizontal="center" vertical="center" wrapText="1"/>
    </xf>
    <xf numFmtId="0" fontId="17" fillId="3" borderId="1" xfId="4" applyFont="1" applyFill="1" applyBorder="1" applyAlignment="1">
      <alignment horizontal="center" vertical="center"/>
    </xf>
    <xf numFmtId="0" fontId="5" fillId="0" borderId="2" xfId="0" quotePrefix="1" applyNumberFormat="1" applyFont="1" applyBorder="1" applyAlignment="1">
      <alignment horizontal="center" vertical="center" wrapText="1"/>
    </xf>
    <xf numFmtId="0" fontId="5" fillId="2" borderId="2" xfId="10" applyFont="1" applyFill="1" applyBorder="1" applyAlignment="1">
      <alignment horizontal="center" vertical="center"/>
    </xf>
    <xf numFmtId="0" fontId="6" fillId="2" borderId="2" xfId="10" applyFont="1" applyFill="1" applyBorder="1" applyAlignment="1">
      <alignment horizontal="center" vertical="center"/>
    </xf>
    <xf numFmtId="0" fontId="6" fillId="2" borderId="2" xfId="10" quotePrefix="1" applyNumberFormat="1" applyFont="1" applyFill="1" applyBorder="1" applyAlignment="1">
      <alignment horizontal="center" vertical="center"/>
    </xf>
    <xf numFmtId="0" fontId="6" fillId="2" borderId="1" xfId="10" quotePrefix="1" applyNumberFormat="1" applyFont="1" applyFill="1" applyBorder="1" applyAlignment="1">
      <alignment horizontal="center" vertical="center"/>
    </xf>
    <xf numFmtId="0" fontId="1" fillId="0" borderId="1" xfId="4" quotePrefix="1" applyNumberFormat="1" applyFont="1" applyFill="1" applyBorder="1" applyAlignment="1">
      <alignment horizontal="center" vertical="center" wrapText="1"/>
    </xf>
    <xf numFmtId="0" fontId="1" fillId="3" borderId="1" xfId="4" quotePrefix="1" applyNumberFormat="1" applyFont="1" applyFill="1" applyBorder="1" applyAlignment="1">
      <alignment horizontal="center" vertical="center"/>
    </xf>
    <xf numFmtId="22" fontId="1" fillId="3" borderId="1" xfId="4" applyNumberFormat="1" applyFont="1" applyFill="1" applyBorder="1" applyAlignment="1">
      <alignment horizontal="center" vertical="center"/>
    </xf>
    <xf numFmtId="22" fontId="1" fillId="3" borderId="1" xfId="4" applyNumberFormat="1" applyFont="1" applyFill="1" applyBorder="1" applyAlignment="1">
      <alignment horizontal="center" vertical="center" wrapText="1"/>
    </xf>
    <xf numFmtId="0" fontId="1" fillId="3" borderId="1" xfId="4" quotePrefix="1" applyNumberFormat="1" applyFont="1" applyFill="1" applyBorder="1" applyAlignment="1">
      <alignment horizontal="center" vertical="center" wrapText="1"/>
    </xf>
    <xf numFmtId="0" fontId="1" fillId="3" borderId="1" xfId="4" applyNumberFormat="1" applyFont="1" applyFill="1" applyBorder="1" applyAlignment="1">
      <alignment horizontal="center" vertical="center"/>
    </xf>
    <xf numFmtId="0" fontId="1" fillId="0" borderId="1" xfId="0" applyFont="1" applyBorder="1" applyAlignment="1">
      <alignment horizontal="center" vertical="center"/>
    </xf>
    <xf numFmtId="22" fontId="1" fillId="0" borderId="1" xfId="0" applyNumberFormat="1" applyFont="1" applyBorder="1" applyAlignment="1">
      <alignment horizontal="center" vertical="center"/>
    </xf>
    <xf numFmtId="22" fontId="1" fillId="0" borderId="1" xfId="0" applyNumberFormat="1" applyFont="1" applyBorder="1" applyAlignment="1">
      <alignment horizontal="center" vertical="center" wrapText="1"/>
    </xf>
    <xf numFmtId="2" fontId="6" fillId="2" borderId="2" xfId="10" quotePrefix="1" applyNumberFormat="1" applyFont="1" applyFill="1" applyBorder="1" applyAlignment="1">
      <alignment horizontal="center" vertical="center"/>
    </xf>
    <xf numFmtId="2" fontId="6" fillId="2" borderId="1" xfId="10" quotePrefix="1" applyNumberFormat="1" applyFont="1" applyFill="1" applyBorder="1" applyAlignment="1">
      <alignment horizontal="center" vertical="center"/>
    </xf>
    <xf numFmtId="2" fontId="1" fillId="3" borderId="1" xfId="4" quotePrefix="1" applyNumberFormat="1" applyFont="1" applyFill="1" applyBorder="1" applyAlignment="1">
      <alignment horizontal="center" vertical="center"/>
    </xf>
    <xf numFmtId="2" fontId="5"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2" fontId="1" fillId="0" borderId="1" xfId="0" quotePrefix="1" applyNumberFormat="1" applyFont="1" applyBorder="1" applyAlignment="1">
      <alignment horizontal="center" vertical="center"/>
    </xf>
    <xf numFmtId="0" fontId="0" fillId="0" borderId="0" xfId="0" applyAlignment="1">
      <alignment vertical="center"/>
    </xf>
    <xf numFmtId="0" fontId="6" fillId="2" borderId="1" xfId="10" quotePrefix="1" applyNumberFormat="1" applyFont="1" applyFill="1" applyBorder="1" applyAlignment="1">
      <alignment horizontal="left" vertical="center"/>
    </xf>
    <xf numFmtId="0" fontId="1" fillId="3" borderId="1" xfId="4" quotePrefix="1" applyNumberFormat="1" applyFont="1" applyFill="1" applyBorder="1" applyAlignment="1">
      <alignment horizontal="left" vertical="center" wrapText="1"/>
    </xf>
    <xf numFmtId="0" fontId="1" fillId="0" borderId="1" xfId="0" quotePrefix="1" applyNumberFormat="1" applyFont="1" applyBorder="1" applyAlignment="1">
      <alignment horizontal="left" vertical="center" wrapText="1"/>
    </xf>
    <xf numFmtId="0" fontId="0" fillId="0" borderId="0" xfId="0" applyAlignment="1">
      <alignment horizontal="left" vertical="center"/>
    </xf>
    <xf numFmtId="0" fontId="5" fillId="0" borderId="1" xfId="0" applyFont="1" applyBorder="1">
      <alignment vertical="top"/>
    </xf>
    <xf numFmtId="10" fontId="5" fillId="0" borderId="1" xfId="0" applyNumberFormat="1" applyFont="1" applyBorder="1" applyAlignment="1">
      <alignment horizontal="center" vertical="center"/>
    </xf>
    <xf numFmtId="0" fontId="6" fillId="4" borderId="2" xfId="10" applyFont="1" applyFill="1" applyBorder="1" applyAlignment="1">
      <alignment horizontal="center" vertical="center" wrapText="1"/>
    </xf>
    <xf numFmtId="0" fontId="6" fillId="4" borderId="2" xfId="0" quotePrefix="1" applyNumberFormat="1" applyFont="1" applyFill="1" applyBorder="1" applyAlignment="1">
      <alignment horizontal="center" vertical="center" wrapText="1"/>
    </xf>
    <xf numFmtId="0" fontId="6" fillId="4" borderId="2" xfId="10" applyFont="1" applyFill="1" applyBorder="1" applyAlignment="1">
      <alignment horizontal="center" vertical="center"/>
    </xf>
    <xf numFmtId="0" fontId="6" fillId="4" borderId="2" xfId="10" quotePrefix="1" applyNumberFormat="1" applyFont="1" applyFill="1" applyBorder="1" applyAlignment="1">
      <alignment horizontal="center" vertical="center"/>
    </xf>
    <xf numFmtId="2" fontId="6" fillId="4" borderId="2" xfId="10" quotePrefix="1" applyNumberFormat="1" applyFont="1" applyFill="1" applyBorder="1" applyAlignment="1">
      <alignment horizontal="center" vertical="center"/>
    </xf>
    <xf numFmtId="2" fontId="6" fillId="4" borderId="1" xfId="10" quotePrefix="1" applyNumberFormat="1" applyFont="1" applyFill="1" applyBorder="1" applyAlignment="1">
      <alignment horizontal="center" vertical="center"/>
    </xf>
    <xf numFmtId="0" fontId="6" fillId="4" borderId="1" xfId="10" quotePrefix="1" applyNumberFormat="1" applyFont="1" applyFill="1" applyBorder="1" applyAlignment="1">
      <alignment horizontal="left" vertical="center"/>
    </xf>
    <xf numFmtId="10" fontId="6" fillId="4" borderId="1" xfId="0" applyNumberFormat="1" applyFont="1" applyFill="1" applyBorder="1" applyAlignment="1">
      <alignment horizontal="center" vertical="center"/>
    </xf>
    <xf numFmtId="2" fontId="19" fillId="5" borderId="1" xfId="10" quotePrefix="1" applyNumberFormat="1" applyFont="1" applyFill="1" applyBorder="1" applyAlignment="1">
      <alignment horizontal="center" vertical="center"/>
    </xf>
    <xf numFmtId="0" fontId="19" fillId="5" borderId="1" xfId="10" quotePrefix="1" applyNumberFormat="1" applyFont="1" applyFill="1" applyBorder="1" applyAlignment="1">
      <alignment horizontal="left" vertical="center"/>
    </xf>
    <xf numFmtId="10" fontId="20" fillId="5" borderId="1" xfId="0" applyNumberFormat="1" applyFont="1" applyFill="1" applyBorder="1" applyAlignment="1">
      <alignment horizontal="center" vertical="center"/>
    </xf>
    <xf numFmtId="0" fontId="21" fillId="5" borderId="1" xfId="10" applyFont="1" applyFill="1" applyBorder="1" applyAlignment="1">
      <alignment horizontal="center" vertical="center" wrapText="1"/>
    </xf>
    <xf numFmtId="0" fontId="21" fillId="5" borderId="1" xfId="10" quotePrefix="1" applyNumberFormat="1" applyFont="1" applyFill="1" applyBorder="1" applyAlignment="1">
      <alignment horizontal="center" vertical="center" wrapText="1"/>
    </xf>
    <xf numFmtId="0" fontId="21" fillId="5" borderId="1" xfId="0" applyFont="1" applyFill="1" applyBorder="1" applyAlignment="1">
      <alignment horizontal="center" vertical="center" wrapText="1"/>
    </xf>
    <xf numFmtId="2" fontId="0" fillId="0" borderId="0" xfId="0" applyNumberFormat="1">
      <alignment vertical="top"/>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1" fillId="0" borderId="1" xfId="12" quotePrefix="1" applyFont="1" applyBorder="1" applyAlignment="1">
      <alignment horizontal="left" vertical="center"/>
    </xf>
    <xf numFmtId="0" fontId="1" fillId="0" borderId="1" xfId="12" applyFont="1" applyBorder="1" applyAlignment="1">
      <alignment horizontal="left" vertical="center"/>
    </xf>
    <xf numFmtId="0" fontId="5" fillId="0" borderId="1" xfId="1" applyFont="1" applyBorder="1" applyAlignment="1">
      <alignment horizontal="left" vertical="center"/>
    </xf>
    <xf numFmtId="4" fontId="1" fillId="3" borderId="1" xfId="4" quotePrefix="1" applyNumberFormat="1" applyFont="1" applyFill="1" applyBorder="1" applyAlignment="1">
      <alignment horizontal="center" vertical="center"/>
    </xf>
    <xf numFmtId="4" fontId="5" fillId="0" borderId="1" xfId="0" applyNumberFormat="1" applyFont="1" applyBorder="1" applyAlignment="1">
      <alignment horizontal="center" vertical="center"/>
    </xf>
    <xf numFmtId="0" fontId="6" fillId="4" borderId="1" xfId="0" applyFont="1" applyFill="1" applyBorder="1" applyAlignment="1">
      <alignment horizontal="center" vertical="center"/>
    </xf>
    <xf numFmtId="0" fontId="17" fillId="4" borderId="1" xfId="12" quotePrefix="1" applyFont="1" applyFill="1" applyBorder="1" applyAlignment="1">
      <alignment horizontal="left" vertical="center"/>
    </xf>
    <xf numFmtId="0" fontId="17" fillId="4" borderId="1" xfId="4" quotePrefix="1" applyNumberFormat="1" applyFont="1" applyFill="1" applyBorder="1" applyAlignment="1">
      <alignment horizontal="center" vertical="center"/>
    </xf>
    <xf numFmtId="22" fontId="17" fillId="4" borderId="1" xfId="4" applyNumberFormat="1" applyFont="1" applyFill="1" applyBorder="1" applyAlignment="1">
      <alignment horizontal="center" vertical="center"/>
    </xf>
    <xf numFmtId="22" fontId="17" fillId="4" borderId="1" xfId="4" applyNumberFormat="1" applyFont="1" applyFill="1" applyBorder="1" applyAlignment="1">
      <alignment horizontal="center" vertical="center" wrapText="1"/>
    </xf>
    <xf numFmtId="4" fontId="17" fillId="4" borderId="1" xfId="0" quotePrefix="1" applyNumberFormat="1" applyFont="1" applyFill="1" applyBorder="1" applyAlignment="1">
      <alignment horizontal="center" vertical="center"/>
    </xf>
    <xf numFmtId="0" fontId="17" fillId="4" borderId="1" xfId="4" quotePrefix="1" applyNumberFormat="1" applyFont="1" applyFill="1" applyBorder="1" applyAlignment="1">
      <alignment horizontal="left" vertical="center" wrapText="1"/>
    </xf>
    <xf numFmtId="0" fontId="5" fillId="4" borderId="1" xfId="0" applyFont="1" applyFill="1" applyBorder="1" applyAlignment="1">
      <alignment horizontal="left" vertical="center"/>
    </xf>
    <xf numFmtId="4" fontId="21" fillId="5" borderId="1" xfId="0" applyNumberFormat="1" applyFont="1" applyFill="1" applyBorder="1" applyAlignment="1">
      <alignment horizontal="center" vertical="center"/>
    </xf>
    <xf numFmtId="0" fontId="21" fillId="5" borderId="1" xfId="0" applyFont="1" applyFill="1" applyBorder="1" applyAlignment="1">
      <alignment horizontal="left" vertical="center"/>
    </xf>
    <xf numFmtId="0" fontId="21" fillId="5" borderId="1" xfId="0" applyFont="1" applyFill="1" applyBorder="1" applyAlignment="1">
      <alignment horizontal="center" vertical="center"/>
    </xf>
    <xf numFmtId="0" fontId="1" fillId="0" borderId="1" xfId="12" quotePrefix="1" applyNumberFormat="1" applyFont="1" applyBorder="1" applyAlignment="1">
      <alignment vertical="center"/>
    </xf>
    <xf numFmtId="0" fontId="1" fillId="0" borderId="1" xfId="12" applyNumberFormat="1" applyFont="1" applyBorder="1" applyAlignment="1">
      <alignment vertical="center"/>
    </xf>
    <xf numFmtId="0" fontId="5" fillId="0" borderId="1" xfId="12" applyFont="1" applyBorder="1" applyAlignment="1">
      <alignment vertical="center"/>
    </xf>
    <xf numFmtId="0" fontId="1" fillId="3" borderId="1" xfId="4" quotePrefix="1" applyNumberFormat="1" applyFont="1" applyFill="1" applyBorder="1" applyAlignment="1">
      <alignment vertical="center" wrapText="1"/>
    </xf>
    <xf numFmtId="0" fontId="1" fillId="4" borderId="1" xfId="4" quotePrefix="1" applyNumberFormat="1" applyFont="1" applyFill="1" applyBorder="1" applyAlignment="1">
      <alignment horizontal="center" vertical="center"/>
    </xf>
    <xf numFmtId="22" fontId="1" fillId="4" borderId="1" xfId="4" applyNumberFormat="1" applyFont="1" applyFill="1" applyBorder="1" applyAlignment="1">
      <alignment horizontal="center" vertical="center"/>
    </xf>
    <xf numFmtId="22" fontId="1" fillId="4" borderId="1" xfId="4" applyNumberFormat="1" applyFont="1" applyFill="1" applyBorder="1" applyAlignment="1">
      <alignment horizontal="center" vertical="center" wrapText="1"/>
    </xf>
    <xf numFmtId="0" fontId="17" fillId="4" borderId="1" xfId="12" quotePrefix="1" applyNumberFormat="1" applyFont="1" applyFill="1" applyBorder="1" applyAlignment="1">
      <alignment vertical="center"/>
    </xf>
    <xf numFmtId="0" fontId="17" fillId="4" borderId="1" xfId="4" quotePrefix="1" applyNumberFormat="1" applyFont="1" applyFill="1" applyBorder="1" applyAlignment="1">
      <alignment vertical="center" wrapText="1"/>
    </xf>
    <xf numFmtId="2" fontId="17" fillId="4" borderId="1" xfId="0" quotePrefix="1" applyNumberFormat="1" applyFont="1" applyFill="1" applyBorder="1" applyAlignment="1">
      <alignment horizontal="center" vertical="center"/>
    </xf>
    <xf numFmtId="2" fontId="5" fillId="0" borderId="1" xfId="0" applyNumberFormat="1" applyFont="1" applyBorder="1" applyAlignment="1">
      <alignment horizontal="center" vertical="center"/>
    </xf>
    <xf numFmtId="2" fontId="21" fillId="5" borderId="1" xfId="0" applyNumberFormat="1" applyFont="1" applyFill="1" applyBorder="1" applyAlignment="1">
      <alignment horizontal="center" vertical="center"/>
    </xf>
    <xf numFmtId="0" fontId="21" fillId="5" borderId="1" xfId="0" applyFont="1" applyFill="1" applyBorder="1" applyAlignment="1">
      <alignment vertical="center"/>
    </xf>
    <xf numFmtId="165" fontId="5" fillId="0" borderId="1" xfId="0" applyNumberFormat="1" applyFont="1" applyBorder="1" applyAlignment="1">
      <alignment horizontal="center" vertical="center"/>
    </xf>
    <xf numFmtId="3" fontId="5" fillId="4" borderId="1" xfId="0" applyNumberFormat="1" applyFont="1" applyFill="1" applyBorder="1" applyAlignment="1">
      <alignment horizontal="center" vertical="center"/>
    </xf>
    <xf numFmtId="0" fontId="1" fillId="4" borderId="1" xfId="4" quotePrefix="1"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15" fillId="3" borderId="0" xfId="0" applyFont="1" applyFill="1">
      <alignment vertical="top"/>
    </xf>
    <xf numFmtId="0" fontId="4" fillId="0" borderId="1" xfId="1" applyFont="1" applyBorder="1" applyAlignment="1">
      <alignment horizontal="center" vertical="top" wrapText="1"/>
    </xf>
    <xf numFmtId="0" fontId="2" fillId="0" borderId="0" xfId="1" applyFont="1" applyBorder="1" applyAlignment="1">
      <alignment horizontal="center" wrapText="1"/>
    </xf>
    <xf numFmtId="0" fontId="2" fillId="0" borderId="0" xfId="1" applyFont="1" applyBorder="1" applyAlignment="1">
      <alignment horizontal="center"/>
    </xf>
    <xf numFmtId="0" fontId="4" fillId="0" borderId="1" xfId="1" applyFont="1" applyBorder="1" applyAlignment="1">
      <alignment horizontal="center"/>
    </xf>
    <xf numFmtId="0" fontId="6" fillId="0" borderId="1" xfId="2" applyFont="1" applyFill="1" applyBorder="1" applyAlignment="1">
      <alignment horizontal="center" vertical="top" wrapText="1"/>
    </xf>
    <xf numFmtId="0" fontId="6" fillId="0" borderId="1" xfId="2" applyFont="1" applyBorder="1" applyAlignment="1">
      <alignment horizontal="center" vertical="top" wrapText="1"/>
    </xf>
    <xf numFmtId="0" fontId="19" fillId="5" borderId="5" xfId="10" applyFont="1" applyFill="1" applyBorder="1" applyAlignment="1">
      <alignment horizontal="center" vertical="center" wrapText="1"/>
    </xf>
    <xf numFmtId="0" fontId="19" fillId="5" borderId="6" xfId="10" applyFont="1" applyFill="1" applyBorder="1" applyAlignment="1">
      <alignment horizontal="center" vertical="center" wrapText="1"/>
    </xf>
    <xf numFmtId="0" fontId="19" fillId="5" borderId="4" xfId="10" applyFont="1" applyFill="1" applyBorder="1" applyAlignment="1">
      <alignment horizontal="center" vertical="center" wrapText="1"/>
    </xf>
    <xf numFmtId="0" fontId="21" fillId="5" borderId="5"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4" xfId="0" applyFont="1" applyFill="1" applyBorder="1" applyAlignment="1">
      <alignment horizontal="center" vertical="center"/>
    </xf>
  </cellXfs>
  <cellStyles count="13">
    <cellStyle name="Normal" xfId="0" builtinId="0"/>
    <cellStyle name="Normal 2" xfId="4"/>
    <cellStyle name="Normal 26" xfId="5"/>
    <cellStyle name="Normal 3" xfId="2"/>
    <cellStyle name="Normal 3 2" xfId="6"/>
    <cellStyle name="Normal 4" xfId="7"/>
    <cellStyle name="Normal 42" xfId="8"/>
    <cellStyle name="Normal 43" xfId="9"/>
    <cellStyle name="Normal 5" xfId="11"/>
    <cellStyle name="Normal_April" xfId="1"/>
    <cellStyle name="Normal_April 2" xfId="12"/>
    <cellStyle name="Normal_Sheet2_1" xfId="3"/>
    <cellStyle name="Normal_SR1 Mar2014 Outage Data" xfId="10"/>
  </cellStyles>
  <dxfs count="1">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tor/My%20Documents/CPCC%20WORKING%202008-09/TRIP%202008-09/NR-I/scs/TRIP%202007-08/NR-I/TRIP07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4"/>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K41"/>
  <sheetViews>
    <sheetView tabSelected="1" view="pageBreakPreview" zoomScale="60" zoomScaleNormal="70" workbookViewId="0">
      <pane ySplit="3" topLeftCell="A4" activePane="bottomLeft" state="frozen"/>
      <selection pane="bottomLeft" activeCell="F13" sqref="F13"/>
    </sheetView>
  </sheetViews>
  <sheetFormatPr defaultRowHeight="12.75"/>
  <cols>
    <col min="1" max="1" width="7.42578125" style="40" bestFit="1" customWidth="1"/>
    <col min="2" max="2" width="20.140625" style="3" bestFit="1" customWidth="1"/>
    <col min="3" max="3" width="10.7109375" style="3" bestFit="1" customWidth="1"/>
    <col min="4" max="4" width="20.5703125" style="41" bestFit="1" customWidth="1"/>
    <col min="5" max="6" width="21.140625" style="41" bestFit="1" customWidth="1"/>
    <col min="7" max="7" width="11" style="41" bestFit="1" customWidth="1"/>
    <col min="8" max="8" width="15.42578125" style="41" customWidth="1"/>
    <col min="9" max="9" width="14.42578125" style="41" bestFit="1" customWidth="1"/>
    <col min="10" max="10" width="12.5703125" style="3" customWidth="1"/>
    <col min="11" max="11" width="17.28515625" style="2" customWidth="1"/>
    <col min="12" max="16384" width="9.140625" style="3"/>
  </cols>
  <sheetData>
    <row r="1" spans="1:11" ht="36" customHeight="1">
      <c r="A1" s="128" t="s">
        <v>0</v>
      </c>
      <c r="B1" s="129"/>
      <c r="C1" s="129"/>
      <c r="D1" s="129"/>
      <c r="E1" s="129"/>
      <c r="F1" s="129"/>
      <c r="G1" s="129"/>
      <c r="H1" s="129"/>
      <c r="I1" s="129"/>
      <c r="J1" s="1">
        <v>31</v>
      </c>
    </row>
    <row r="2" spans="1:11" s="4" customFormat="1" ht="18.75" customHeight="1">
      <c r="A2" s="130" t="s">
        <v>1</v>
      </c>
      <c r="B2" s="131" t="s">
        <v>2</v>
      </c>
      <c r="C2" s="131" t="s">
        <v>3</v>
      </c>
      <c r="D2" s="131" t="s">
        <v>4</v>
      </c>
      <c r="E2" s="131" t="s">
        <v>5</v>
      </c>
      <c r="F2" s="132" t="s">
        <v>6</v>
      </c>
      <c r="G2" s="132"/>
      <c r="H2" s="132"/>
      <c r="I2" s="132"/>
      <c r="J2" s="127" t="s">
        <v>7</v>
      </c>
      <c r="K2" s="127" t="s">
        <v>8</v>
      </c>
    </row>
    <row r="3" spans="1:11" s="4" customFormat="1" ht="56.25" customHeight="1">
      <c r="A3" s="130"/>
      <c r="B3" s="131"/>
      <c r="C3" s="131"/>
      <c r="D3" s="131"/>
      <c r="E3" s="131"/>
      <c r="F3" s="5" t="s">
        <v>9</v>
      </c>
      <c r="G3" s="5" t="s">
        <v>10</v>
      </c>
      <c r="H3" s="6" t="s">
        <v>11</v>
      </c>
      <c r="I3" s="5" t="s">
        <v>12</v>
      </c>
      <c r="J3" s="127"/>
      <c r="K3" s="127"/>
    </row>
    <row r="4" spans="1:11" s="14" customFormat="1" ht="18.95" customHeight="1">
      <c r="A4" s="7">
        <v>1</v>
      </c>
      <c r="B4" s="8" t="s">
        <v>13</v>
      </c>
      <c r="C4" s="9">
        <v>50</v>
      </c>
      <c r="D4" s="10"/>
      <c r="E4" s="11"/>
      <c r="F4" s="9"/>
      <c r="G4" s="9"/>
      <c r="H4" s="9"/>
      <c r="I4" s="9"/>
      <c r="J4" s="12">
        <f t="shared" ref="J4:J30" si="0">1-F4/744</f>
        <v>1</v>
      </c>
      <c r="K4" s="13"/>
    </row>
    <row r="5" spans="1:11" s="14" customFormat="1" ht="18.75" customHeight="1">
      <c r="A5" s="7">
        <v>2</v>
      </c>
      <c r="B5" s="8" t="s">
        <v>14</v>
      </c>
      <c r="C5" s="9">
        <v>63</v>
      </c>
      <c r="D5" s="10"/>
      <c r="E5" s="11"/>
      <c r="F5" s="9"/>
      <c r="G5" s="9"/>
      <c r="H5" s="9"/>
      <c r="I5" s="9"/>
      <c r="J5" s="12">
        <f t="shared" si="0"/>
        <v>1</v>
      </c>
      <c r="K5" s="13"/>
    </row>
    <row r="6" spans="1:11" s="14" customFormat="1" ht="18.95" customHeight="1">
      <c r="A6" s="7">
        <v>3</v>
      </c>
      <c r="B6" s="8" t="s">
        <v>15</v>
      </c>
      <c r="C6" s="9">
        <v>50</v>
      </c>
      <c r="D6" s="10"/>
      <c r="E6" s="11"/>
      <c r="F6" s="9"/>
      <c r="G6" s="9"/>
      <c r="H6" s="9"/>
      <c r="I6" s="9"/>
      <c r="J6" s="12">
        <f t="shared" si="0"/>
        <v>1</v>
      </c>
      <c r="K6" s="13"/>
    </row>
    <row r="7" spans="1:11" s="14" customFormat="1" ht="18.95" customHeight="1">
      <c r="A7" s="7">
        <v>4</v>
      </c>
      <c r="B7" s="8" t="s">
        <v>16</v>
      </c>
      <c r="C7" s="9">
        <v>80</v>
      </c>
      <c r="D7" s="10"/>
      <c r="E7" s="11"/>
      <c r="F7" s="9"/>
      <c r="G7" s="9"/>
      <c r="H7" s="9"/>
      <c r="I7" s="9"/>
      <c r="J7" s="12">
        <f t="shared" si="0"/>
        <v>1</v>
      </c>
      <c r="K7" s="13"/>
    </row>
    <row r="8" spans="1:11" s="14" customFormat="1" ht="18.95" customHeight="1">
      <c r="A8" s="7">
        <v>5</v>
      </c>
      <c r="B8" s="8" t="s">
        <v>17</v>
      </c>
      <c r="C8" s="9">
        <v>80</v>
      </c>
      <c r="D8" s="10"/>
      <c r="E8" s="11"/>
      <c r="F8" s="9"/>
      <c r="G8" s="9"/>
      <c r="H8" s="9"/>
      <c r="I8" s="9"/>
      <c r="J8" s="12">
        <f t="shared" si="0"/>
        <v>1</v>
      </c>
      <c r="K8" s="13"/>
    </row>
    <row r="9" spans="1:11" s="14" customFormat="1" ht="18.95" customHeight="1">
      <c r="A9" s="7">
        <v>6</v>
      </c>
      <c r="B9" s="8" t="s">
        <v>18</v>
      </c>
      <c r="C9" s="9">
        <v>63</v>
      </c>
      <c r="D9" s="10"/>
      <c r="E9" s="11"/>
      <c r="F9" s="9"/>
      <c r="G9" s="9"/>
      <c r="H9" s="9"/>
      <c r="I9" s="9"/>
      <c r="J9" s="12">
        <f t="shared" si="0"/>
        <v>1</v>
      </c>
      <c r="K9" s="13"/>
    </row>
    <row r="10" spans="1:11" s="14" customFormat="1" ht="18.95" customHeight="1">
      <c r="A10" s="7">
        <v>7</v>
      </c>
      <c r="B10" s="8" t="s">
        <v>19</v>
      </c>
      <c r="C10" s="9">
        <v>50</v>
      </c>
      <c r="D10" s="10"/>
      <c r="E10" s="11"/>
      <c r="F10" s="9"/>
      <c r="G10" s="9"/>
      <c r="H10" s="9"/>
      <c r="I10" s="9"/>
      <c r="J10" s="12">
        <f t="shared" si="0"/>
        <v>1</v>
      </c>
      <c r="K10" s="13"/>
    </row>
    <row r="11" spans="1:11" s="14" customFormat="1" ht="18.95" customHeight="1">
      <c r="A11" s="7">
        <v>8</v>
      </c>
      <c r="B11" s="8" t="s">
        <v>20</v>
      </c>
      <c r="C11" s="9">
        <v>50</v>
      </c>
      <c r="D11" s="10"/>
      <c r="E11" s="11"/>
      <c r="F11" s="9"/>
      <c r="G11" s="9"/>
      <c r="H11" s="9"/>
      <c r="I11" s="9"/>
      <c r="J11" s="12">
        <f t="shared" si="0"/>
        <v>1</v>
      </c>
      <c r="K11" s="13"/>
    </row>
    <row r="12" spans="1:11" s="14" customFormat="1" ht="18.95" customHeight="1">
      <c r="A12" s="7">
        <v>9</v>
      </c>
      <c r="B12" s="8" t="s">
        <v>21</v>
      </c>
      <c r="C12" s="9">
        <v>50</v>
      </c>
      <c r="D12" s="10"/>
      <c r="E12" s="11"/>
      <c r="F12" s="9"/>
      <c r="G12" s="9"/>
      <c r="H12" s="9"/>
      <c r="I12" s="9"/>
      <c r="J12" s="12">
        <f t="shared" si="0"/>
        <v>1</v>
      </c>
      <c r="K12" s="13"/>
    </row>
    <row r="13" spans="1:11" s="14" customFormat="1" ht="18.95" customHeight="1">
      <c r="A13" s="7">
        <v>10</v>
      </c>
      <c r="B13" s="8" t="s">
        <v>22</v>
      </c>
      <c r="C13" s="9">
        <v>50</v>
      </c>
      <c r="D13" s="10"/>
      <c r="E13" s="11"/>
      <c r="F13" s="9"/>
      <c r="G13" s="9"/>
      <c r="H13" s="9"/>
      <c r="I13" s="9"/>
      <c r="J13" s="12">
        <f t="shared" si="0"/>
        <v>1</v>
      </c>
      <c r="K13" s="13"/>
    </row>
    <row r="14" spans="1:11" s="14" customFormat="1" ht="18.95" customHeight="1">
      <c r="A14" s="7">
        <v>11</v>
      </c>
      <c r="B14" s="8" t="s">
        <v>23</v>
      </c>
      <c r="C14" s="9">
        <v>50</v>
      </c>
      <c r="D14" s="10"/>
      <c r="E14" s="11"/>
      <c r="F14" s="9"/>
      <c r="G14" s="9"/>
      <c r="H14" s="9"/>
      <c r="I14" s="9"/>
      <c r="J14" s="12">
        <f t="shared" si="0"/>
        <v>1</v>
      </c>
      <c r="K14" s="13"/>
    </row>
    <row r="15" spans="1:11" s="14" customFormat="1" ht="18.75" customHeight="1">
      <c r="A15" s="7">
        <v>12</v>
      </c>
      <c r="B15" s="8" t="s">
        <v>24</v>
      </c>
      <c r="C15" s="9">
        <v>50</v>
      </c>
      <c r="D15" s="10"/>
      <c r="E15" s="11"/>
      <c r="F15" s="9"/>
      <c r="G15" s="9"/>
      <c r="H15" s="9"/>
      <c r="I15" s="9"/>
      <c r="J15" s="12">
        <f t="shared" si="0"/>
        <v>1</v>
      </c>
      <c r="K15" s="13"/>
    </row>
    <row r="16" spans="1:11" s="14" customFormat="1" ht="18.95" customHeight="1">
      <c r="A16" s="7">
        <v>13</v>
      </c>
      <c r="B16" s="8" t="s">
        <v>25</v>
      </c>
      <c r="C16" s="9">
        <v>80</v>
      </c>
      <c r="D16" s="10"/>
      <c r="E16" s="11"/>
      <c r="F16" s="9"/>
      <c r="G16" s="9"/>
      <c r="H16" s="9"/>
      <c r="I16" s="9"/>
      <c r="J16" s="12">
        <f t="shared" si="0"/>
        <v>1</v>
      </c>
      <c r="K16" s="13"/>
    </row>
    <row r="17" spans="1:11" s="14" customFormat="1" ht="18.95" customHeight="1">
      <c r="A17" s="7">
        <v>14</v>
      </c>
      <c r="B17" s="8" t="s">
        <v>26</v>
      </c>
      <c r="C17" s="9">
        <v>80</v>
      </c>
      <c r="D17" s="10"/>
      <c r="E17" s="11"/>
      <c r="F17" s="9"/>
      <c r="G17" s="9"/>
      <c r="H17" s="9"/>
      <c r="I17" s="9"/>
      <c r="J17" s="12">
        <f t="shared" si="0"/>
        <v>1</v>
      </c>
      <c r="K17" s="13"/>
    </row>
    <row r="18" spans="1:11" s="14" customFormat="1" ht="18.95" customHeight="1">
      <c r="A18" s="7">
        <v>15</v>
      </c>
      <c r="B18" s="8" t="s">
        <v>27</v>
      </c>
      <c r="C18" s="9">
        <v>63</v>
      </c>
      <c r="D18" s="10"/>
      <c r="E18" s="11"/>
      <c r="F18" s="9"/>
      <c r="G18" s="9"/>
      <c r="H18" s="9"/>
      <c r="I18" s="9"/>
      <c r="J18" s="12">
        <f t="shared" si="0"/>
        <v>1</v>
      </c>
      <c r="K18" s="13"/>
    </row>
    <row r="19" spans="1:11" s="14" customFormat="1" ht="18.95" customHeight="1">
      <c r="A19" s="7">
        <v>16</v>
      </c>
      <c r="B19" s="8" t="s">
        <v>28</v>
      </c>
      <c r="C19" s="9">
        <v>50</v>
      </c>
      <c r="D19" s="15"/>
      <c r="E19" s="15"/>
      <c r="F19" s="16"/>
      <c r="G19" s="9"/>
      <c r="H19" s="9"/>
      <c r="I19" s="9"/>
      <c r="J19" s="12">
        <f t="shared" si="0"/>
        <v>1</v>
      </c>
      <c r="K19" s="13"/>
    </row>
    <row r="20" spans="1:11" s="14" customFormat="1" ht="18.95" customHeight="1">
      <c r="A20" s="7">
        <v>17</v>
      </c>
      <c r="B20" s="8" t="s">
        <v>29</v>
      </c>
      <c r="C20" s="9">
        <v>50</v>
      </c>
      <c r="D20" s="10"/>
      <c r="E20" s="11"/>
      <c r="F20" s="9"/>
      <c r="G20" s="9"/>
      <c r="H20" s="9"/>
      <c r="I20" s="9"/>
      <c r="J20" s="12">
        <f t="shared" si="0"/>
        <v>1</v>
      </c>
      <c r="K20" s="13"/>
    </row>
    <row r="21" spans="1:11" s="14" customFormat="1" ht="18.95" customHeight="1">
      <c r="A21" s="7">
        <v>18</v>
      </c>
      <c r="B21" s="8" t="s">
        <v>30</v>
      </c>
      <c r="C21" s="9">
        <v>63</v>
      </c>
      <c r="D21" s="10"/>
      <c r="E21" s="11"/>
      <c r="F21" s="9"/>
      <c r="G21" s="9"/>
      <c r="H21" s="9"/>
      <c r="I21" s="9"/>
      <c r="J21" s="12">
        <f t="shared" si="0"/>
        <v>1</v>
      </c>
      <c r="K21" s="13"/>
    </row>
    <row r="22" spans="1:11" s="14" customFormat="1" ht="18.95" customHeight="1">
      <c r="A22" s="7">
        <v>19</v>
      </c>
      <c r="B22" s="8" t="s">
        <v>31</v>
      </c>
      <c r="C22" s="9">
        <v>63</v>
      </c>
      <c r="D22" s="10"/>
      <c r="E22" s="11"/>
      <c r="F22" s="9"/>
      <c r="G22" s="9"/>
      <c r="H22" s="9"/>
      <c r="I22" s="9"/>
      <c r="J22" s="12">
        <f t="shared" si="0"/>
        <v>1</v>
      </c>
      <c r="K22" s="13"/>
    </row>
    <row r="23" spans="1:11" s="14" customFormat="1" ht="18.95" customHeight="1">
      <c r="A23" s="7">
        <v>20</v>
      </c>
      <c r="B23" s="8" t="s">
        <v>32</v>
      </c>
      <c r="C23" s="9">
        <v>63</v>
      </c>
      <c r="D23" s="10"/>
      <c r="E23" s="11"/>
      <c r="F23" s="9"/>
      <c r="G23" s="9"/>
      <c r="H23" s="9"/>
      <c r="I23" s="9"/>
      <c r="J23" s="12">
        <f t="shared" si="0"/>
        <v>1</v>
      </c>
      <c r="K23" s="13"/>
    </row>
    <row r="24" spans="1:11" s="14" customFormat="1" ht="18.75" customHeight="1">
      <c r="A24" s="7">
        <v>21</v>
      </c>
      <c r="B24" s="8" t="s">
        <v>33</v>
      </c>
      <c r="C24" s="9">
        <v>50</v>
      </c>
      <c r="D24" s="10"/>
      <c r="E24" s="11"/>
      <c r="F24" s="9"/>
      <c r="G24" s="9"/>
      <c r="H24" s="9"/>
      <c r="I24" s="9"/>
      <c r="J24" s="12">
        <f t="shared" si="0"/>
        <v>1</v>
      </c>
      <c r="K24" s="13"/>
    </row>
    <row r="25" spans="1:11" s="14" customFormat="1" ht="18.95" customHeight="1">
      <c r="A25" s="7">
        <v>22</v>
      </c>
      <c r="B25" s="8" t="s">
        <v>34</v>
      </c>
      <c r="C25" s="9">
        <v>50</v>
      </c>
      <c r="D25" s="11" t="s">
        <v>35</v>
      </c>
      <c r="E25" s="11" t="s">
        <v>36</v>
      </c>
      <c r="F25" s="9">
        <v>116.23</v>
      </c>
      <c r="G25" s="9">
        <v>0</v>
      </c>
      <c r="H25" s="9">
        <v>0</v>
      </c>
      <c r="I25" s="9">
        <v>0</v>
      </c>
      <c r="J25" s="12">
        <f>1-F25/744</f>
        <v>0.84377688172043008</v>
      </c>
      <c r="K25" s="13"/>
    </row>
    <row r="26" spans="1:11" s="14" customFormat="1" ht="18.95" customHeight="1">
      <c r="A26" s="7">
        <v>23</v>
      </c>
      <c r="B26" s="8" t="s">
        <v>37</v>
      </c>
      <c r="C26" s="9">
        <v>63</v>
      </c>
      <c r="D26" s="10"/>
      <c r="E26" s="11"/>
      <c r="F26" s="9"/>
      <c r="G26" s="9"/>
      <c r="H26" s="9"/>
      <c r="I26" s="9"/>
      <c r="J26" s="12">
        <f t="shared" si="0"/>
        <v>1</v>
      </c>
      <c r="K26" s="13"/>
    </row>
    <row r="27" spans="1:11" s="14" customFormat="1" ht="18.95" customHeight="1">
      <c r="A27" s="7">
        <v>24</v>
      </c>
      <c r="B27" s="8" t="s">
        <v>38</v>
      </c>
      <c r="C27" s="9">
        <v>63</v>
      </c>
      <c r="D27" s="10"/>
      <c r="E27" s="11"/>
      <c r="F27" s="9"/>
      <c r="G27" s="9"/>
      <c r="H27" s="9"/>
      <c r="I27" s="9"/>
      <c r="J27" s="12">
        <f t="shared" si="0"/>
        <v>1</v>
      </c>
      <c r="K27" s="13"/>
    </row>
    <row r="28" spans="1:11" s="14" customFormat="1" ht="18.95" customHeight="1">
      <c r="A28" s="7">
        <v>25</v>
      </c>
      <c r="B28" s="8" t="s">
        <v>39</v>
      </c>
      <c r="C28" s="9">
        <v>50</v>
      </c>
      <c r="D28" s="10"/>
      <c r="E28" s="11"/>
      <c r="F28" s="9"/>
      <c r="G28" s="9"/>
      <c r="H28" s="9"/>
      <c r="I28" s="9"/>
      <c r="J28" s="12">
        <f t="shared" si="0"/>
        <v>1</v>
      </c>
      <c r="K28" s="13"/>
    </row>
    <row r="29" spans="1:11" s="14" customFormat="1" ht="18.95" customHeight="1">
      <c r="A29" s="7">
        <v>28</v>
      </c>
      <c r="B29" s="17" t="s">
        <v>40</v>
      </c>
      <c r="C29" s="9">
        <v>201.75</v>
      </c>
      <c r="D29" s="11"/>
      <c r="E29" s="11"/>
      <c r="F29" s="9"/>
      <c r="G29" s="18"/>
      <c r="H29" s="18"/>
      <c r="I29" s="18"/>
      <c r="J29" s="12">
        <f t="shared" si="0"/>
        <v>1</v>
      </c>
      <c r="K29" s="13"/>
    </row>
    <row r="30" spans="1:11" s="14" customFormat="1" ht="18.95" customHeight="1">
      <c r="A30" s="7">
        <v>29</v>
      </c>
      <c r="B30" s="8" t="s">
        <v>41</v>
      </c>
      <c r="C30" s="9">
        <v>201.75</v>
      </c>
      <c r="D30" s="19"/>
      <c r="E30" s="19"/>
      <c r="F30" s="20"/>
      <c r="G30" s="18"/>
      <c r="H30" s="18"/>
      <c r="I30" s="18"/>
      <c r="J30" s="12">
        <f t="shared" si="0"/>
        <v>1</v>
      </c>
      <c r="K30" s="13"/>
    </row>
    <row r="31" spans="1:11" s="14" customFormat="1" ht="18.95" customHeight="1">
      <c r="A31" s="21">
        <v>30</v>
      </c>
      <c r="B31" s="22" t="s">
        <v>42</v>
      </c>
      <c r="C31" s="21">
        <v>181.5</v>
      </c>
      <c r="D31" s="11" t="s">
        <v>43</v>
      </c>
      <c r="E31" s="23" t="s">
        <v>44</v>
      </c>
      <c r="F31" s="24">
        <v>0.42</v>
      </c>
      <c r="G31" s="25">
        <v>0</v>
      </c>
      <c r="H31" s="25">
        <v>0</v>
      </c>
      <c r="I31" s="25">
        <v>0</v>
      </c>
      <c r="J31" s="26">
        <f>1-F31/744</f>
        <v>0.9994354838709677</v>
      </c>
      <c r="K31" s="13"/>
    </row>
    <row r="32" spans="1:11" s="14" customFormat="1" ht="18.95" customHeight="1">
      <c r="A32" s="7">
        <v>31</v>
      </c>
      <c r="B32" s="27" t="s">
        <v>45</v>
      </c>
      <c r="C32" s="7">
        <v>181.5</v>
      </c>
      <c r="D32" s="11" t="s">
        <v>46</v>
      </c>
      <c r="E32" s="11" t="s">
        <v>44</v>
      </c>
      <c r="F32" s="25">
        <v>0.42</v>
      </c>
      <c r="G32" s="28"/>
      <c r="H32" s="28"/>
      <c r="I32" s="28"/>
      <c r="J32" s="12"/>
      <c r="K32" s="29"/>
    </row>
    <row r="33" spans="1:11" s="14" customFormat="1" ht="15">
      <c r="A33" s="30"/>
      <c r="B33" s="16"/>
      <c r="C33" s="16"/>
      <c r="D33" s="25" t="s">
        <v>47</v>
      </c>
      <c r="E33" s="7" t="s">
        <v>48</v>
      </c>
      <c r="F33" s="25">
        <v>0</v>
      </c>
      <c r="G33" s="28">
        <f>SUM(G3:G32)</f>
        <v>0</v>
      </c>
      <c r="H33" s="28">
        <v>0</v>
      </c>
      <c r="I33" s="28">
        <v>0.42</v>
      </c>
      <c r="J33" s="12"/>
      <c r="K33" s="13"/>
    </row>
    <row r="34" spans="1:11" s="37" customFormat="1" ht="18.75">
      <c r="A34" s="31"/>
      <c r="B34" s="32"/>
      <c r="C34" s="32"/>
      <c r="D34" s="33" t="s">
        <v>49</v>
      </c>
      <c r="E34" s="33" t="s">
        <v>50</v>
      </c>
      <c r="F34" s="34">
        <v>0</v>
      </c>
      <c r="G34" s="35">
        <v>0</v>
      </c>
      <c r="H34" s="35">
        <v>0</v>
      </c>
      <c r="I34" s="35">
        <v>0.1</v>
      </c>
      <c r="J34" s="26"/>
      <c r="K34" s="36"/>
    </row>
    <row r="35" spans="1:11" s="37" customFormat="1" ht="18.75">
      <c r="A35" s="38"/>
      <c r="B35" s="39"/>
      <c r="C35" s="39"/>
      <c r="D35" s="11"/>
      <c r="E35" s="11"/>
      <c r="F35" s="25">
        <f>SUM(F32:F34)</f>
        <v>0.42</v>
      </c>
      <c r="G35" s="25">
        <f>SUM(G32:G34)</f>
        <v>0</v>
      </c>
      <c r="H35" s="25">
        <f>SUM(H32:H34)</f>
        <v>0</v>
      </c>
      <c r="I35" s="25">
        <f>SUM(I32:I34)</f>
        <v>0.52</v>
      </c>
      <c r="J35" s="12">
        <f>1-F35/744</f>
        <v>0.9994354838709677</v>
      </c>
      <c r="K35" s="36"/>
    </row>
    <row r="41" spans="1:11">
      <c r="E41" s="41">
        <f>(((24*60)-(19*24))-203)/60</f>
        <v>13.016666666666667</v>
      </c>
    </row>
  </sheetData>
  <mergeCells count="9">
    <mergeCell ref="J2:J3"/>
    <mergeCell ref="K2:K3"/>
    <mergeCell ref="A1:I1"/>
    <mergeCell ref="A2:A3"/>
    <mergeCell ref="B2:B3"/>
    <mergeCell ref="C2:C3"/>
    <mergeCell ref="D2:D3"/>
    <mergeCell ref="E2:E3"/>
    <mergeCell ref="F2:I2"/>
  </mergeCells>
  <conditionalFormatting sqref="I32 I36:I65536 I1:I18 I20:I30">
    <cfRule type="cellIs" dxfId="0" priority="1" stopIfTrue="1" operator="greaterThan">
      <formula>0</formula>
    </cfRule>
  </conditionalFormatting>
  <printOptions horizontalCentered="1"/>
  <pageMargins left="0.35" right="0" top="0.56999999999999995" bottom="0.46" header="0" footer="0"/>
  <pageSetup scale="76" orientation="landscape" r:id="rId1"/>
  <headerFooter alignWithMargins="0"/>
</worksheet>
</file>

<file path=xl/worksheets/sheet2.xml><?xml version="1.0" encoding="utf-8"?>
<worksheet xmlns="http://schemas.openxmlformats.org/spreadsheetml/2006/main" xmlns:r="http://schemas.openxmlformats.org/officeDocument/2006/relationships">
  <dimension ref="A3:L213"/>
  <sheetViews>
    <sheetView zoomScale="70" zoomScaleNormal="70" workbookViewId="0">
      <pane ySplit="3" topLeftCell="A175" activePane="bottomLeft" state="frozen"/>
      <selection pane="bottomLeft" activeCell="H180" sqref="H180"/>
    </sheetView>
  </sheetViews>
  <sheetFormatPr defaultRowHeight="12.75"/>
  <cols>
    <col min="1" max="1" width="6.42578125" bestFit="1" customWidth="1"/>
    <col min="2" max="2" width="16.85546875" bestFit="1" customWidth="1"/>
    <col min="3" max="3" width="9.140625" bestFit="1" customWidth="1"/>
    <col min="4" max="5" width="15.85546875" bestFit="1" customWidth="1"/>
    <col min="6" max="6" width="7" customWidth="1"/>
    <col min="7" max="7" width="8.28515625" customWidth="1"/>
    <col min="8" max="8" width="8.5703125" customWidth="1"/>
    <col min="9" max="9" width="9.7109375" customWidth="1"/>
    <col min="10" max="10" width="9.28515625" customWidth="1"/>
    <col min="11" max="11" width="55.5703125" style="72" customWidth="1"/>
    <col min="12" max="12" width="12.140625" customWidth="1"/>
  </cols>
  <sheetData>
    <row r="3" spans="1:12" ht="45">
      <c r="A3" s="86" t="s">
        <v>51</v>
      </c>
      <c r="B3" s="86" t="s">
        <v>52</v>
      </c>
      <c r="C3" s="86" t="s">
        <v>53</v>
      </c>
      <c r="D3" s="86" t="s">
        <v>54</v>
      </c>
      <c r="E3" s="86" t="s">
        <v>55</v>
      </c>
      <c r="F3" s="87" t="s">
        <v>56</v>
      </c>
      <c r="G3" s="87" t="s">
        <v>57</v>
      </c>
      <c r="H3" s="87" t="s">
        <v>58</v>
      </c>
      <c r="I3" s="87" t="s">
        <v>59</v>
      </c>
      <c r="J3" s="87" t="s">
        <v>60</v>
      </c>
      <c r="K3" s="87" t="s">
        <v>220</v>
      </c>
      <c r="L3" s="88" t="s">
        <v>7</v>
      </c>
    </row>
    <row r="4" spans="1:12">
      <c r="A4" s="45"/>
      <c r="B4" s="47" t="s">
        <v>223</v>
      </c>
      <c r="C4" s="48" t="s">
        <v>224</v>
      </c>
      <c r="D4" s="49"/>
      <c r="E4" s="49"/>
      <c r="F4" s="50"/>
      <c r="G4" s="50"/>
      <c r="H4" s="50"/>
      <c r="I4" s="51"/>
      <c r="J4" s="50"/>
      <c r="K4" s="69"/>
      <c r="L4" s="73"/>
    </row>
    <row r="5" spans="1:12">
      <c r="A5" s="75">
        <v>1</v>
      </c>
      <c r="B5" s="76" t="s">
        <v>223</v>
      </c>
      <c r="C5" s="77"/>
      <c r="D5" s="77"/>
      <c r="E5" s="77"/>
      <c r="F5" s="78"/>
      <c r="G5" s="79">
        <v>0</v>
      </c>
      <c r="H5" s="79">
        <v>0</v>
      </c>
      <c r="I5" s="80">
        <v>0</v>
      </c>
      <c r="J5" s="79">
        <v>0</v>
      </c>
      <c r="K5" s="81"/>
      <c r="L5" s="82">
        <f>1-G5/720</f>
        <v>1</v>
      </c>
    </row>
    <row r="6" spans="1:12" ht="25.5">
      <c r="A6" s="46"/>
      <c r="B6" s="52" t="s">
        <v>102</v>
      </c>
      <c r="C6" s="53">
        <v>304024</v>
      </c>
      <c r="D6" s="54">
        <v>41734.803472222222</v>
      </c>
      <c r="E6" s="55">
        <v>41734.820833333331</v>
      </c>
      <c r="F6" s="53" t="s">
        <v>64</v>
      </c>
      <c r="G6" s="63">
        <v>0</v>
      </c>
      <c r="H6" s="63">
        <v>0.41666665673255898</v>
      </c>
      <c r="I6" s="63">
        <v>0</v>
      </c>
      <c r="J6" s="63">
        <v>0</v>
      </c>
      <c r="K6" s="70" t="s">
        <v>103</v>
      </c>
      <c r="L6" s="74"/>
    </row>
    <row r="7" spans="1:12">
      <c r="A7" s="75">
        <v>2</v>
      </c>
      <c r="B7" s="76" t="s">
        <v>102</v>
      </c>
      <c r="C7" s="77"/>
      <c r="D7" s="77"/>
      <c r="E7" s="77"/>
      <c r="F7" s="78"/>
      <c r="G7" s="79">
        <f>SUM(G6)</f>
        <v>0</v>
      </c>
      <c r="H7" s="79">
        <f>SUM(H6)</f>
        <v>0.41666665673255898</v>
      </c>
      <c r="I7" s="80">
        <f>SUM(I6)</f>
        <v>0</v>
      </c>
      <c r="J7" s="79">
        <f>SUM(J6)</f>
        <v>0</v>
      </c>
      <c r="K7" s="81"/>
      <c r="L7" s="82">
        <f>1-G7/720</f>
        <v>1</v>
      </c>
    </row>
    <row r="8" spans="1:12">
      <c r="A8" s="45"/>
      <c r="B8" s="47" t="s">
        <v>265</v>
      </c>
      <c r="C8" s="48" t="s">
        <v>224</v>
      </c>
      <c r="D8" s="49"/>
      <c r="E8" s="49"/>
      <c r="F8" s="50"/>
      <c r="G8" s="61"/>
      <c r="H8" s="61"/>
      <c r="I8" s="62"/>
      <c r="J8" s="61"/>
      <c r="K8" s="69"/>
      <c r="L8" s="74"/>
    </row>
    <row r="9" spans="1:12">
      <c r="A9" s="75">
        <v>3</v>
      </c>
      <c r="B9" s="76" t="s">
        <v>265</v>
      </c>
      <c r="C9" s="77"/>
      <c r="D9" s="77"/>
      <c r="E9" s="77"/>
      <c r="F9" s="78"/>
      <c r="G9" s="79">
        <v>0</v>
      </c>
      <c r="H9" s="79">
        <v>0</v>
      </c>
      <c r="I9" s="80">
        <v>0</v>
      </c>
      <c r="J9" s="79">
        <v>0</v>
      </c>
      <c r="K9" s="81"/>
      <c r="L9" s="82"/>
    </row>
    <row r="10" spans="1:12" ht="25.5">
      <c r="A10" s="46"/>
      <c r="B10" s="52" t="s">
        <v>266</v>
      </c>
      <c r="C10" s="53">
        <v>304086</v>
      </c>
      <c r="D10" s="54">
        <v>41745.397916666669</v>
      </c>
      <c r="E10" s="55">
        <v>41745.552083333336</v>
      </c>
      <c r="F10" s="53" t="s">
        <v>118</v>
      </c>
      <c r="G10" s="63">
        <v>3.7000000476837198</v>
      </c>
      <c r="H10" s="63">
        <v>0</v>
      </c>
      <c r="I10" s="63">
        <v>0</v>
      </c>
      <c r="J10" s="63">
        <v>0</v>
      </c>
      <c r="K10" s="70" t="s">
        <v>124</v>
      </c>
      <c r="L10" s="74"/>
    </row>
    <row r="11" spans="1:12">
      <c r="A11" s="75">
        <v>4</v>
      </c>
      <c r="B11" s="76" t="s">
        <v>266</v>
      </c>
      <c r="C11" s="77"/>
      <c r="D11" s="77"/>
      <c r="E11" s="77"/>
      <c r="F11" s="78"/>
      <c r="G11" s="79">
        <f>SUM(G10)</f>
        <v>3.7000000476837198</v>
      </c>
      <c r="H11" s="79">
        <f>SUM(H10)</f>
        <v>0</v>
      </c>
      <c r="I11" s="80">
        <f>SUM(I10)</f>
        <v>0</v>
      </c>
      <c r="J11" s="79">
        <f>SUM(J10)</f>
        <v>0</v>
      </c>
      <c r="K11" s="81"/>
      <c r="L11" s="82">
        <f>1-G11/720</f>
        <v>0.99486111104488373</v>
      </c>
    </row>
    <row r="12" spans="1:12" ht="25.5">
      <c r="A12" s="46"/>
      <c r="B12" s="52" t="s">
        <v>152</v>
      </c>
      <c r="C12" s="53">
        <v>304101</v>
      </c>
      <c r="D12" s="54">
        <v>41747.355555555558</v>
      </c>
      <c r="E12" s="55">
        <v>41747.355555555558</v>
      </c>
      <c r="F12" s="53" t="s">
        <v>61</v>
      </c>
      <c r="G12" s="63">
        <v>0</v>
      </c>
      <c r="H12" s="63">
        <v>0</v>
      </c>
      <c r="I12" s="63">
        <v>0</v>
      </c>
      <c r="J12" s="63">
        <v>0</v>
      </c>
      <c r="K12" s="70" t="s">
        <v>153</v>
      </c>
      <c r="L12" s="74"/>
    </row>
    <row r="13" spans="1:12">
      <c r="A13" s="75">
        <v>5</v>
      </c>
      <c r="B13" s="76" t="s">
        <v>152</v>
      </c>
      <c r="C13" s="77"/>
      <c r="D13" s="77"/>
      <c r="E13" s="77"/>
      <c r="F13" s="78"/>
      <c r="G13" s="79">
        <f>SUM(G12)</f>
        <v>0</v>
      </c>
      <c r="H13" s="79">
        <f>SUM(H12)</f>
        <v>0</v>
      </c>
      <c r="I13" s="80">
        <f>SUM(I12)</f>
        <v>0</v>
      </c>
      <c r="J13" s="79">
        <f>SUM(J12)</f>
        <v>0</v>
      </c>
      <c r="K13" s="81"/>
      <c r="L13" s="82">
        <f>1-G13/720</f>
        <v>1</v>
      </c>
    </row>
    <row r="14" spans="1:12">
      <c r="A14" s="45"/>
      <c r="B14" s="47" t="s">
        <v>267</v>
      </c>
      <c r="C14" s="48" t="s">
        <v>224</v>
      </c>
      <c r="D14" s="49"/>
      <c r="E14" s="49"/>
      <c r="F14" s="50"/>
      <c r="G14" s="61"/>
      <c r="H14" s="61"/>
      <c r="I14" s="62"/>
      <c r="J14" s="61"/>
      <c r="K14" s="69"/>
      <c r="L14" s="74"/>
    </row>
    <row r="15" spans="1:12">
      <c r="A15" s="75">
        <v>6</v>
      </c>
      <c r="B15" s="76" t="s">
        <v>267</v>
      </c>
      <c r="C15" s="77"/>
      <c r="D15" s="77"/>
      <c r="E15" s="77"/>
      <c r="F15" s="78"/>
      <c r="G15" s="79">
        <v>0</v>
      </c>
      <c r="H15" s="79">
        <v>0</v>
      </c>
      <c r="I15" s="80">
        <v>0</v>
      </c>
      <c r="J15" s="79">
        <v>0</v>
      </c>
      <c r="K15" s="81"/>
      <c r="L15" s="82"/>
    </row>
    <row r="16" spans="1:12" ht="25.5">
      <c r="A16" s="46"/>
      <c r="B16" s="56" t="s">
        <v>144</v>
      </c>
      <c r="C16" s="53">
        <v>304098</v>
      </c>
      <c r="D16" s="54">
        <v>41747.201388888891</v>
      </c>
      <c r="E16" s="55">
        <v>41747.218055555553</v>
      </c>
      <c r="F16" s="53" t="s">
        <v>145</v>
      </c>
      <c r="G16" s="63">
        <v>0</v>
      </c>
      <c r="H16" s="63">
        <v>0</v>
      </c>
      <c r="I16" s="63">
        <v>0.40000000596046398</v>
      </c>
      <c r="J16" s="63">
        <v>0</v>
      </c>
      <c r="K16" s="70" t="s">
        <v>146</v>
      </c>
      <c r="L16" s="74"/>
    </row>
    <row r="17" spans="1:12" ht="25.5">
      <c r="A17" s="46"/>
      <c r="B17" s="56" t="s">
        <v>144</v>
      </c>
      <c r="C17" s="53">
        <v>304099</v>
      </c>
      <c r="D17" s="54">
        <v>41747.242361111108</v>
      </c>
      <c r="E17" s="55">
        <v>41747.271527777775</v>
      </c>
      <c r="F17" s="53" t="s">
        <v>145</v>
      </c>
      <c r="G17" s="63">
        <v>0</v>
      </c>
      <c r="H17" s="63">
        <v>0</v>
      </c>
      <c r="I17" s="63">
        <v>0.69999998807907104</v>
      </c>
      <c r="J17" s="63">
        <v>0</v>
      </c>
      <c r="K17" s="70" t="s">
        <v>147</v>
      </c>
      <c r="L17" s="74"/>
    </row>
    <row r="18" spans="1:12" ht="25.5">
      <c r="A18" s="46"/>
      <c r="B18" s="52" t="s">
        <v>144</v>
      </c>
      <c r="C18" s="53">
        <v>304190</v>
      </c>
      <c r="D18" s="54">
        <v>41757.615277777775</v>
      </c>
      <c r="E18" s="55">
        <v>41757.624305555553</v>
      </c>
      <c r="F18" s="53" t="s">
        <v>148</v>
      </c>
      <c r="G18" s="63">
        <v>0.21666666865348799</v>
      </c>
      <c r="H18" s="63">
        <v>0</v>
      </c>
      <c r="I18" s="63">
        <v>0</v>
      </c>
      <c r="J18" s="63">
        <v>0</v>
      </c>
      <c r="K18" s="70" t="s">
        <v>149</v>
      </c>
      <c r="L18" s="74"/>
    </row>
    <row r="19" spans="1:12">
      <c r="A19" s="75">
        <v>7</v>
      </c>
      <c r="B19" s="76" t="s">
        <v>144</v>
      </c>
      <c r="C19" s="77"/>
      <c r="D19" s="77"/>
      <c r="E19" s="77"/>
      <c r="F19" s="78"/>
      <c r="G19" s="79">
        <f>SUM(G16:G18)</f>
        <v>0.21666666865348799</v>
      </c>
      <c r="H19" s="79">
        <f>SUM(H16:H18)</f>
        <v>0</v>
      </c>
      <c r="I19" s="80">
        <f>SUM(I16:I18)</f>
        <v>1.0999999940395351</v>
      </c>
      <c r="J19" s="79">
        <f>SUM(J16:J18)</f>
        <v>0</v>
      </c>
      <c r="K19" s="81"/>
      <c r="L19" s="82">
        <f>1-G19/720</f>
        <v>0.99969907407131464</v>
      </c>
    </row>
    <row r="20" spans="1:12" ht="25.5">
      <c r="A20" s="46"/>
      <c r="B20" s="52" t="s">
        <v>150</v>
      </c>
      <c r="C20" s="53">
        <v>304100</v>
      </c>
      <c r="D20" s="54">
        <v>41747.255555555559</v>
      </c>
      <c r="E20" s="55">
        <v>41747.3125</v>
      </c>
      <c r="F20" s="53" t="s">
        <v>145</v>
      </c>
      <c r="G20" s="63">
        <v>0</v>
      </c>
      <c r="H20" s="63">
        <v>0</v>
      </c>
      <c r="I20" s="63">
        <v>1.36666667461395</v>
      </c>
      <c r="J20" s="63">
        <v>0</v>
      </c>
      <c r="K20" s="70" t="s">
        <v>151</v>
      </c>
      <c r="L20" s="74"/>
    </row>
    <row r="21" spans="1:12">
      <c r="A21" s="75">
        <v>8</v>
      </c>
      <c r="B21" s="76" t="s">
        <v>150</v>
      </c>
      <c r="C21" s="77"/>
      <c r="D21" s="77"/>
      <c r="E21" s="77"/>
      <c r="F21" s="78"/>
      <c r="G21" s="79">
        <f>SUM(G20)</f>
        <v>0</v>
      </c>
      <c r="H21" s="79">
        <f>SUM(H20)</f>
        <v>0</v>
      </c>
      <c r="I21" s="80">
        <f>SUM(I20)</f>
        <v>1.36666667461395</v>
      </c>
      <c r="J21" s="79">
        <f>SUM(J20)</f>
        <v>0</v>
      </c>
      <c r="K21" s="81"/>
      <c r="L21" s="82">
        <f>1-G21/720</f>
        <v>1</v>
      </c>
    </row>
    <row r="22" spans="1:12">
      <c r="A22" s="45"/>
      <c r="B22" s="47" t="s">
        <v>268</v>
      </c>
      <c r="C22" s="48" t="s">
        <v>224</v>
      </c>
      <c r="D22" s="49"/>
      <c r="E22" s="49"/>
      <c r="F22" s="50"/>
      <c r="G22" s="61"/>
      <c r="H22" s="61"/>
      <c r="I22" s="62"/>
      <c r="J22" s="61"/>
      <c r="K22" s="69"/>
      <c r="L22" s="74"/>
    </row>
    <row r="23" spans="1:12">
      <c r="A23" s="75">
        <v>9</v>
      </c>
      <c r="B23" s="76" t="s">
        <v>268</v>
      </c>
      <c r="C23" s="77"/>
      <c r="D23" s="77"/>
      <c r="E23" s="77"/>
      <c r="F23" s="78"/>
      <c r="G23" s="79">
        <v>0</v>
      </c>
      <c r="H23" s="79">
        <v>0</v>
      </c>
      <c r="I23" s="80">
        <v>0</v>
      </c>
      <c r="J23" s="79">
        <v>0</v>
      </c>
      <c r="K23" s="81"/>
      <c r="L23" s="82">
        <f>1-G23/720</f>
        <v>1</v>
      </c>
    </row>
    <row r="24" spans="1:12">
      <c r="A24" s="45"/>
      <c r="B24" s="47" t="s">
        <v>269</v>
      </c>
      <c r="C24" s="48" t="s">
        <v>224</v>
      </c>
      <c r="D24" s="49"/>
      <c r="E24" s="49"/>
      <c r="F24" s="50"/>
      <c r="G24" s="61"/>
      <c r="H24" s="61"/>
      <c r="I24" s="62"/>
      <c r="J24" s="61"/>
      <c r="K24" s="69"/>
      <c r="L24" s="74"/>
    </row>
    <row r="25" spans="1:12">
      <c r="A25" s="75">
        <v>10</v>
      </c>
      <c r="B25" s="76" t="s">
        <v>269</v>
      </c>
      <c r="C25" s="77"/>
      <c r="D25" s="77"/>
      <c r="E25" s="77"/>
      <c r="F25" s="78"/>
      <c r="G25" s="79">
        <v>0</v>
      </c>
      <c r="H25" s="79">
        <v>0</v>
      </c>
      <c r="I25" s="80">
        <v>0</v>
      </c>
      <c r="J25" s="79">
        <v>0</v>
      </c>
      <c r="K25" s="81"/>
      <c r="L25" s="82">
        <f>1-G25/720</f>
        <v>1</v>
      </c>
    </row>
    <row r="26" spans="1:12">
      <c r="A26" s="45"/>
      <c r="B26" s="47" t="s">
        <v>270</v>
      </c>
      <c r="C26" s="48" t="s">
        <v>224</v>
      </c>
      <c r="D26" s="49"/>
      <c r="E26" s="49"/>
      <c r="F26" s="50"/>
      <c r="G26" s="61"/>
      <c r="H26" s="61"/>
      <c r="I26" s="62"/>
      <c r="J26" s="61"/>
      <c r="K26" s="69"/>
      <c r="L26" s="74"/>
    </row>
    <row r="27" spans="1:12">
      <c r="A27" s="75">
        <v>11</v>
      </c>
      <c r="B27" s="76" t="s">
        <v>270</v>
      </c>
      <c r="C27" s="77"/>
      <c r="D27" s="77"/>
      <c r="E27" s="77"/>
      <c r="F27" s="78"/>
      <c r="G27" s="79">
        <v>0</v>
      </c>
      <c r="H27" s="79">
        <v>0</v>
      </c>
      <c r="I27" s="80">
        <v>0</v>
      </c>
      <c r="J27" s="79">
        <v>0</v>
      </c>
      <c r="K27" s="81"/>
      <c r="L27" s="82">
        <f>1-G27/720</f>
        <v>1</v>
      </c>
    </row>
    <row r="28" spans="1:12">
      <c r="A28" s="45"/>
      <c r="B28" s="47" t="s">
        <v>271</v>
      </c>
      <c r="C28" s="48" t="s">
        <v>224</v>
      </c>
      <c r="D28" s="49"/>
      <c r="E28" s="49"/>
      <c r="F28" s="50"/>
      <c r="G28" s="61"/>
      <c r="H28" s="61"/>
      <c r="I28" s="62"/>
      <c r="J28" s="61"/>
      <c r="K28" s="69"/>
      <c r="L28" s="74"/>
    </row>
    <row r="29" spans="1:12">
      <c r="A29" s="75">
        <v>12</v>
      </c>
      <c r="B29" s="76" t="s">
        <v>271</v>
      </c>
      <c r="C29" s="77"/>
      <c r="D29" s="77"/>
      <c r="E29" s="77"/>
      <c r="F29" s="78"/>
      <c r="G29" s="79">
        <v>0</v>
      </c>
      <c r="H29" s="79">
        <v>0</v>
      </c>
      <c r="I29" s="80">
        <v>0</v>
      </c>
      <c r="J29" s="79">
        <v>0</v>
      </c>
      <c r="K29" s="81"/>
      <c r="L29" s="82">
        <f>1-G29/720</f>
        <v>1</v>
      </c>
    </row>
    <row r="30" spans="1:12" ht="25.5">
      <c r="A30" s="46"/>
      <c r="B30" s="52" t="s">
        <v>108</v>
      </c>
      <c r="C30" s="53">
        <v>304079</v>
      </c>
      <c r="D30" s="54">
        <v>41742.969444444447</v>
      </c>
      <c r="E30" s="55">
        <v>41742.969444444447</v>
      </c>
      <c r="F30" s="53" t="s">
        <v>61</v>
      </c>
      <c r="G30" s="63">
        <v>0</v>
      </c>
      <c r="H30" s="63">
        <v>0</v>
      </c>
      <c r="I30" s="63">
        <v>0</v>
      </c>
      <c r="J30" s="63">
        <v>0</v>
      </c>
      <c r="K30" s="70" t="s">
        <v>109</v>
      </c>
      <c r="L30" s="74"/>
    </row>
    <row r="31" spans="1:12">
      <c r="A31" s="75">
        <v>13</v>
      </c>
      <c r="B31" s="76" t="s">
        <v>108</v>
      </c>
      <c r="C31" s="77"/>
      <c r="D31" s="77"/>
      <c r="E31" s="77"/>
      <c r="F31" s="78"/>
      <c r="G31" s="79">
        <f>SUM(G30)</f>
        <v>0</v>
      </c>
      <c r="H31" s="79">
        <f>SUM(H30)</f>
        <v>0</v>
      </c>
      <c r="I31" s="80">
        <f>SUM(I30)</f>
        <v>0</v>
      </c>
      <c r="J31" s="79">
        <f>SUM(J30)</f>
        <v>0</v>
      </c>
      <c r="K31" s="81"/>
      <c r="L31" s="82">
        <f>1-G31/720</f>
        <v>1</v>
      </c>
    </row>
    <row r="32" spans="1:12" ht="25.5">
      <c r="A32" s="46"/>
      <c r="B32" s="52" t="s">
        <v>106</v>
      </c>
      <c r="C32" s="53">
        <v>304053</v>
      </c>
      <c r="D32" s="54">
        <v>41738.785416666666</v>
      </c>
      <c r="E32" s="55">
        <v>41738.785416666666</v>
      </c>
      <c r="F32" s="53" t="s">
        <v>61</v>
      </c>
      <c r="G32" s="63">
        <v>0</v>
      </c>
      <c r="H32" s="63">
        <v>0</v>
      </c>
      <c r="I32" s="63">
        <v>0</v>
      </c>
      <c r="J32" s="63">
        <v>0</v>
      </c>
      <c r="K32" s="70" t="s">
        <v>107</v>
      </c>
      <c r="L32" s="74"/>
    </row>
    <row r="33" spans="1:12">
      <c r="A33" s="75">
        <v>14</v>
      </c>
      <c r="B33" s="76" t="s">
        <v>106</v>
      </c>
      <c r="C33" s="77"/>
      <c r="D33" s="77"/>
      <c r="E33" s="77"/>
      <c r="F33" s="78"/>
      <c r="G33" s="79">
        <f>SUM(G32)</f>
        <v>0</v>
      </c>
      <c r="H33" s="79">
        <f>SUM(H32)</f>
        <v>0</v>
      </c>
      <c r="I33" s="80">
        <f>SUM(I32)</f>
        <v>0</v>
      </c>
      <c r="J33" s="79">
        <f>SUM(J32)</f>
        <v>0</v>
      </c>
      <c r="K33" s="81"/>
      <c r="L33" s="82">
        <f>1-G33/720</f>
        <v>1</v>
      </c>
    </row>
    <row r="34" spans="1:12">
      <c r="A34" s="45"/>
      <c r="B34" s="47" t="s">
        <v>272</v>
      </c>
      <c r="C34" s="48" t="s">
        <v>224</v>
      </c>
      <c r="D34" s="49"/>
      <c r="E34" s="49"/>
      <c r="F34" s="50"/>
      <c r="G34" s="61"/>
      <c r="H34" s="61"/>
      <c r="I34" s="62"/>
      <c r="J34" s="61"/>
      <c r="K34" s="69"/>
      <c r="L34" s="74"/>
    </row>
    <row r="35" spans="1:12">
      <c r="A35" s="75">
        <v>15</v>
      </c>
      <c r="B35" s="76" t="s">
        <v>272</v>
      </c>
      <c r="C35" s="77"/>
      <c r="D35" s="77"/>
      <c r="E35" s="77"/>
      <c r="F35" s="78"/>
      <c r="G35" s="79">
        <v>0</v>
      </c>
      <c r="H35" s="79">
        <v>0</v>
      </c>
      <c r="I35" s="80">
        <v>0</v>
      </c>
      <c r="J35" s="79">
        <v>0</v>
      </c>
      <c r="K35" s="81"/>
      <c r="L35" s="82">
        <f>1-G35/720</f>
        <v>1</v>
      </c>
    </row>
    <row r="36" spans="1:12">
      <c r="A36" s="45"/>
      <c r="B36" s="47" t="s">
        <v>273</v>
      </c>
      <c r="C36" s="48" t="s">
        <v>224</v>
      </c>
      <c r="D36" s="49"/>
      <c r="E36" s="49"/>
      <c r="F36" s="50"/>
      <c r="G36" s="61"/>
      <c r="H36" s="61"/>
      <c r="I36" s="62"/>
      <c r="J36" s="61"/>
      <c r="K36" s="69"/>
      <c r="L36" s="74"/>
    </row>
    <row r="37" spans="1:12">
      <c r="A37" s="75">
        <v>16</v>
      </c>
      <c r="B37" s="76" t="s">
        <v>273</v>
      </c>
      <c r="C37" s="77"/>
      <c r="D37" s="77"/>
      <c r="E37" s="77"/>
      <c r="F37" s="78"/>
      <c r="G37" s="79">
        <v>0</v>
      </c>
      <c r="H37" s="79">
        <v>0</v>
      </c>
      <c r="I37" s="80">
        <v>0</v>
      </c>
      <c r="J37" s="79">
        <v>0</v>
      </c>
      <c r="K37" s="81"/>
      <c r="L37" s="82">
        <f>1-G37/720</f>
        <v>1</v>
      </c>
    </row>
    <row r="38" spans="1:12">
      <c r="A38" s="45"/>
      <c r="B38" s="47" t="s">
        <v>274</v>
      </c>
      <c r="C38" s="48" t="s">
        <v>224</v>
      </c>
      <c r="D38" s="49"/>
      <c r="E38" s="49"/>
      <c r="F38" s="50"/>
      <c r="G38" s="61"/>
      <c r="H38" s="61"/>
      <c r="I38" s="62"/>
      <c r="J38" s="61"/>
      <c r="K38" s="69"/>
      <c r="L38" s="74"/>
    </row>
    <row r="39" spans="1:12">
      <c r="A39" s="75">
        <v>17</v>
      </c>
      <c r="B39" s="76" t="s">
        <v>274</v>
      </c>
      <c r="C39" s="77"/>
      <c r="D39" s="77"/>
      <c r="E39" s="77"/>
      <c r="F39" s="78"/>
      <c r="G39" s="79">
        <v>0</v>
      </c>
      <c r="H39" s="79">
        <v>0</v>
      </c>
      <c r="I39" s="80">
        <v>0</v>
      </c>
      <c r="J39" s="79">
        <v>0</v>
      </c>
      <c r="K39" s="81"/>
      <c r="L39" s="82">
        <f>1-G39/720</f>
        <v>1</v>
      </c>
    </row>
    <row r="40" spans="1:12">
      <c r="A40" s="45"/>
      <c r="B40" s="47" t="s">
        <v>275</v>
      </c>
      <c r="C40" s="48" t="s">
        <v>224</v>
      </c>
      <c r="D40" s="49"/>
      <c r="E40" s="49"/>
      <c r="F40" s="50"/>
      <c r="G40" s="61"/>
      <c r="H40" s="61"/>
      <c r="I40" s="62"/>
      <c r="J40" s="61"/>
      <c r="K40" s="69"/>
      <c r="L40" s="74"/>
    </row>
    <row r="41" spans="1:12">
      <c r="A41" s="75">
        <v>18</v>
      </c>
      <c r="B41" s="76" t="s">
        <v>275</v>
      </c>
      <c r="C41" s="77"/>
      <c r="D41" s="77"/>
      <c r="E41" s="77"/>
      <c r="F41" s="78"/>
      <c r="G41" s="79">
        <v>0</v>
      </c>
      <c r="H41" s="79">
        <v>0</v>
      </c>
      <c r="I41" s="80">
        <v>0</v>
      </c>
      <c r="J41" s="79">
        <v>0</v>
      </c>
      <c r="K41" s="81"/>
      <c r="L41" s="82">
        <f>1-G41/720</f>
        <v>1</v>
      </c>
    </row>
    <row r="42" spans="1:12" ht="38.25">
      <c r="A42" s="46"/>
      <c r="B42" s="52" t="s">
        <v>276</v>
      </c>
      <c r="C42" s="53">
        <v>304020</v>
      </c>
      <c r="D42" s="54">
        <v>41734.684027777781</v>
      </c>
      <c r="E42" s="55">
        <v>41734.727083333331</v>
      </c>
      <c r="F42" s="53" t="s">
        <v>111</v>
      </c>
      <c r="G42" s="63">
        <v>1.0333333015441899</v>
      </c>
      <c r="H42" s="63">
        <v>0</v>
      </c>
      <c r="I42" s="63">
        <v>0</v>
      </c>
      <c r="J42" s="63">
        <v>0</v>
      </c>
      <c r="K42" s="70" t="s">
        <v>136</v>
      </c>
      <c r="L42" s="74"/>
    </row>
    <row r="43" spans="1:12" ht="25.5">
      <c r="A43" s="46"/>
      <c r="B43" s="52" t="s">
        <v>276</v>
      </c>
      <c r="C43" s="53">
        <v>304076</v>
      </c>
      <c r="D43" s="54">
        <v>41742.713888888888</v>
      </c>
      <c r="E43" s="55">
        <v>41742.713888888888</v>
      </c>
      <c r="F43" s="53" t="s">
        <v>61</v>
      </c>
      <c r="G43" s="63">
        <v>0</v>
      </c>
      <c r="H43" s="63">
        <v>0</v>
      </c>
      <c r="I43" s="63">
        <v>0</v>
      </c>
      <c r="J43" s="63">
        <v>0</v>
      </c>
      <c r="K43" s="70" t="s">
        <v>137</v>
      </c>
      <c r="L43" s="74"/>
    </row>
    <row r="44" spans="1:12" ht="38.25">
      <c r="A44" s="46"/>
      <c r="B44" s="52" t="s">
        <v>276</v>
      </c>
      <c r="C44" s="53">
        <v>304175</v>
      </c>
      <c r="D44" s="54">
        <v>41755.318055555559</v>
      </c>
      <c r="E44" s="55">
        <v>41755.847916666666</v>
      </c>
      <c r="F44" s="53" t="s">
        <v>94</v>
      </c>
      <c r="G44" s="63">
        <v>0</v>
      </c>
      <c r="H44" s="63">
        <v>0</v>
      </c>
      <c r="I44" s="63">
        <v>0</v>
      </c>
      <c r="J44" s="63">
        <v>12.7166662216187</v>
      </c>
      <c r="K44" s="70" t="s">
        <v>138</v>
      </c>
      <c r="L44" s="74"/>
    </row>
    <row r="45" spans="1:12">
      <c r="A45" s="75">
        <v>19</v>
      </c>
      <c r="B45" s="76" t="s">
        <v>276</v>
      </c>
      <c r="C45" s="77"/>
      <c r="D45" s="77"/>
      <c r="E45" s="77"/>
      <c r="F45" s="78"/>
      <c r="G45" s="79">
        <f>SUM(G42:G44)</f>
        <v>1.0333333015441899</v>
      </c>
      <c r="H45" s="79">
        <f>SUM(H42:H44)</f>
        <v>0</v>
      </c>
      <c r="I45" s="80">
        <f>SUM(I42:I44)</f>
        <v>0</v>
      </c>
      <c r="J45" s="79">
        <f>SUM(J42:J44)</f>
        <v>12.7166662216187</v>
      </c>
      <c r="K45" s="81"/>
      <c r="L45" s="82">
        <f>1-G45/720</f>
        <v>0.99856481485896642</v>
      </c>
    </row>
    <row r="46" spans="1:12">
      <c r="A46" s="46"/>
      <c r="B46" s="56" t="s">
        <v>114</v>
      </c>
      <c r="C46" s="53">
        <v>304001</v>
      </c>
      <c r="D46" s="54">
        <v>41730.654861111114</v>
      </c>
      <c r="E46" s="55">
        <v>41730.662499999999</v>
      </c>
      <c r="F46" s="53" t="s">
        <v>111</v>
      </c>
      <c r="G46" s="63">
        <v>0.18333333730697601</v>
      </c>
      <c r="H46" s="63">
        <v>0</v>
      </c>
      <c r="I46" s="63">
        <v>0</v>
      </c>
      <c r="J46" s="63">
        <v>0</v>
      </c>
      <c r="K46" s="70" t="s">
        <v>115</v>
      </c>
      <c r="L46" s="74"/>
    </row>
    <row r="47" spans="1:12" ht="25.5">
      <c r="A47" s="46"/>
      <c r="B47" s="56" t="s">
        <v>114</v>
      </c>
      <c r="C47" s="53">
        <v>304012</v>
      </c>
      <c r="D47" s="54">
        <v>41732.67291666667</v>
      </c>
      <c r="E47" s="55">
        <v>41732.694444444445</v>
      </c>
      <c r="F47" s="53" t="s">
        <v>88</v>
      </c>
      <c r="G47" s="63">
        <v>0.51666665077209495</v>
      </c>
      <c r="H47" s="63">
        <v>0</v>
      </c>
      <c r="I47" s="63">
        <v>0</v>
      </c>
      <c r="J47" s="63">
        <v>0</v>
      </c>
      <c r="K47" s="70" t="s">
        <v>89</v>
      </c>
      <c r="L47" s="74"/>
    </row>
    <row r="48" spans="1:12" ht="25.5">
      <c r="A48" s="46"/>
      <c r="B48" s="56" t="s">
        <v>114</v>
      </c>
      <c r="C48" s="53">
        <v>304038</v>
      </c>
      <c r="D48" s="54">
        <v>41736.451388888891</v>
      </c>
      <c r="E48" s="55">
        <v>41736.491666666669</v>
      </c>
      <c r="F48" s="53" t="s">
        <v>111</v>
      </c>
      <c r="G48" s="63">
        <v>0.96666663885116599</v>
      </c>
      <c r="H48" s="63">
        <v>0</v>
      </c>
      <c r="I48" s="63">
        <v>0</v>
      </c>
      <c r="J48" s="63">
        <v>0</v>
      </c>
      <c r="K48" s="70" t="s">
        <v>116</v>
      </c>
      <c r="L48" s="74"/>
    </row>
    <row r="49" spans="1:12" ht="38.25">
      <c r="A49" s="46"/>
      <c r="B49" s="52" t="s">
        <v>114</v>
      </c>
      <c r="C49" s="53">
        <v>304176</v>
      </c>
      <c r="D49" s="54">
        <v>41755.320138888892</v>
      </c>
      <c r="E49" s="55">
        <v>41755.864583333336</v>
      </c>
      <c r="F49" s="53" t="s">
        <v>94</v>
      </c>
      <c r="G49" s="63">
        <v>0</v>
      </c>
      <c r="H49" s="63">
        <v>0</v>
      </c>
      <c r="I49" s="63">
        <v>0</v>
      </c>
      <c r="J49" s="63">
        <v>13.0666666030884</v>
      </c>
      <c r="K49" s="70" t="s">
        <v>117</v>
      </c>
      <c r="L49" s="74"/>
    </row>
    <row r="50" spans="1:12">
      <c r="A50" s="75">
        <v>20</v>
      </c>
      <c r="B50" s="76" t="s">
        <v>114</v>
      </c>
      <c r="C50" s="77"/>
      <c r="D50" s="77"/>
      <c r="E50" s="77"/>
      <c r="F50" s="78"/>
      <c r="G50" s="79">
        <f>SUM(G46:G49)</f>
        <v>1.6666666269302368</v>
      </c>
      <c r="H50" s="79">
        <f>SUM(H46:H49)</f>
        <v>0</v>
      </c>
      <c r="I50" s="80">
        <f>SUM(I46:I49)</f>
        <v>0</v>
      </c>
      <c r="J50" s="79">
        <f>SUM(J46:J49)</f>
        <v>13.0666666030884</v>
      </c>
      <c r="K50" s="81"/>
      <c r="L50" s="82">
        <f>1-G50/720</f>
        <v>0.99768518524037464</v>
      </c>
    </row>
    <row r="51" spans="1:12">
      <c r="A51" s="45"/>
      <c r="B51" s="47" t="s">
        <v>277</v>
      </c>
      <c r="C51" s="48" t="s">
        <v>224</v>
      </c>
      <c r="D51" s="49"/>
      <c r="E51" s="49"/>
      <c r="F51" s="50"/>
      <c r="G51" s="61"/>
      <c r="H51" s="61"/>
      <c r="I51" s="62"/>
      <c r="J51" s="61"/>
      <c r="K51" s="69"/>
      <c r="L51" s="74"/>
    </row>
    <row r="52" spans="1:12">
      <c r="A52" s="75">
        <v>21</v>
      </c>
      <c r="B52" s="76" t="s">
        <v>277</v>
      </c>
      <c r="C52" s="77"/>
      <c r="D52" s="77"/>
      <c r="E52" s="77"/>
      <c r="F52" s="78"/>
      <c r="G52" s="79">
        <v>0</v>
      </c>
      <c r="H52" s="79">
        <v>0</v>
      </c>
      <c r="I52" s="80">
        <v>0</v>
      </c>
      <c r="J52" s="79">
        <v>0</v>
      </c>
      <c r="K52" s="81"/>
      <c r="L52" s="82">
        <f>1-G52/720</f>
        <v>1</v>
      </c>
    </row>
    <row r="53" spans="1:12">
      <c r="A53" s="45"/>
      <c r="B53" s="47" t="s">
        <v>278</v>
      </c>
      <c r="C53" s="48" t="s">
        <v>224</v>
      </c>
      <c r="D53" s="49"/>
      <c r="E53" s="49"/>
      <c r="F53" s="50"/>
      <c r="G53" s="61"/>
      <c r="H53" s="61"/>
      <c r="I53" s="62"/>
      <c r="J53" s="61"/>
      <c r="K53" s="69"/>
      <c r="L53" s="74"/>
    </row>
    <row r="54" spans="1:12">
      <c r="A54" s="75">
        <v>22</v>
      </c>
      <c r="B54" s="76" t="s">
        <v>278</v>
      </c>
      <c r="C54" s="77"/>
      <c r="D54" s="77"/>
      <c r="E54" s="77"/>
      <c r="F54" s="78"/>
      <c r="G54" s="79">
        <v>0</v>
      </c>
      <c r="H54" s="79">
        <v>0</v>
      </c>
      <c r="I54" s="80">
        <v>0</v>
      </c>
      <c r="J54" s="79">
        <v>0</v>
      </c>
      <c r="K54" s="81"/>
      <c r="L54" s="82">
        <f>1-G54/720</f>
        <v>1</v>
      </c>
    </row>
    <row r="55" spans="1:12" ht="38.25">
      <c r="A55" s="46"/>
      <c r="B55" s="52" t="s">
        <v>142</v>
      </c>
      <c r="C55" s="53">
        <v>304109</v>
      </c>
      <c r="D55" s="54">
        <v>41748.293749999997</v>
      </c>
      <c r="E55" s="55">
        <v>41748.866666666669</v>
      </c>
      <c r="F55" s="53" t="s">
        <v>91</v>
      </c>
      <c r="G55" s="63">
        <v>0</v>
      </c>
      <c r="H55" s="63">
        <v>0</v>
      </c>
      <c r="I55" s="63">
        <v>0</v>
      </c>
      <c r="J55" s="63">
        <v>13.75</v>
      </c>
      <c r="K55" s="70" t="s">
        <v>143</v>
      </c>
      <c r="L55" s="74"/>
    </row>
    <row r="56" spans="1:12">
      <c r="A56" s="75">
        <v>23</v>
      </c>
      <c r="B56" s="76" t="s">
        <v>142</v>
      </c>
      <c r="C56" s="77"/>
      <c r="D56" s="77"/>
      <c r="E56" s="77"/>
      <c r="F56" s="78"/>
      <c r="G56" s="79">
        <f>SUM(G55)</f>
        <v>0</v>
      </c>
      <c r="H56" s="79">
        <f>SUM(H55)</f>
        <v>0</v>
      </c>
      <c r="I56" s="80">
        <f>SUM(I55)</f>
        <v>0</v>
      </c>
      <c r="J56" s="79">
        <f>SUM(J55)</f>
        <v>13.75</v>
      </c>
      <c r="K56" s="81"/>
      <c r="L56" s="82">
        <f>1-G56/720</f>
        <v>1</v>
      </c>
    </row>
    <row r="57" spans="1:12">
      <c r="A57" s="45"/>
      <c r="B57" s="47" t="s">
        <v>279</v>
      </c>
      <c r="C57" s="48" t="s">
        <v>224</v>
      </c>
      <c r="D57" s="49"/>
      <c r="E57" s="49"/>
      <c r="F57" s="50"/>
      <c r="G57" s="61"/>
      <c r="H57" s="61"/>
      <c r="I57" s="62"/>
      <c r="J57" s="61"/>
      <c r="K57" s="69"/>
      <c r="L57" s="74"/>
    </row>
    <row r="58" spans="1:12">
      <c r="A58" s="75">
        <v>24</v>
      </c>
      <c r="B58" s="76" t="s">
        <v>279</v>
      </c>
      <c r="C58" s="77"/>
      <c r="D58" s="77"/>
      <c r="E58" s="77"/>
      <c r="F58" s="78"/>
      <c r="G58" s="79">
        <v>0</v>
      </c>
      <c r="H58" s="79">
        <v>0</v>
      </c>
      <c r="I58" s="80">
        <v>0</v>
      </c>
      <c r="J58" s="79">
        <v>0</v>
      </c>
      <c r="K58" s="81"/>
      <c r="L58" s="82">
        <f>1-G58/720</f>
        <v>1</v>
      </c>
    </row>
    <row r="59" spans="1:12" ht="25.5">
      <c r="A59" s="46"/>
      <c r="B59" s="56" t="s">
        <v>159</v>
      </c>
      <c r="C59" s="53">
        <v>304037</v>
      </c>
      <c r="D59" s="54">
        <v>41736.159722222219</v>
      </c>
      <c r="E59" s="55">
        <v>41736.607638888891</v>
      </c>
      <c r="F59" s="53" t="s">
        <v>160</v>
      </c>
      <c r="G59" s="63">
        <v>10.75</v>
      </c>
      <c r="H59" s="63">
        <v>0</v>
      </c>
      <c r="I59" s="63">
        <v>0</v>
      </c>
      <c r="J59" s="63">
        <v>0</v>
      </c>
      <c r="K59" s="70" t="s">
        <v>161</v>
      </c>
      <c r="L59" s="74"/>
    </row>
    <row r="60" spans="1:12" ht="25.5">
      <c r="A60" s="46"/>
      <c r="B60" s="56" t="s">
        <v>159</v>
      </c>
      <c r="C60" s="53">
        <v>304040</v>
      </c>
      <c r="D60" s="54">
        <v>41737.254166666666</v>
      </c>
      <c r="E60" s="55">
        <v>41737.548611111109</v>
      </c>
      <c r="F60" s="53" t="s">
        <v>160</v>
      </c>
      <c r="G60" s="63">
        <v>7.0666666030883798</v>
      </c>
      <c r="H60" s="63">
        <v>0</v>
      </c>
      <c r="I60" s="63">
        <v>0</v>
      </c>
      <c r="J60" s="63">
        <v>0</v>
      </c>
      <c r="K60" s="70" t="s">
        <v>162</v>
      </c>
      <c r="L60" s="74"/>
    </row>
    <row r="61" spans="1:12" ht="25.5">
      <c r="A61" s="46"/>
      <c r="B61" s="56" t="s">
        <v>159</v>
      </c>
      <c r="C61" s="53">
        <v>304102</v>
      </c>
      <c r="D61" s="54">
        <v>41747.356249999997</v>
      </c>
      <c r="E61" s="55">
        <v>41748.854861111111</v>
      </c>
      <c r="F61" s="53" t="s">
        <v>94</v>
      </c>
      <c r="G61" s="63">
        <v>0</v>
      </c>
      <c r="H61" s="63">
        <v>0</v>
      </c>
      <c r="I61" s="63">
        <v>0</v>
      </c>
      <c r="J61" s="63">
        <v>35.966667175292997</v>
      </c>
      <c r="K61" s="70" t="s">
        <v>163</v>
      </c>
      <c r="L61" s="74"/>
    </row>
    <row r="62" spans="1:12" ht="25.5">
      <c r="A62" s="46"/>
      <c r="B62" s="52" t="s">
        <v>159</v>
      </c>
      <c r="C62" s="53">
        <v>304204</v>
      </c>
      <c r="D62" s="54">
        <v>41759.386111111111</v>
      </c>
      <c r="E62" s="55">
        <v>41759.525694444441</v>
      </c>
      <c r="F62" s="53" t="s">
        <v>94</v>
      </c>
      <c r="G62" s="63">
        <v>0</v>
      </c>
      <c r="H62" s="63">
        <v>0</v>
      </c>
      <c r="I62" s="63">
        <v>0</v>
      </c>
      <c r="J62" s="63">
        <v>3.3499999046325701</v>
      </c>
      <c r="K62" s="70" t="s">
        <v>164</v>
      </c>
      <c r="L62" s="74"/>
    </row>
    <row r="63" spans="1:12">
      <c r="A63" s="75">
        <v>25</v>
      </c>
      <c r="B63" s="76" t="s">
        <v>159</v>
      </c>
      <c r="C63" s="77"/>
      <c r="D63" s="77"/>
      <c r="E63" s="77"/>
      <c r="F63" s="78"/>
      <c r="G63" s="79">
        <f>SUM(G59:G62)</f>
        <v>17.816666603088379</v>
      </c>
      <c r="H63" s="79">
        <f>SUM(H59:H62)</f>
        <v>0</v>
      </c>
      <c r="I63" s="80">
        <f>SUM(I59:I62)</f>
        <v>0</v>
      </c>
      <c r="J63" s="79">
        <f>SUM(J59:J62)</f>
        <v>39.316667079925566</v>
      </c>
      <c r="K63" s="81"/>
      <c r="L63" s="82">
        <f>1-G63/720</f>
        <v>0.97525462971793275</v>
      </c>
    </row>
    <row r="64" spans="1:12" ht="25.5">
      <c r="A64" s="46"/>
      <c r="B64" s="56" t="s">
        <v>165</v>
      </c>
      <c r="C64" s="53">
        <v>304052</v>
      </c>
      <c r="D64" s="54">
        <v>41738.676388888889</v>
      </c>
      <c r="E64" s="55">
        <v>41738.676388888889</v>
      </c>
      <c r="F64" s="53" t="s">
        <v>61</v>
      </c>
      <c r="G64" s="63">
        <v>0</v>
      </c>
      <c r="H64" s="63">
        <v>0</v>
      </c>
      <c r="I64" s="63">
        <v>0</v>
      </c>
      <c r="J64" s="63">
        <v>0</v>
      </c>
      <c r="K64" s="70" t="s">
        <v>166</v>
      </c>
      <c r="L64" s="74"/>
    </row>
    <row r="65" spans="1:12" ht="25.5">
      <c r="A65" s="46"/>
      <c r="B65" s="52" t="s">
        <v>165</v>
      </c>
      <c r="C65" s="53">
        <v>304103</v>
      </c>
      <c r="D65" s="54">
        <v>41747.375</v>
      </c>
      <c r="E65" s="55">
        <v>41748.859027777777</v>
      </c>
      <c r="F65" s="53" t="s">
        <v>94</v>
      </c>
      <c r="G65" s="63">
        <v>0</v>
      </c>
      <c r="H65" s="63">
        <v>0</v>
      </c>
      <c r="I65" s="63">
        <v>0</v>
      </c>
      <c r="J65" s="63">
        <v>35.616664886474602</v>
      </c>
      <c r="K65" s="70" t="s">
        <v>167</v>
      </c>
      <c r="L65" s="74"/>
    </row>
    <row r="66" spans="1:12">
      <c r="A66" s="75">
        <v>26</v>
      </c>
      <c r="B66" s="76" t="s">
        <v>165</v>
      </c>
      <c r="C66" s="77"/>
      <c r="D66" s="77"/>
      <c r="E66" s="77"/>
      <c r="F66" s="78"/>
      <c r="G66" s="79">
        <f>SUM(G64:G65)</f>
        <v>0</v>
      </c>
      <c r="H66" s="79">
        <f>SUM(H64:H65)</f>
        <v>0</v>
      </c>
      <c r="I66" s="80">
        <f>SUM(I64:I65)</f>
        <v>0</v>
      </c>
      <c r="J66" s="79">
        <f>SUM(J64:J65)</f>
        <v>35.616664886474602</v>
      </c>
      <c r="K66" s="81"/>
      <c r="L66" s="82">
        <f>1-G66/720</f>
        <v>1</v>
      </c>
    </row>
    <row r="67" spans="1:12">
      <c r="A67" s="45"/>
      <c r="B67" s="47" t="s">
        <v>280</v>
      </c>
      <c r="C67" s="48" t="s">
        <v>224</v>
      </c>
      <c r="D67" s="49"/>
      <c r="E67" s="49"/>
      <c r="F67" s="50"/>
      <c r="G67" s="61"/>
      <c r="H67" s="61"/>
      <c r="I67" s="62"/>
      <c r="J67" s="61"/>
      <c r="K67" s="69"/>
      <c r="L67" s="74"/>
    </row>
    <row r="68" spans="1:12">
      <c r="A68" s="75">
        <v>27</v>
      </c>
      <c r="B68" s="76" t="s">
        <v>280</v>
      </c>
      <c r="C68" s="77"/>
      <c r="D68" s="77"/>
      <c r="E68" s="77"/>
      <c r="F68" s="78"/>
      <c r="G68" s="79">
        <v>0</v>
      </c>
      <c r="H68" s="79">
        <v>0</v>
      </c>
      <c r="I68" s="80">
        <v>0</v>
      </c>
      <c r="J68" s="79">
        <v>0</v>
      </c>
      <c r="K68" s="81"/>
      <c r="L68" s="82">
        <f>1-G68/720</f>
        <v>1</v>
      </c>
    </row>
    <row r="69" spans="1:12">
      <c r="A69" s="45"/>
      <c r="B69" s="47" t="s">
        <v>281</v>
      </c>
      <c r="C69" s="48" t="s">
        <v>224</v>
      </c>
      <c r="D69" s="49"/>
      <c r="E69" s="49"/>
      <c r="F69" s="50"/>
      <c r="G69" s="61"/>
      <c r="H69" s="61"/>
      <c r="I69" s="62"/>
      <c r="J69" s="61"/>
      <c r="K69" s="69"/>
      <c r="L69" s="74"/>
    </row>
    <row r="70" spans="1:12">
      <c r="A70" s="75">
        <v>28</v>
      </c>
      <c r="B70" s="76" t="s">
        <v>281</v>
      </c>
      <c r="C70" s="77"/>
      <c r="D70" s="77"/>
      <c r="E70" s="77"/>
      <c r="F70" s="78"/>
      <c r="G70" s="79">
        <v>0</v>
      </c>
      <c r="H70" s="79">
        <v>0</v>
      </c>
      <c r="I70" s="80">
        <v>0</v>
      </c>
      <c r="J70" s="79">
        <v>0</v>
      </c>
      <c r="K70" s="81"/>
      <c r="L70" s="82">
        <f>1-G70/720</f>
        <v>1</v>
      </c>
    </row>
    <row r="71" spans="1:12">
      <c r="A71" s="45"/>
      <c r="B71" s="47" t="s">
        <v>282</v>
      </c>
      <c r="C71" s="48" t="s">
        <v>224</v>
      </c>
      <c r="D71" s="49"/>
      <c r="E71" s="49"/>
      <c r="F71" s="50"/>
      <c r="G71" s="61"/>
      <c r="H71" s="61"/>
      <c r="I71" s="62"/>
      <c r="J71" s="61"/>
      <c r="K71" s="69"/>
      <c r="L71" s="74"/>
    </row>
    <row r="72" spans="1:12">
      <c r="A72" s="75">
        <v>29</v>
      </c>
      <c r="B72" s="76" t="s">
        <v>282</v>
      </c>
      <c r="C72" s="77"/>
      <c r="D72" s="77"/>
      <c r="E72" s="77"/>
      <c r="F72" s="78"/>
      <c r="G72" s="79">
        <v>0</v>
      </c>
      <c r="H72" s="79">
        <v>0</v>
      </c>
      <c r="I72" s="80">
        <v>0</v>
      </c>
      <c r="J72" s="79">
        <v>0</v>
      </c>
      <c r="K72" s="81"/>
      <c r="L72" s="82">
        <f>1-G72/720</f>
        <v>1</v>
      </c>
    </row>
    <row r="73" spans="1:12" ht="25.5">
      <c r="A73" s="46"/>
      <c r="B73" s="56" t="s">
        <v>155</v>
      </c>
      <c r="C73" s="53">
        <v>304063</v>
      </c>
      <c r="D73" s="54">
        <v>41740.511805555558</v>
      </c>
      <c r="E73" s="55">
        <v>41740.535416666666</v>
      </c>
      <c r="F73" s="53" t="s">
        <v>64</v>
      </c>
      <c r="G73" s="63">
        <v>0</v>
      </c>
      <c r="H73" s="63">
        <v>0.56666666269302401</v>
      </c>
      <c r="I73" s="63">
        <v>0</v>
      </c>
      <c r="J73" s="63">
        <v>0</v>
      </c>
      <c r="K73" s="70" t="s">
        <v>156</v>
      </c>
      <c r="L73" s="74"/>
    </row>
    <row r="74" spans="1:12" ht="25.5">
      <c r="A74" s="46"/>
      <c r="B74" s="52" t="s">
        <v>155</v>
      </c>
      <c r="C74" s="53">
        <v>304062</v>
      </c>
      <c r="D74" s="54">
        <v>41740.445138888892</v>
      </c>
      <c r="E74" s="55">
        <v>41740.511805555558</v>
      </c>
      <c r="F74" s="53" t="s">
        <v>118</v>
      </c>
      <c r="G74" s="63">
        <v>1.6000000238418599</v>
      </c>
      <c r="H74" s="63">
        <v>0</v>
      </c>
      <c r="I74" s="63">
        <v>0</v>
      </c>
      <c r="J74" s="63">
        <v>0</v>
      </c>
      <c r="K74" s="70" t="s">
        <v>157</v>
      </c>
      <c r="L74" s="74"/>
    </row>
    <row r="75" spans="1:12">
      <c r="A75" s="75">
        <v>30</v>
      </c>
      <c r="B75" s="76" t="s">
        <v>155</v>
      </c>
      <c r="C75" s="77"/>
      <c r="D75" s="77"/>
      <c r="E75" s="77"/>
      <c r="F75" s="78"/>
      <c r="G75" s="79">
        <f>SUM(G73:G74)</f>
        <v>1.6000000238418599</v>
      </c>
      <c r="H75" s="79">
        <f>SUM(H73:H74)</f>
        <v>0.56666666269302401</v>
      </c>
      <c r="I75" s="80">
        <f>SUM(I73:I74)</f>
        <v>0</v>
      </c>
      <c r="J75" s="79">
        <f>SUM(J73:J74)</f>
        <v>0</v>
      </c>
      <c r="K75" s="81"/>
      <c r="L75" s="82">
        <f>1-G75/720</f>
        <v>0.99777777774466403</v>
      </c>
    </row>
    <row r="76" spans="1:12">
      <c r="A76" s="45"/>
      <c r="B76" s="47" t="s">
        <v>283</v>
      </c>
      <c r="C76" s="48" t="s">
        <v>224</v>
      </c>
      <c r="D76" s="49"/>
      <c r="E76" s="49"/>
      <c r="F76" s="50"/>
      <c r="G76" s="61"/>
      <c r="H76" s="61"/>
      <c r="I76" s="62"/>
      <c r="J76" s="61"/>
      <c r="K76" s="69"/>
      <c r="L76" s="74"/>
    </row>
    <row r="77" spans="1:12">
      <c r="A77" s="75">
        <v>31</v>
      </c>
      <c r="B77" s="76" t="s">
        <v>283</v>
      </c>
      <c r="C77" s="77"/>
      <c r="D77" s="77"/>
      <c r="E77" s="77"/>
      <c r="F77" s="78"/>
      <c r="G77" s="79">
        <v>0</v>
      </c>
      <c r="H77" s="79">
        <v>0</v>
      </c>
      <c r="I77" s="80">
        <v>0</v>
      </c>
      <c r="J77" s="79">
        <v>0</v>
      </c>
      <c r="K77" s="81"/>
      <c r="L77" s="82">
        <f>1-G77/720</f>
        <v>1</v>
      </c>
    </row>
    <row r="78" spans="1:12">
      <c r="A78" s="45"/>
      <c r="B78" s="47" t="s">
        <v>284</v>
      </c>
      <c r="C78" s="48" t="s">
        <v>224</v>
      </c>
      <c r="D78" s="49"/>
      <c r="E78" s="49"/>
      <c r="F78" s="50"/>
      <c r="G78" s="61"/>
      <c r="H78" s="61"/>
      <c r="I78" s="62"/>
      <c r="J78" s="61"/>
      <c r="K78" s="69"/>
      <c r="L78" s="74"/>
    </row>
    <row r="79" spans="1:12">
      <c r="A79" s="75">
        <v>32</v>
      </c>
      <c r="B79" s="76" t="s">
        <v>284</v>
      </c>
      <c r="C79" s="77"/>
      <c r="D79" s="77"/>
      <c r="E79" s="77"/>
      <c r="F79" s="78"/>
      <c r="G79" s="79">
        <v>0</v>
      </c>
      <c r="H79" s="79">
        <v>0</v>
      </c>
      <c r="I79" s="80">
        <v>0</v>
      </c>
      <c r="J79" s="79">
        <v>0</v>
      </c>
      <c r="K79" s="81"/>
      <c r="L79" s="82">
        <f>1-G79/720</f>
        <v>1</v>
      </c>
    </row>
    <row r="80" spans="1:12" ht="25.5">
      <c r="A80" s="46"/>
      <c r="B80" s="52" t="s">
        <v>110</v>
      </c>
      <c r="C80" s="53">
        <v>304141</v>
      </c>
      <c r="D80" s="54">
        <v>41750.944444444445</v>
      </c>
      <c r="E80" s="55">
        <v>41750.962500000001</v>
      </c>
      <c r="F80" s="53" t="s">
        <v>111</v>
      </c>
      <c r="G80" s="63">
        <v>0.43333333730697599</v>
      </c>
      <c r="H80" s="63">
        <v>0</v>
      </c>
      <c r="I80" s="63">
        <v>0</v>
      </c>
      <c r="J80" s="63">
        <v>0</v>
      </c>
      <c r="K80" s="70" t="s">
        <v>112</v>
      </c>
      <c r="L80" s="74"/>
    </row>
    <row r="81" spans="1:12">
      <c r="A81" s="75">
        <v>33</v>
      </c>
      <c r="B81" s="76" t="s">
        <v>110</v>
      </c>
      <c r="C81" s="77"/>
      <c r="D81" s="77"/>
      <c r="E81" s="77"/>
      <c r="F81" s="78"/>
      <c r="G81" s="79">
        <f>SUM(G80)</f>
        <v>0.43333333730697599</v>
      </c>
      <c r="H81" s="79">
        <f>SUM(H80)</f>
        <v>0</v>
      </c>
      <c r="I81" s="80">
        <f>SUM(I80)</f>
        <v>0</v>
      </c>
      <c r="J81" s="79">
        <f>SUM(J80)</f>
        <v>0</v>
      </c>
      <c r="K81" s="81"/>
      <c r="L81" s="82">
        <f>1-G81/720</f>
        <v>0.99939814814262917</v>
      </c>
    </row>
    <row r="82" spans="1:12">
      <c r="A82" s="45"/>
      <c r="B82" s="52" t="s">
        <v>285</v>
      </c>
      <c r="C82" s="48" t="s">
        <v>224</v>
      </c>
      <c r="D82" s="49"/>
      <c r="E82" s="49"/>
      <c r="F82" s="50"/>
      <c r="G82" s="61"/>
      <c r="H82" s="61"/>
      <c r="I82" s="62"/>
      <c r="J82" s="61"/>
      <c r="K82" s="69"/>
      <c r="L82" s="74"/>
    </row>
    <row r="83" spans="1:12">
      <c r="A83" s="75">
        <v>34</v>
      </c>
      <c r="B83" s="76" t="s">
        <v>285</v>
      </c>
      <c r="C83" s="77"/>
      <c r="D83" s="77"/>
      <c r="E83" s="77"/>
      <c r="F83" s="78"/>
      <c r="G83" s="79">
        <v>0</v>
      </c>
      <c r="H83" s="79">
        <v>0</v>
      </c>
      <c r="I83" s="80">
        <v>0</v>
      </c>
      <c r="J83" s="79">
        <v>0</v>
      </c>
      <c r="K83" s="81"/>
      <c r="L83" s="82">
        <f>1-G83/720</f>
        <v>1</v>
      </c>
    </row>
    <row r="84" spans="1:12">
      <c r="A84" s="45"/>
      <c r="B84" s="47" t="s">
        <v>287</v>
      </c>
      <c r="C84" s="48" t="s">
        <v>224</v>
      </c>
      <c r="D84" s="49"/>
      <c r="E84" s="49"/>
      <c r="F84" s="50"/>
      <c r="G84" s="61"/>
      <c r="H84" s="61"/>
      <c r="I84" s="62"/>
      <c r="J84" s="61"/>
      <c r="K84" s="69"/>
      <c r="L84" s="74"/>
    </row>
    <row r="85" spans="1:12">
      <c r="A85" s="75">
        <v>35</v>
      </c>
      <c r="B85" s="76" t="s">
        <v>287</v>
      </c>
      <c r="C85" s="77"/>
      <c r="D85" s="77"/>
      <c r="E85" s="77"/>
      <c r="F85" s="78"/>
      <c r="G85" s="79">
        <v>0</v>
      </c>
      <c r="H85" s="79">
        <v>0</v>
      </c>
      <c r="I85" s="80">
        <v>0</v>
      </c>
      <c r="J85" s="79">
        <v>0</v>
      </c>
      <c r="K85" s="81"/>
      <c r="L85" s="82">
        <f>1-G85/720</f>
        <v>1</v>
      </c>
    </row>
    <row r="86" spans="1:12">
      <c r="A86" s="45"/>
      <c r="B86" s="47" t="s">
        <v>288</v>
      </c>
      <c r="C86" s="48" t="s">
        <v>224</v>
      </c>
      <c r="D86" s="49"/>
      <c r="E86" s="49"/>
      <c r="F86" s="50"/>
      <c r="G86" s="61"/>
      <c r="H86" s="61"/>
      <c r="I86" s="62"/>
      <c r="J86" s="61"/>
      <c r="K86" s="69"/>
      <c r="L86" s="74"/>
    </row>
    <row r="87" spans="1:12">
      <c r="A87" s="75">
        <v>36</v>
      </c>
      <c r="B87" s="76" t="s">
        <v>288</v>
      </c>
      <c r="C87" s="77"/>
      <c r="D87" s="77"/>
      <c r="E87" s="77"/>
      <c r="F87" s="78"/>
      <c r="G87" s="79">
        <v>0</v>
      </c>
      <c r="H87" s="79">
        <v>0</v>
      </c>
      <c r="I87" s="80">
        <v>0</v>
      </c>
      <c r="J87" s="79">
        <v>0</v>
      </c>
      <c r="K87" s="81"/>
      <c r="L87" s="82">
        <f>1-G87/720</f>
        <v>1</v>
      </c>
    </row>
    <row r="88" spans="1:12" ht="25.5">
      <c r="A88" s="46"/>
      <c r="B88" s="52" t="s">
        <v>286</v>
      </c>
      <c r="C88" s="53">
        <v>304004</v>
      </c>
      <c r="D88" s="54">
        <v>41731.168055555558</v>
      </c>
      <c r="E88" s="55">
        <v>41731.168055555558</v>
      </c>
      <c r="F88" s="53" t="s">
        <v>61</v>
      </c>
      <c r="G88" s="63">
        <v>0</v>
      </c>
      <c r="H88" s="63">
        <v>0</v>
      </c>
      <c r="I88" s="63">
        <v>0</v>
      </c>
      <c r="J88" s="63">
        <v>0</v>
      </c>
      <c r="K88" s="70" t="s">
        <v>62</v>
      </c>
      <c r="L88" s="74"/>
    </row>
    <row r="89" spans="1:12">
      <c r="A89" s="75">
        <v>37</v>
      </c>
      <c r="B89" s="76" t="s">
        <v>286</v>
      </c>
      <c r="C89" s="77"/>
      <c r="D89" s="77"/>
      <c r="E89" s="77"/>
      <c r="F89" s="78"/>
      <c r="G89" s="79">
        <f>SUM(G88)</f>
        <v>0</v>
      </c>
      <c r="H89" s="79">
        <f>SUM(H88)</f>
        <v>0</v>
      </c>
      <c r="I89" s="80">
        <f>SUM(I88)</f>
        <v>0</v>
      </c>
      <c r="J89" s="79">
        <f>SUM(J88)</f>
        <v>0</v>
      </c>
      <c r="K89" s="81"/>
      <c r="L89" s="82">
        <f>1-G89/720</f>
        <v>1</v>
      </c>
    </row>
    <row r="90" spans="1:12" ht="25.5">
      <c r="A90" s="46"/>
      <c r="B90" s="52" t="s">
        <v>120</v>
      </c>
      <c r="C90" s="53">
        <v>304011</v>
      </c>
      <c r="D90" s="54">
        <v>41732.67291666667</v>
      </c>
      <c r="E90" s="55">
        <v>41732.699999999997</v>
      </c>
      <c r="F90" s="53" t="s">
        <v>88</v>
      </c>
      <c r="G90" s="63">
        <v>0.64999997615814198</v>
      </c>
      <c r="H90" s="63">
        <v>0</v>
      </c>
      <c r="I90" s="63">
        <v>0</v>
      </c>
      <c r="J90" s="63">
        <v>0</v>
      </c>
      <c r="K90" s="70" t="s">
        <v>89</v>
      </c>
      <c r="L90" s="74"/>
    </row>
    <row r="91" spans="1:12">
      <c r="A91" s="75">
        <v>38</v>
      </c>
      <c r="B91" s="76" t="s">
        <v>120</v>
      </c>
      <c r="C91" s="77"/>
      <c r="D91" s="77"/>
      <c r="E91" s="77"/>
      <c r="F91" s="78"/>
      <c r="G91" s="79">
        <f>SUM(G90)</f>
        <v>0.64999997615814198</v>
      </c>
      <c r="H91" s="79">
        <f>SUM(H90)</f>
        <v>0</v>
      </c>
      <c r="I91" s="80">
        <f>SUM(I90)</f>
        <v>0</v>
      </c>
      <c r="J91" s="79">
        <f>SUM(J90)</f>
        <v>0</v>
      </c>
      <c r="K91" s="81"/>
      <c r="L91" s="82">
        <f>1-G91/720</f>
        <v>0.99909722225533593</v>
      </c>
    </row>
    <row r="92" spans="1:12" ht="25.5">
      <c r="A92" s="46"/>
      <c r="B92" s="52" t="s">
        <v>98</v>
      </c>
      <c r="C92" s="53">
        <v>304009</v>
      </c>
      <c r="D92" s="54">
        <v>41732.67291666667</v>
      </c>
      <c r="E92" s="55">
        <v>41732.994444444441</v>
      </c>
      <c r="F92" s="53" t="s">
        <v>88</v>
      </c>
      <c r="G92" s="63">
        <v>7.7166666984558097</v>
      </c>
      <c r="H92" s="63">
        <v>0</v>
      </c>
      <c r="I92" s="63">
        <v>0</v>
      </c>
      <c r="J92" s="63">
        <v>0</v>
      </c>
      <c r="K92" s="70" t="s">
        <v>99</v>
      </c>
      <c r="L92" s="74"/>
    </row>
    <row r="93" spans="1:12">
      <c r="A93" s="75">
        <v>39</v>
      </c>
      <c r="B93" s="76" t="s">
        <v>98</v>
      </c>
      <c r="C93" s="77"/>
      <c r="D93" s="77"/>
      <c r="E93" s="77"/>
      <c r="F93" s="78"/>
      <c r="G93" s="79">
        <f>SUM(G92)</f>
        <v>7.7166666984558097</v>
      </c>
      <c r="H93" s="79">
        <f>SUM(H92)</f>
        <v>0</v>
      </c>
      <c r="I93" s="80">
        <f>SUM(I92)</f>
        <v>0</v>
      </c>
      <c r="J93" s="79">
        <f>SUM(J92)</f>
        <v>0</v>
      </c>
      <c r="K93" s="81"/>
      <c r="L93" s="82">
        <f>1-G93/720</f>
        <v>0.98928240736325579</v>
      </c>
    </row>
    <row r="94" spans="1:12">
      <c r="A94" s="45"/>
      <c r="B94" s="47" t="s">
        <v>289</v>
      </c>
      <c r="C94" s="48" t="s">
        <v>224</v>
      </c>
      <c r="D94" s="49"/>
      <c r="E94" s="49"/>
      <c r="F94" s="50"/>
      <c r="G94" s="61"/>
      <c r="H94" s="61"/>
      <c r="I94" s="62"/>
      <c r="J94" s="61"/>
      <c r="K94" s="69"/>
      <c r="L94" s="74"/>
    </row>
    <row r="95" spans="1:12">
      <c r="A95" s="75">
        <v>40</v>
      </c>
      <c r="B95" s="76" t="s">
        <v>289</v>
      </c>
      <c r="C95" s="77"/>
      <c r="D95" s="77"/>
      <c r="E95" s="77"/>
      <c r="F95" s="78"/>
      <c r="G95" s="79">
        <v>0</v>
      </c>
      <c r="H95" s="79">
        <v>0</v>
      </c>
      <c r="I95" s="80">
        <v>0</v>
      </c>
      <c r="J95" s="79">
        <v>0</v>
      </c>
      <c r="K95" s="81"/>
      <c r="L95" s="82">
        <f>1-G95/720</f>
        <v>1</v>
      </c>
    </row>
    <row r="96" spans="1:12" ht="25.5">
      <c r="A96" s="46"/>
      <c r="B96" s="52" t="s">
        <v>100</v>
      </c>
      <c r="C96" s="53">
        <v>304010</v>
      </c>
      <c r="D96" s="54">
        <v>41732.67291666667</v>
      </c>
      <c r="E96" s="55">
        <v>41732.729861111111</v>
      </c>
      <c r="F96" s="53" t="s">
        <v>88</v>
      </c>
      <c r="G96" s="63">
        <v>1.36666667461395</v>
      </c>
      <c r="H96" s="63">
        <v>0</v>
      </c>
      <c r="I96" s="63">
        <v>0</v>
      </c>
      <c r="J96" s="63">
        <v>0</v>
      </c>
      <c r="K96" s="70" t="s">
        <v>89</v>
      </c>
      <c r="L96" s="74"/>
    </row>
    <row r="97" spans="1:12">
      <c r="A97" s="75">
        <v>41</v>
      </c>
      <c r="B97" s="76" t="s">
        <v>100</v>
      </c>
      <c r="C97" s="77"/>
      <c r="D97" s="77"/>
      <c r="E97" s="77"/>
      <c r="F97" s="78"/>
      <c r="G97" s="79">
        <f>SUM(G96)</f>
        <v>1.36666667461395</v>
      </c>
      <c r="H97" s="79">
        <f>SUM(H96)</f>
        <v>0</v>
      </c>
      <c r="I97" s="80">
        <f>SUM(I96)</f>
        <v>0</v>
      </c>
      <c r="J97" s="79">
        <f>SUM(J96)</f>
        <v>0</v>
      </c>
      <c r="K97" s="81"/>
      <c r="L97" s="82">
        <f>1-G97/720</f>
        <v>0.99810185184081401</v>
      </c>
    </row>
    <row r="98" spans="1:12">
      <c r="A98" s="45"/>
      <c r="B98" s="47" t="s">
        <v>290</v>
      </c>
      <c r="C98" s="48" t="s">
        <v>224</v>
      </c>
      <c r="D98" s="49"/>
      <c r="E98" s="49"/>
      <c r="F98" s="50"/>
      <c r="G98" s="61"/>
      <c r="H98" s="61"/>
      <c r="I98" s="62"/>
      <c r="J98" s="61"/>
      <c r="K98" s="69"/>
      <c r="L98" s="74"/>
    </row>
    <row r="99" spans="1:12">
      <c r="A99" s="75">
        <v>42</v>
      </c>
      <c r="B99" s="76" t="s">
        <v>290</v>
      </c>
      <c r="C99" s="77"/>
      <c r="D99" s="77"/>
      <c r="E99" s="77"/>
      <c r="F99" s="78"/>
      <c r="G99" s="79">
        <v>0</v>
      </c>
      <c r="H99" s="79">
        <v>0</v>
      </c>
      <c r="I99" s="80">
        <v>0</v>
      </c>
      <c r="J99" s="79">
        <v>0</v>
      </c>
      <c r="K99" s="81"/>
      <c r="L99" s="82">
        <f>1-G99/720</f>
        <v>1</v>
      </c>
    </row>
    <row r="100" spans="1:12" ht="25.5">
      <c r="A100" s="46"/>
      <c r="B100" s="52" t="s">
        <v>90</v>
      </c>
      <c r="C100" s="53">
        <v>304018</v>
      </c>
      <c r="D100" s="54">
        <v>41734.474999999999</v>
      </c>
      <c r="E100" s="55">
        <v>41734.50277777778</v>
      </c>
      <c r="F100" s="53" t="s">
        <v>91</v>
      </c>
      <c r="G100" s="63">
        <v>0</v>
      </c>
      <c r="H100" s="63">
        <v>0</v>
      </c>
      <c r="I100" s="63">
        <v>0</v>
      </c>
      <c r="J100" s="63">
        <v>0.66666668653488204</v>
      </c>
      <c r="K100" s="70" t="s">
        <v>92</v>
      </c>
      <c r="L100" s="74"/>
    </row>
    <row r="101" spans="1:12">
      <c r="A101" s="75">
        <v>43</v>
      </c>
      <c r="B101" s="76" t="s">
        <v>90</v>
      </c>
      <c r="C101" s="77"/>
      <c r="D101" s="77"/>
      <c r="E101" s="77"/>
      <c r="F101" s="78"/>
      <c r="G101" s="79">
        <f>SUM(G100)</f>
        <v>0</v>
      </c>
      <c r="H101" s="79">
        <f>SUM(H100)</f>
        <v>0</v>
      </c>
      <c r="I101" s="80">
        <f>SUM(I100)</f>
        <v>0</v>
      </c>
      <c r="J101" s="79">
        <f>SUM(J100)</f>
        <v>0.66666668653488204</v>
      </c>
      <c r="K101" s="81"/>
      <c r="L101" s="82">
        <f>1-G101/720</f>
        <v>1</v>
      </c>
    </row>
    <row r="102" spans="1:12">
      <c r="A102" s="45"/>
      <c r="B102" s="52" t="s">
        <v>291</v>
      </c>
      <c r="C102" s="48" t="s">
        <v>224</v>
      </c>
      <c r="D102" s="49"/>
      <c r="E102" s="49"/>
      <c r="F102" s="50"/>
      <c r="G102" s="61"/>
      <c r="H102" s="61"/>
      <c r="I102" s="62"/>
      <c r="J102" s="61"/>
      <c r="K102" s="69"/>
      <c r="L102" s="74"/>
    </row>
    <row r="103" spans="1:12">
      <c r="A103" s="75">
        <v>44</v>
      </c>
      <c r="B103" s="76" t="s">
        <v>291</v>
      </c>
      <c r="C103" s="77"/>
      <c r="D103" s="77"/>
      <c r="E103" s="77"/>
      <c r="F103" s="78"/>
      <c r="G103" s="79">
        <v>0</v>
      </c>
      <c r="H103" s="79">
        <v>0</v>
      </c>
      <c r="I103" s="80">
        <v>0</v>
      </c>
      <c r="J103" s="79">
        <v>0</v>
      </c>
      <c r="K103" s="81"/>
      <c r="L103" s="82"/>
    </row>
    <row r="104" spans="1:12" ht="25.5">
      <c r="A104" s="46"/>
      <c r="B104" s="52" t="s">
        <v>134</v>
      </c>
      <c r="C104" s="53">
        <v>304142</v>
      </c>
      <c r="D104" s="54">
        <v>41751.081944444442</v>
      </c>
      <c r="E104" s="55">
        <v>41751.112500000003</v>
      </c>
      <c r="F104" s="53" t="s">
        <v>64</v>
      </c>
      <c r="G104" s="63">
        <v>0</v>
      </c>
      <c r="H104" s="63">
        <v>0.73333328962326105</v>
      </c>
      <c r="I104" s="63">
        <v>0</v>
      </c>
      <c r="J104" s="63">
        <v>0</v>
      </c>
      <c r="K104" s="70" t="s">
        <v>135</v>
      </c>
      <c r="L104" s="74"/>
    </row>
    <row r="105" spans="1:12">
      <c r="A105" s="75">
        <v>45</v>
      </c>
      <c r="B105" s="76" t="s">
        <v>134</v>
      </c>
      <c r="C105" s="77"/>
      <c r="D105" s="77"/>
      <c r="E105" s="77"/>
      <c r="F105" s="78"/>
      <c r="G105" s="79">
        <f>SUM(G104)</f>
        <v>0</v>
      </c>
      <c r="H105" s="79">
        <f>SUM(H104)</f>
        <v>0.73333328962326105</v>
      </c>
      <c r="I105" s="80">
        <f>SUM(I104)</f>
        <v>0</v>
      </c>
      <c r="J105" s="79">
        <f>SUM(J104)</f>
        <v>0</v>
      </c>
      <c r="K105" s="81"/>
      <c r="L105" s="82">
        <f>1-G105/720</f>
        <v>1</v>
      </c>
    </row>
    <row r="106" spans="1:12" ht="25.5">
      <c r="A106" s="46"/>
      <c r="B106" s="52" t="s">
        <v>221</v>
      </c>
      <c r="C106" s="53">
        <v>304205</v>
      </c>
      <c r="D106" s="54">
        <v>41759.433333333334</v>
      </c>
      <c r="E106" s="55">
        <v>41759.67083333333</v>
      </c>
      <c r="F106" s="53" t="s">
        <v>91</v>
      </c>
      <c r="G106" s="63">
        <v>0</v>
      </c>
      <c r="H106" s="63">
        <v>0</v>
      </c>
      <c r="I106" s="63">
        <v>0</v>
      </c>
      <c r="J106" s="63">
        <v>5.6999998092651403</v>
      </c>
      <c r="K106" s="70" t="s">
        <v>123</v>
      </c>
      <c r="L106" s="74"/>
    </row>
    <row r="107" spans="1:12">
      <c r="A107" s="75">
        <v>46</v>
      </c>
      <c r="B107" s="76" t="s">
        <v>221</v>
      </c>
      <c r="C107" s="77"/>
      <c r="D107" s="77"/>
      <c r="E107" s="77"/>
      <c r="F107" s="78"/>
      <c r="G107" s="79">
        <f>SUM(G106)</f>
        <v>0</v>
      </c>
      <c r="H107" s="79">
        <f>SUM(H106)</f>
        <v>0</v>
      </c>
      <c r="I107" s="80">
        <f>SUM(I106)</f>
        <v>0</v>
      </c>
      <c r="J107" s="79">
        <f>SUM(J106)</f>
        <v>5.6999998092651403</v>
      </c>
      <c r="K107" s="81"/>
      <c r="L107" s="82">
        <f>1-G107/720</f>
        <v>1</v>
      </c>
    </row>
    <row r="108" spans="1:12" ht="25.5">
      <c r="A108" s="46"/>
      <c r="B108" s="52" t="s">
        <v>222</v>
      </c>
      <c r="C108" s="53">
        <v>304080</v>
      </c>
      <c r="D108" s="54">
        <v>41743.274305555555</v>
      </c>
      <c r="E108" s="55">
        <v>41743.584027777775</v>
      </c>
      <c r="F108" s="53" t="s">
        <v>91</v>
      </c>
      <c r="G108" s="63">
        <v>0</v>
      </c>
      <c r="H108" s="63">
        <v>0</v>
      </c>
      <c r="I108" s="63">
        <v>0</v>
      </c>
      <c r="J108" s="63">
        <v>7.4333333969116202</v>
      </c>
      <c r="K108" s="70" t="s">
        <v>154</v>
      </c>
      <c r="L108" s="74"/>
    </row>
    <row r="109" spans="1:12">
      <c r="A109" s="75">
        <v>47</v>
      </c>
      <c r="B109" s="76" t="s">
        <v>222</v>
      </c>
      <c r="C109" s="77"/>
      <c r="D109" s="77"/>
      <c r="E109" s="77"/>
      <c r="F109" s="78"/>
      <c r="G109" s="79">
        <f>SUM(G108)</f>
        <v>0</v>
      </c>
      <c r="H109" s="79">
        <f>SUM(H108)</f>
        <v>0</v>
      </c>
      <c r="I109" s="80">
        <f>SUM(I108)</f>
        <v>0</v>
      </c>
      <c r="J109" s="79">
        <f>SUM(J108)</f>
        <v>7.4333333969116202</v>
      </c>
      <c r="K109" s="81"/>
      <c r="L109" s="82">
        <f>1-G109/720</f>
        <v>1</v>
      </c>
    </row>
    <row r="110" spans="1:12" ht="25.5">
      <c r="A110" s="46"/>
      <c r="B110" s="52" t="s">
        <v>93</v>
      </c>
      <c r="C110" s="53">
        <v>304160</v>
      </c>
      <c r="D110" s="54">
        <v>41753.252083333333</v>
      </c>
      <c r="E110" s="55">
        <v>41754.833333333336</v>
      </c>
      <c r="F110" s="53" t="s">
        <v>94</v>
      </c>
      <c r="G110" s="63">
        <v>0</v>
      </c>
      <c r="H110" s="63">
        <v>0</v>
      </c>
      <c r="I110" s="63">
        <v>0</v>
      </c>
      <c r="J110" s="63">
        <v>37.950000762939503</v>
      </c>
      <c r="K110" s="70" t="s">
        <v>95</v>
      </c>
      <c r="L110" s="74"/>
    </row>
    <row r="111" spans="1:12">
      <c r="A111" s="75">
        <v>48</v>
      </c>
      <c r="B111" s="76" t="s">
        <v>93</v>
      </c>
      <c r="C111" s="77"/>
      <c r="D111" s="77"/>
      <c r="E111" s="77"/>
      <c r="F111" s="78"/>
      <c r="G111" s="79">
        <f>SUM(G110)</f>
        <v>0</v>
      </c>
      <c r="H111" s="79">
        <f>SUM(H110)</f>
        <v>0</v>
      </c>
      <c r="I111" s="80">
        <f>SUM(I110)</f>
        <v>0</v>
      </c>
      <c r="J111" s="79">
        <f>SUM(J110)</f>
        <v>37.950000762939503</v>
      </c>
      <c r="K111" s="81"/>
      <c r="L111" s="82">
        <f>1-G111/720</f>
        <v>1</v>
      </c>
    </row>
    <row r="112" spans="1:12" ht="25.5">
      <c r="A112" s="46"/>
      <c r="B112" s="52" t="s">
        <v>96</v>
      </c>
      <c r="C112" s="53">
        <v>304161</v>
      </c>
      <c r="D112" s="54">
        <v>41753.25277777778</v>
      </c>
      <c r="E112" s="55">
        <v>41754.833333333336</v>
      </c>
      <c r="F112" s="53" t="s">
        <v>94</v>
      </c>
      <c r="G112" s="63">
        <v>0</v>
      </c>
      <c r="H112" s="63">
        <v>0</v>
      </c>
      <c r="I112" s="63">
        <v>0</v>
      </c>
      <c r="J112" s="63">
        <v>37.933334350585902</v>
      </c>
      <c r="K112" s="70" t="s">
        <v>97</v>
      </c>
      <c r="L112" s="74"/>
    </row>
    <row r="113" spans="1:12">
      <c r="A113" s="75">
        <v>49</v>
      </c>
      <c r="B113" s="76" t="s">
        <v>96</v>
      </c>
      <c r="C113" s="77"/>
      <c r="D113" s="77"/>
      <c r="E113" s="77"/>
      <c r="F113" s="78"/>
      <c r="G113" s="79">
        <f>SUM(G112)</f>
        <v>0</v>
      </c>
      <c r="H113" s="79">
        <f>SUM(H112)</f>
        <v>0</v>
      </c>
      <c r="I113" s="80">
        <f>SUM(I112)</f>
        <v>0</v>
      </c>
      <c r="J113" s="79">
        <f>SUM(J112)</f>
        <v>37.933334350585902</v>
      </c>
      <c r="K113" s="81"/>
      <c r="L113" s="82">
        <f>1-G113/720</f>
        <v>1</v>
      </c>
    </row>
    <row r="114" spans="1:12">
      <c r="A114" s="45"/>
      <c r="B114" s="47" t="s">
        <v>292</v>
      </c>
      <c r="C114" s="48" t="s">
        <v>224</v>
      </c>
      <c r="D114" s="49"/>
      <c r="E114" s="49"/>
      <c r="F114" s="50"/>
      <c r="G114" s="61"/>
      <c r="H114" s="61"/>
      <c r="I114" s="62"/>
      <c r="J114" s="61"/>
      <c r="K114" s="69"/>
      <c r="L114" s="74"/>
    </row>
    <row r="115" spans="1:12">
      <c r="A115" s="75">
        <v>50</v>
      </c>
      <c r="B115" s="76" t="s">
        <v>292</v>
      </c>
      <c r="C115" s="77"/>
      <c r="D115" s="77"/>
      <c r="E115" s="77"/>
      <c r="F115" s="78"/>
      <c r="G115" s="79">
        <v>0</v>
      </c>
      <c r="H115" s="79">
        <v>0</v>
      </c>
      <c r="I115" s="80">
        <v>0</v>
      </c>
      <c r="J115" s="79">
        <v>0</v>
      </c>
      <c r="K115" s="81"/>
      <c r="L115" s="82">
        <f>1-G115/720</f>
        <v>1</v>
      </c>
    </row>
    <row r="116" spans="1:12">
      <c r="A116" s="45"/>
      <c r="B116" s="47" t="s">
        <v>293</v>
      </c>
      <c r="C116" s="48" t="s">
        <v>224</v>
      </c>
      <c r="D116" s="49"/>
      <c r="E116" s="49"/>
      <c r="F116" s="50"/>
      <c r="G116" s="61"/>
      <c r="H116" s="61"/>
      <c r="I116" s="62"/>
      <c r="J116" s="61"/>
      <c r="K116" s="69"/>
      <c r="L116" s="74"/>
    </row>
    <row r="117" spans="1:12">
      <c r="A117" s="75">
        <v>51</v>
      </c>
      <c r="B117" s="76" t="s">
        <v>293</v>
      </c>
      <c r="C117" s="77"/>
      <c r="D117" s="77"/>
      <c r="E117" s="77"/>
      <c r="F117" s="78"/>
      <c r="G117" s="79">
        <v>0</v>
      </c>
      <c r="H117" s="79">
        <v>0</v>
      </c>
      <c r="I117" s="80">
        <v>0</v>
      </c>
      <c r="J117" s="79">
        <v>0</v>
      </c>
      <c r="K117" s="81"/>
      <c r="L117" s="82">
        <f>1-G117/720</f>
        <v>1</v>
      </c>
    </row>
    <row r="118" spans="1:12" ht="51">
      <c r="A118" s="46"/>
      <c r="B118" s="56" t="s">
        <v>63</v>
      </c>
      <c r="C118" s="53">
        <v>304108</v>
      </c>
      <c r="D118" s="54">
        <v>41748.143750000003</v>
      </c>
      <c r="E118" s="55">
        <v>41748.82708333333</v>
      </c>
      <c r="F118" s="53" t="s">
        <v>64</v>
      </c>
      <c r="G118" s="63">
        <v>0</v>
      </c>
      <c r="H118" s="63">
        <v>16.399999618530298</v>
      </c>
      <c r="I118" s="63">
        <v>0</v>
      </c>
      <c r="J118" s="63">
        <v>0</v>
      </c>
      <c r="K118" s="70" t="s">
        <v>65</v>
      </c>
      <c r="L118" s="74"/>
    </row>
    <row r="119" spans="1:12" ht="25.5">
      <c r="A119" s="46"/>
      <c r="B119" s="56" t="s">
        <v>63</v>
      </c>
      <c r="C119" s="53">
        <v>304122</v>
      </c>
      <c r="D119" s="54">
        <v>41749.965277777781</v>
      </c>
      <c r="E119" s="55">
        <v>41750.195138888892</v>
      </c>
      <c r="F119" s="53" t="s">
        <v>66</v>
      </c>
      <c r="G119" s="63">
        <v>0</v>
      </c>
      <c r="H119" s="63">
        <v>0</v>
      </c>
      <c r="I119" s="63">
        <v>0</v>
      </c>
      <c r="J119" s="63">
        <v>5.5166668891906703</v>
      </c>
      <c r="K119" s="70" t="s">
        <v>67</v>
      </c>
      <c r="L119" s="74"/>
    </row>
    <row r="120" spans="1:12" ht="51">
      <c r="A120" s="46"/>
      <c r="B120" s="56" t="s">
        <v>63</v>
      </c>
      <c r="C120" s="53">
        <v>304112</v>
      </c>
      <c r="D120" s="54">
        <v>41749.160416666666</v>
      </c>
      <c r="E120" s="55">
        <v>41749.918749999997</v>
      </c>
      <c r="F120" s="57" t="s">
        <v>64</v>
      </c>
      <c r="G120" s="63">
        <v>0</v>
      </c>
      <c r="H120" s="63">
        <v>18.200000762939499</v>
      </c>
      <c r="I120" s="64">
        <v>0</v>
      </c>
      <c r="J120" s="63">
        <v>0</v>
      </c>
      <c r="K120" s="70" t="s">
        <v>68</v>
      </c>
      <c r="L120" s="74"/>
    </row>
    <row r="121" spans="1:12" ht="38.25">
      <c r="A121" s="46"/>
      <c r="B121" s="56" t="s">
        <v>63</v>
      </c>
      <c r="C121" s="53">
        <v>304128</v>
      </c>
      <c r="D121" s="54">
        <v>41750.199305555558</v>
      </c>
      <c r="E121" s="55">
        <v>41750.697222222225</v>
      </c>
      <c r="F121" s="57" t="s">
        <v>64</v>
      </c>
      <c r="G121" s="63">
        <v>0</v>
      </c>
      <c r="H121" s="63">
        <v>11.949999809265099</v>
      </c>
      <c r="I121" s="65">
        <v>0</v>
      </c>
      <c r="J121" s="63">
        <v>0</v>
      </c>
      <c r="K121" s="70" t="s">
        <v>69</v>
      </c>
      <c r="L121" s="74"/>
    </row>
    <row r="122" spans="1:12" ht="38.25">
      <c r="A122" s="46"/>
      <c r="B122" s="56" t="s">
        <v>63</v>
      </c>
      <c r="C122" s="53">
        <v>304146</v>
      </c>
      <c r="D122" s="54">
        <v>41751.375</v>
      </c>
      <c r="E122" s="55">
        <v>41751.793749999997</v>
      </c>
      <c r="F122" s="57" t="s">
        <v>64</v>
      </c>
      <c r="G122" s="63">
        <v>0</v>
      </c>
      <c r="H122" s="63">
        <v>10.050000190734901</v>
      </c>
      <c r="I122" s="64">
        <v>0</v>
      </c>
      <c r="J122" s="63">
        <v>0</v>
      </c>
      <c r="K122" s="70" t="s">
        <v>70</v>
      </c>
      <c r="L122" s="74"/>
    </row>
    <row r="123" spans="1:12" ht="38.25">
      <c r="A123" s="46"/>
      <c r="B123" s="56" t="s">
        <v>63</v>
      </c>
      <c r="C123" s="53">
        <v>304153</v>
      </c>
      <c r="D123" s="54">
        <v>41752.329861111109</v>
      </c>
      <c r="E123" s="55">
        <v>41752.717361111114</v>
      </c>
      <c r="F123" s="57" t="s">
        <v>64</v>
      </c>
      <c r="G123" s="63">
        <v>0</v>
      </c>
      <c r="H123" s="63">
        <v>9.3000001907348597</v>
      </c>
      <c r="I123" s="64">
        <v>0</v>
      </c>
      <c r="J123" s="63">
        <v>0</v>
      </c>
      <c r="K123" s="70" t="s">
        <v>71</v>
      </c>
      <c r="L123" s="74"/>
    </row>
    <row r="124" spans="1:12" ht="51">
      <c r="A124" s="46"/>
      <c r="B124" s="52" t="s">
        <v>63</v>
      </c>
      <c r="C124" s="53">
        <v>304193</v>
      </c>
      <c r="D124" s="54">
        <v>41758.342361111114</v>
      </c>
      <c r="E124" s="55">
        <v>41758.804166666669</v>
      </c>
      <c r="F124" s="57" t="s">
        <v>64</v>
      </c>
      <c r="G124" s="63">
        <v>0</v>
      </c>
      <c r="H124" s="63">
        <v>11.0833330154419</v>
      </c>
      <c r="I124" s="64">
        <v>0</v>
      </c>
      <c r="J124" s="63">
        <v>0</v>
      </c>
      <c r="K124" s="70" t="s">
        <v>72</v>
      </c>
      <c r="L124" s="74"/>
    </row>
    <row r="125" spans="1:12">
      <c r="A125" s="75">
        <v>52</v>
      </c>
      <c r="B125" s="76" t="s">
        <v>63</v>
      </c>
      <c r="C125" s="77"/>
      <c r="D125" s="77"/>
      <c r="E125" s="77"/>
      <c r="F125" s="78"/>
      <c r="G125" s="79">
        <f>SUM(G118:G124)</f>
        <v>0</v>
      </c>
      <c r="H125" s="79">
        <f>SUM(H118:H124)</f>
        <v>76.983333587646555</v>
      </c>
      <c r="I125" s="80">
        <f>SUM(I118:I124)</f>
        <v>0</v>
      </c>
      <c r="J125" s="79">
        <f>SUM(J118:J124)</f>
        <v>5.5166668891906703</v>
      </c>
      <c r="K125" s="81"/>
      <c r="L125" s="82">
        <f>1-G125/720</f>
        <v>1</v>
      </c>
    </row>
    <row r="126" spans="1:12">
      <c r="A126" s="46"/>
      <c r="B126" s="56" t="s">
        <v>73</v>
      </c>
      <c r="C126" s="53">
        <v>304107</v>
      </c>
      <c r="D126" s="54">
        <v>41747.790277777778</v>
      </c>
      <c r="E126" s="55">
        <v>41747.85</v>
      </c>
      <c r="F126" s="53" t="s">
        <v>64</v>
      </c>
      <c r="G126" s="63">
        <v>0</v>
      </c>
      <c r="H126" s="63">
        <v>1.43333327770233</v>
      </c>
      <c r="I126" s="63">
        <v>0</v>
      </c>
      <c r="J126" s="63">
        <v>0</v>
      </c>
      <c r="K126" s="70" t="s">
        <v>74</v>
      </c>
      <c r="L126" s="74"/>
    </row>
    <row r="127" spans="1:12" ht="25.5">
      <c r="A127" s="46"/>
      <c r="B127" s="56" t="s">
        <v>73</v>
      </c>
      <c r="C127" s="53">
        <v>304097</v>
      </c>
      <c r="D127" s="54">
        <v>41747.079861111109</v>
      </c>
      <c r="E127" s="55">
        <v>41747.790277777778</v>
      </c>
      <c r="F127" s="57" t="s">
        <v>64</v>
      </c>
      <c r="G127" s="63">
        <v>0</v>
      </c>
      <c r="H127" s="63">
        <v>17.049999237060501</v>
      </c>
      <c r="I127" s="66">
        <v>0</v>
      </c>
      <c r="J127" s="63">
        <v>0</v>
      </c>
      <c r="K127" s="70" t="s">
        <v>75</v>
      </c>
      <c r="L127" s="74"/>
    </row>
    <row r="128" spans="1:12" ht="51">
      <c r="A128" s="46"/>
      <c r="B128" s="56" t="s">
        <v>73</v>
      </c>
      <c r="C128" s="53">
        <v>304110</v>
      </c>
      <c r="D128" s="54">
        <v>41748.522916666669</v>
      </c>
      <c r="E128" s="55">
        <v>41748.827777777777</v>
      </c>
      <c r="F128" s="53" t="s">
        <v>64</v>
      </c>
      <c r="G128" s="63">
        <v>0</v>
      </c>
      <c r="H128" s="63">
        <v>7.3166666030883798</v>
      </c>
      <c r="I128" s="63">
        <v>0</v>
      </c>
      <c r="J128" s="63">
        <v>0</v>
      </c>
      <c r="K128" s="70" t="s">
        <v>76</v>
      </c>
      <c r="L128" s="74"/>
    </row>
    <row r="129" spans="1:12" ht="25.5">
      <c r="A129" s="46"/>
      <c r="B129" s="56" t="s">
        <v>73</v>
      </c>
      <c r="C129" s="53">
        <v>304116</v>
      </c>
      <c r="D129" s="54">
        <v>41749.164583333331</v>
      </c>
      <c r="E129" s="55">
        <v>41749.855555555558</v>
      </c>
      <c r="F129" s="57" t="s">
        <v>64</v>
      </c>
      <c r="G129" s="63">
        <v>0</v>
      </c>
      <c r="H129" s="63">
        <v>16.5833339691162</v>
      </c>
      <c r="I129" s="63">
        <v>0</v>
      </c>
      <c r="J129" s="63">
        <v>0</v>
      </c>
      <c r="K129" s="70" t="s">
        <v>77</v>
      </c>
      <c r="L129" s="74"/>
    </row>
    <row r="130" spans="1:12" ht="38.25">
      <c r="A130" s="46"/>
      <c r="B130" s="56" t="s">
        <v>73</v>
      </c>
      <c r="C130" s="53">
        <v>304137</v>
      </c>
      <c r="D130" s="54">
        <v>41750.423611111109</v>
      </c>
      <c r="E130" s="55">
        <v>41750.697222222225</v>
      </c>
      <c r="F130" s="57" t="s">
        <v>64</v>
      </c>
      <c r="G130" s="63">
        <v>0</v>
      </c>
      <c r="H130" s="63">
        <v>6.5666666030883798</v>
      </c>
      <c r="I130" s="63">
        <v>0</v>
      </c>
      <c r="J130" s="63">
        <v>0</v>
      </c>
      <c r="K130" s="70" t="s">
        <v>78</v>
      </c>
      <c r="L130" s="74"/>
    </row>
    <row r="131" spans="1:12" ht="38.25">
      <c r="A131" s="46"/>
      <c r="B131" s="56" t="s">
        <v>73</v>
      </c>
      <c r="C131" s="53">
        <v>304147</v>
      </c>
      <c r="D131" s="54">
        <v>41751.375694444447</v>
      </c>
      <c r="E131" s="55">
        <v>41751.793749999997</v>
      </c>
      <c r="F131" s="57" t="s">
        <v>64</v>
      </c>
      <c r="G131" s="63">
        <v>0</v>
      </c>
      <c r="H131" s="63">
        <v>10.0333337783813</v>
      </c>
      <c r="I131" s="63">
        <v>0</v>
      </c>
      <c r="J131" s="63">
        <v>0</v>
      </c>
      <c r="K131" s="70" t="s">
        <v>79</v>
      </c>
      <c r="L131" s="74"/>
    </row>
    <row r="132" spans="1:12" ht="38.25">
      <c r="A132" s="46"/>
      <c r="B132" s="56" t="s">
        <v>73</v>
      </c>
      <c r="C132" s="53">
        <v>304154</v>
      </c>
      <c r="D132" s="54">
        <v>41752.329861111109</v>
      </c>
      <c r="E132" s="55">
        <v>41752.727777777778</v>
      </c>
      <c r="F132" s="57" t="s">
        <v>64</v>
      </c>
      <c r="G132" s="63">
        <v>0</v>
      </c>
      <c r="H132" s="63">
        <v>9.5500001907348597</v>
      </c>
      <c r="I132" s="63">
        <v>0</v>
      </c>
      <c r="J132" s="63">
        <v>0</v>
      </c>
      <c r="K132" s="70" t="s">
        <v>80</v>
      </c>
      <c r="L132" s="74"/>
    </row>
    <row r="133" spans="1:12" ht="51">
      <c r="A133" s="46"/>
      <c r="B133" s="52" t="s">
        <v>73</v>
      </c>
      <c r="C133" s="53">
        <v>304194</v>
      </c>
      <c r="D133" s="54">
        <v>41758.343055555553</v>
      </c>
      <c r="E133" s="55">
        <v>41758.822916666664</v>
      </c>
      <c r="F133" s="57" t="s">
        <v>64</v>
      </c>
      <c r="G133" s="63">
        <v>0</v>
      </c>
      <c r="H133" s="63">
        <v>11.5166664123535</v>
      </c>
      <c r="I133" s="63">
        <v>0</v>
      </c>
      <c r="J133" s="63">
        <v>0</v>
      </c>
      <c r="K133" s="70" t="s">
        <v>81</v>
      </c>
      <c r="L133" s="74"/>
    </row>
    <row r="134" spans="1:12">
      <c r="A134" s="75">
        <v>53</v>
      </c>
      <c r="B134" s="76" t="s">
        <v>73</v>
      </c>
      <c r="C134" s="77"/>
      <c r="D134" s="77"/>
      <c r="E134" s="77"/>
      <c r="F134" s="78"/>
      <c r="G134" s="79">
        <f>SUM(G126:G133)</f>
        <v>0</v>
      </c>
      <c r="H134" s="79">
        <f>SUM(H126:H133)</f>
        <v>80.050000071525446</v>
      </c>
      <c r="I134" s="80">
        <f>SUM(I126:I133)</f>
        <v>0</v>
      </c>
      <c r="J134" s="79">
        <f>SUM(J126:J133)</f>
        <v>0</v>
      </c>
      <c r="K134" s="81"/>
      <c r="L134" s="82">
        <f>1-G134/720</f>
        <v>1</v>
      </c>
    </row>
    <row r="135" spans="1:12" ht="25.5">
      <c r="A135" s="58"/>
      <c r="B135" s="42" t="s">
        <v>170</v>
      </c>
      <c r="C135" s="42">
        <v>304006</v>
      </c>
      <c r="D135" s="59">
        <v>41732.28125</v>
      </c>
      <c r="E135" s="60">
        <v>41732.758333333331</v>
      </c>
      <c r="F135" s="43" t="s">
        <v>64</v>
      </c>
      <c r="G135" s="67">
        <v>0</v>
      </c>
      <c r="H135" s="67">
        <v>11.449999809265099</v>
      </c>
      <c r="I135" s="67">
        <v>0</v>
      </c>
      <c r="J135" s="67">
        <v>0</v>
      </c>
      <c r="K135" s="71" t="s">
        <v>171</v>
      </c>
      <c r="L135" s="74"/>
    </row>
    <row r="136" spans="1:12" ht="25.5">
      <c r="A136" s="58"/>
      <c r="B136" s="42" t="s">
        <v>170</v>
      </c>
      <c r="C136" s="42">
        <v>304016</v>
      </c>
      <c r="D136" s="59">
        <v>41734.22152777778</v>
      </c>
      <c r="E136" s="60">
        <v>41734.22152777778</v>
      </c>
      <c r="F136" s="43" t="s">
        <v>61</v>
      </c>
      <c r="G136" s="67">
        <v>0</v>
      </c>
      <c r="H136" s="67">
        <v>0</v>
      </c>
      <c r="I136" s="67">
        <v>0</v>
      </c>
      <c r="J136" s="67">
        <v>0</v>
      </c>
      <c r="K136" s="71" t="s">
        <v>172</v>
      </c>
      <c r="L136" s="74"/>
    </row>
    <row r="137" spans="1:12" ht="25.5">
      <c r="A137" s="58"/>
      <c r="B137" s="42" t="s">
        <v>170</v>
      </c>
      <c r="C137" s="42">
        <v>304028</v>
      </c>
      <c r="D137" s="59">
        <v>41735.256944444445</v>
      </c>
      <c r="E137" s="60">
        <v>41735.256944444445</v>
      </c>
      <c r="F137" s="43" t="s">
        <v>61</v>
      </c>
      <c r="G137" s="67">
        <v>0</v>
      </c>
      <c r="H137" s="67">
        <v>0</v>
      </c>
      <c r="I137" s="67">
        <v>0</v>
      </c>
      <c r="J137" s="67">
        <v>0</v>
      </c>
      <c r="K137" s="71" t="s">
        <v>173</v>
      </c>
      <c r="L137" s="74"/>
    </row>
    <row r="138" spans="1:12" ht="25.5">
      <c r="A138" s="58"/>
      <c r="B138" s="42" t="s">
        <v>170</v>
      </c>
      <c r="C138" s="42">
        <v>304030</v>
      </c>
      <c r="D138" s="59">
        <v>41735.265972222223</v>
      </c>
      <c r="E138" s="60">
        <v>41735.265972222223</v>
      </c>
      <c r="F138" s="43" t="s">
        <v>61</v>
      </c>
      <c r="G138" s="67">
        <v>0</v>
      </c>
      <c r="H138" s="67">
        <v>0</v>
      </c>
      <c r="I138" s="67">
        <v>0</v>
      </c>
      <c r="J138" s="67">
        <v>0</v>
      </c>
      <c r="K138" s="71" t="s">
        <v>174</v>
      </c>
      <c r="L138" s="74"/>
    </row>
    <row r="139" spans="1:12" ht="25.5">
      <c r="A139" s="58"/>
      <c r="B139" s="42" t="s">
        <v>170</v>
      </c>
      <c r="C139" s="42">
        <v>304032</v>
      </c>
      <c r="D139" s="59">
        <v>41735.272222222222</v>
      </c>
      <c r="E139" s="60">
        <v>41737.545138888891</v>
      </c>
      <c r="F139" s="43" t="s">
        <v>64</v>
      </c>
      <c r="G139" s="67">
        <v>0</v>
      </c>
      <c r="H139" s="67">
        <v>54.549999237060497</v>
      </c>
      <c r="I139" s="67">
        <v>0</v>
      </c>
      <c r="J139" s="67">
        <v>0</v>
      </c>
      <c r="K139" s="71" t="s">
        <v>175</v>
      </c>
      <c r="L139" s="74"/>
    </row>
    <row r="140" spans="1:12" ht="25.5">
      <c r="A140" s="58"/>
      <c r="B140" s="42" t="s">
        <v>170</v>
      </c>
      <c r="C140" s="42">
        <v>304031</v>
      </c>
      <c r="D140" s="59">
        <v>41735.271527777775</v>
      </c>
      <c r="E140" s="60">
        <v>41735.271527777775</v>
      </c>
      <c r="F140" s="43" t="s">
        <v>61</v>
      </c>
      <c r="G140" s="67">
        <v>0</v>
      </c>
      <c r="H140" s="67">
        <v>0</v>
      </c>
      <c r="I140" s="67">
        <v>0</v>
      </c>
      <c r="J140" s="67">
        <v>0</v>
      </c>
      <c r="K140" s="71" t="s">
        <v>176</v>
      </c>
      <c r="L140" s="74"/>
    </row>
    <row r="141" spans="1:12" ht="38.25">
      <c r="A141" s="58"/>
      <c r="B141" s="42" t="s">
        <v>170</v>
      </c>
      <c r="C141" s="42">
        <v>304045</v>
      </c>
      <c r="D141" s="59">
        <v>41737.875</v>
      </c>
      <c r="E141" s="60">
        <v>41738.144444444442</v>
      </c>
      <c r="F141" s="43" t="s">
        <v>64</v>
      </c>
      <c r="G141" s="67">
        <v>0</v>
      </c>
      <c r="H141" s="67">
        <v>6.4666671752929696</v>
      </c>
      <c r="I141" s="67">
        <v>0</v>
      </c>
      <c r="J141" s="67">
        <v>0</v>
      </c>
      <c r="K141" s="71" t="s">
        <v>177</v>
      </c>
      <c r="L141" s="74"/>
    </row>
    <row r="142" spans="1:12" ht="25.5">
      <c r="A142" s="58"/>
      <c r="B142" s="42" t="s">
        <v>170</v>
      </c>
      <c r="C142" s="42">
        <v>304054</v>
      </c>
      <c r="D142" s="59">
        <v>41738.824305555558</v>
      </c>
      <c r="E142" s="60">
        <v>41739.750694444447</v>
      </c>
      <c r="F142" s="43" t="s">
        <v>64</v>
      </c>
      <c r="G142" s="67">
        <v>0</v>
      </c>
      <c r="H142" s="67">
        <v>22.233333587646499</v>
      </c>
      <c r="I142" s="67">
        <v>0</v>
      </c>
      <c r="J142" s="67">
        <v>0</v>
      </c>
      <c r="K142" s="71" t="s">
        <v>178</v>
      </c>
      <c r="L142" s="74"/>
    </row>
    <row r="143" spans="1:12" ht="25.5">
      <c r="A143" s="58"/>
      <c r="B143" s="42" t="s">
        <v>170</v>
      </c>
      <c r="C143" s="42">
        <v>304065</v>
      </c>
      <c r="D143" s="59">
        <v>41740.817361111112</v>
      </c>
      <c r="E143" s="60">
        <v>41740.817361111112</v>
      </c>
      <c r="F143" s="43" t="s">
        <v>61</v>
      </c>
      <c r="G143" s="67">
        <v>0</v>
      </c>
      <c r="H143" s="67">
        <v>0</v>
      </c>
      <c r="I143" s="67">
        <v>0</v>
      </c>
      <c r="J143" s="67">
        <v>0</v>
      </c>
      <c r="K143" s="71" t="s">
        <v>179</v>
      </c>
      <c r="L143" s="74"/>
    </row>
    <row r="144" spans="1:12" ht="38.25">
      <c r="A144" s="58"/>
      <c r="B144" s="42" t="s">
        <v>170</v>
      </c>
      <c r="C144" s="42">
        <v>304066</v>
      </c>
      <c r="D144" s="59">
        <v>41740.82708333333</v>
      </c>
      <c r="E144" s="60">
        <v>41740.926388888889</v>
      </c>
      <c r="F144" s="43" t="s">
        <v>64</v>
      </c>
      <c r="G144" s="67">
        <v>0</v>
      </c>
      <c r="H144" s="67">
        <v>2.38333296775818</v>
      </c>
      <c r="I144" s="67">
        <v>0</v>
      </c>
      <c r="J144" s="67">
        <v>0</v>
      </c>
      <c r="K144" s="71" t="s">
        <v>180</v>
      </c>
      <c r="L144" s="74"/>
    </row>
    <row r="145" spans="1:12">
      <c r="A145" s="58"/>
      <c r="B145" s="42" t="s">
        <v>170</v>
      </c>
      <c r="C145" s="42">
        <v>304072</v>
      </c>
      <c r="D145" s="59">
        <v>41741.611111111109</v>
      </c>
      <c r="E145" s="60">
        <v>41741.681944444441</v>
      </c>
      <c r="F145" s="43" t="s">
        <v>181</v>
      </c>
      <c r="G145" s="67">
        <v>0</v>
      </c>
      <c r="H145" s="67">
        <v>0</v>
      </c>
      <c r="I145" s="67">
        <v>0</v>
      </c>
      <c r="J145" s="67">
        <v>1.70000004768372</v>
      </c>
      <c r="K145" s="71" t="s">
        <v>182</v>
      </c>
      <c r="L145" s="74"/>
    </row>
    <row r="146" spans="1:12" ht="51">
      <c r="A146" s="58"/>
      <c r="B146" s="42" t="s">
        <v>170</v>
      </c>
      <c r="C146" s="42">
        <v>304069</v>
      </c>
      <c r="D146" s="59">
        <v>41741.279861111114</v>
      </c>
      <c r="E146" s="60">
        <v>41741.611111111109</v>
      </c>
      <c r="F146" s="44" t="s">
        <v>64</v>
      </c>
      <c r="G146" s="67">
        <v>0</v>
      </c>
      <c r="H146" s="67">
        <v>7.9499998092651403</v>
      </c>
      <c r="I146" s="67">
        <v>0</v>
      </c>
      <c r="J146" s="67">
        <v>0</v>
      </c>
      <c r="K146" s="71" t="s">
        <v>183</v>
      </c>
      <c r="L146" s="74"/>
    </row>
    <row r="147" spans="1:12" ht="25.5">
      <c r="A147" s="58"/>
      <c r="B147" s="42" t="s">
        <v>170</v>
      </c>
      <c r="C147" s="42">
        <v>304077</v>
      </c>
      <c r="D147" s="59">
        <v>41742.879166666666</v>
      </c>
      <c r="E147" s="60">
        <v>41742.924305555556</v>
      </c>
      <c r="F147" s="43" t="s">
        <v>184</v>
      </c>
      <c r="G147" s="67">
        <v>0</v>
      </c>
      <c r="H147" s="67">
        <v>1.08</v>
      </c>
      <c r="I147" s="67">
        <v>0</v>
      </c>
      <c r="J147" s="67">
        <v>0</v>
      </c>
      <c r="K147" s="71" t="s">
        <v>185</v>
      </c>
      <c r="L147" s="74"/>
    </row>
    <row r="148" spans="1:12" ht="25.5">
      <c r="A148" s="58"/>
      <c r="B148" s="42" t="s">
        <v>170</v>
      </c>
      <c r="C148" s="42">
        <v>304075</v>
      </c>
      <c r="D148" s="59">
        <v>41742.188194444447</v>
      </c>
      <c r="E148" s="60">
        <v>41742.188194444447</v>
      </c>
      <c r="F148" s="43" t="s">
        <v>61</v>
      </c>
      <c r="G148" s="67">
        <v>0</v>
      </c>
      <c r="H148" s="67">
        <v>0</v>
      </c>
      <c r="I148" s="67">
        <v>0</v>
      </c>
      <c r="J148" s="67">
        <v>0</v>
      </c>
      <c r="K148" s="71" t="s">
        <v>186</v>
      </c>
      <c r="L148" s="74"/>
    </row>
    <row r="149" spans="1:12" ht="38.25">
      <c r="A149" s="58"/>
      <c r="B149" s="42" t="s">
        <v>170</v>
      </c>
      <c r="C149" s="42">
        <v>304082</v>
      </c>
      <c r="D149" s="59">
        <v>41743.907638888886</v>
      </c>
      <c r="E149" s="60">
        <v>41743.936111111114</v>
      </c>
      <c r="F149" s="43" t="s">
        <v>64</v>
      </c>
      <c r="G149" s="67">
        <v>0</v>
      </c>
      <c r="H149" s="67">
        <v>0.68333333730697599</v>
      </c>
      <c r="I149" s="67">
        <v>0</v>
      </c>
      <c r="J149" s="67">
        <v>0</v>
      </c>
      <c r="K149" s="71" t="s">
        <v>187</v>
      </c>
      <c r="L149" s="74"/>
    </row>
    <row r="150" spans="1:12" ht="38.25">
      <c r="A150" s="58"/>
      <c r="B150" s="42" t="s">
        <v>170</v>
      </c>
      <c r="C150" s="42">
        <v>304081</v>
      </c>
      <c r="D150" s="59">
        <v>41743.62777777778</v>
      </c>
      <c r="E150" s="60">
        <v>41743.792361111111</v>
      </c>
      <c r="F150" s="43" t="s">
        <v>118</v>
      </c>
      <c r="G150" s="67">
        <v>0</v>
      </c>
      <c r="H150" s="67">
        <v>3.95</v>
      </c>
      <c r="I150" s="67">
        <v>0</v>
      </c>
      <c r="J150" s="67">
        <v>0</v>
      </c>
      <c r="K150" s="71" t="s">
        <v>188</v>
      </c>
      <c r="L150" s="74"/>
    </row>
    <row r="151" spans="1:12" ht="38.25">
      <c r="A151" s="58"/>
      <c r="B151" s="42" t="s">
        <v>170</v>
      </c>
      <c r="C151" s="42">
        <v>304083</v>
      </c>
      <c r="D151" s="59">
        <v>41744.130555555559</v>
      </c>
      <c r="E151" s="60">
        <v>41745.559027777781</v>
      </c>
      <c r="F151" s="44" t="s">
        <v>64</v>
      </c>
      <c r="G151" s="67">
        <v>0</v>
      </c>
      <c r="H151" s="67">
        <v>34.283332824707003</v>
      </c>
      <c r="I151" s="67">
        <v>0</v>
      </c>
      <c r="J151" s="67">
        <v>0</v>
      </c>
      <c r="K151" s="71" t="s">
        <v>189</v>
      </c>
      <c r="L151" s="74"/>
    </row>
    <row r="152" spans="1:12" ht="51">
      <c r="A152" s="58"/>
      <c r="B152" s="42" t="s">
        <v>170</v>
      </c>
      <c r="C152" s="42">
        <v>304096</v>
      </c>
      <c r="D152" s="59">
        <v>41746.98333333333</v>
      </c>
      <c r="E152" s="60">
        <v>41748.754861111112</v>
      </c>
      <c r="F152" s="43" t="s">
        <v>64</v>
      </c>
      <c r="G152" s="67">
        <v>0</v>
      </c>
      <c r="H152" s="67">
        <v>42.516670227050803</v>
      </c>
      <c r="I152" s="67">
        <v>0</v>
      </c>
      <c r="J152" s="67">
        <v>0</v>
      </c>
      <c r="K152" s="71" t="s">
        <v>190</v>
      </c>
      <c r="L152" s="74"/>
    </row>
    <row r="153" spans="1:12" ht="25.5">
      <c r="A153" s="58"/>
      <c r="B153" s="42" t="s">
        <v>170</v>
      </c>
      <c r="C153" s="42">
        <v>304089</v>
      </c>
      <c r="D153" s="59">
        <v>41746.146527777775</v>
      </c>
      <c r="E153" s="60">
        <v>41746.146527777775</v>
      </c>
      <c r="F153" s="43" t="s">
        <v>61</v>
      </c>
      <c r="G153" s="67">
        <v>0</v>
      </c>
      <c r="H153" s="67">
        <v>0</v>
      </c>
      <c r="I153" s="67">
        <v>0</v>
      </c>
      <c r="J153" s="67">
        <v>0</v>
      </c>
      <c r="K153" s="71" t="s">
        <v>191</v>
      </c>
      <c r="L153" s="74"/>
    </row>
    <row r="154" spans="1:12" ht="25.5">
      <c r="A154" s="58"/>
      <c r="B154" s="42" t="s">
        <v>170</v>
      </c>
      <c r="C154" s="42">
        <v>304090</v>
      </c>
      <c r="D154" s="59">
        <v>41746.170138888891</v>
      </c>
      <c r="E154" s="60">
        <v>41746.170138888891</v>
      </c>
      <c r="F154" s="43" t="s">
        <v>61</v>
      </c>
      <c r="G154" s="67">
        <v>0</v>
      </c>
      <c r="H154" s="67">
        <v>0</v>
      </c>
      <c r="I154" s="67">
        <v>0</v>
      </c>
      <c r="J154" s="67">
        <v>0</v>
      </c>
      <c r="K154" s="71" t="s">
        <v>192</v>
      </c>
      <c r="L154" s="74"/>
    </row>
    <row r="155" spans="1:12" ht="25.5">
      <c r="A155" s="58"/>
      <c r="B155" s="42" t="s">
        <v>170</v>
      </c>
      <c r="C155" s="42">
        <v>304091</v>
      </c>
      <c r="D155" s="59">
        <v>41746.178472222222</v>
      </c>
      <c r="E155" s="60">
        <v>41746.178472222222</v>
      </c>
      <c r="F155" s="43" t="s">
        <v>61</v>
      </c>
      <c r="G155" s="67">
        <v>0</v>
      </c>
      <c r="H155" s="67">
        <v>0</v>
      </c>
      <c r="I155" s="67">
        <v>0</v>
      </c>
      <c r="J155" s="67">
        <v>0</v>
      </c>
      <c r="K155" s="71" t="s">
        <v>193</v>
      </c>
      <c r="L155" s="74"/>
    </row>
    <row r="156" spans="1:12" ht="25.5">
      <c r="A156" s="58"/>
      <c r="B156" s="42" t="s">
        <v>170</v>
      </c>
      <c r="C156" s="42">
        <v>304092</v>
      </c>
      <c r="D156" s="59">
        <v>41746.263888888891</v>
      </c>
      <c r="E156" s="60">
        <v>41746.263888888891</v>
      </c>
      <c r="F156" s="43" t="s">
        <v>61</v>
      </c>
      <c r="G156" s="67">
        <v>0</v>
      </c>
      <c r="H156" s="67">
        <v>0</v>
      </c>
      <c r="I156" s="67">
        <v>0</v>
      </c>
      <c r="J156" s="67">
        <v>0</v>
      </c>
      <c r="K156" s="71" t="s">
        <v>194</v>
      </c>
      <c r="L156" s="74"/>
    </row>
    <row r="157" spans="1:12" ht="25.5">
      <c r="A157" s="58"/>
      <c r="B157" s="42" t="s">
        <v>170</v>
      </c>
      <c r="C157" s="42">
        <v>304094</v>
      </c>
      <c r="D157" s="59">
        <v>41746.877083333333</v>
      </c>
      <c r="E157" s="60">
        <v>41746.877083333333</v>
      </c>
      <c r="F157" s="43" t="s">
        <v>61</v>
      </c>
      <c r="G157" s="67">
        <v>0</v>
      </c>
      <c r="H157" s="67">
        <v>0</v>
      </c>
      <c r="I157" s="67">
        <v>0</v>
      </c>
      <c r="J157" s="67">
        <v>0</v>
      </c>
      <c r="K157" s="71" t="s">
        <v>195</v>
      </c>
      <c r="L157" s="74"/>
    </row>
    <row r="158" spans="1:12" ht="25.5">
      <c r="A158" s="58"/>
      <c r="B158" s="42" t="s">
        <v>170</v>
      </c>
      <c r="C158" s="42">
        <v>304095</v>
      </c>
      <c r="D158" s="59">
        <v>41746.946527777778</v>
      </c>
      <c r="E158" s="60">
        <v>41746.946527777778</v>
      </c>
      <c r="F158" s="43" t="s">
        <v>61</v>
      </c>
      <c r="G158" s="67">
        <v>0</v>
      </c>
      <c r="H158" s="67">
        <v>0</v>
      </c>
      <c r="I158" s="67">
        <v>0</v>
      </c>
      <c r="J158" s="67">
        <v>0</v>
      </c>
      <c r="K158" s="71" t="s">
        <v>196</v>
      </c>
      <c r="L158" s="74"/>
    </row>
    <row r="159" spans="1:12" ht="25.5">
      <c r="A159" s="58"/>
      <c r="B159" s="42" t="s">
        <v>170</v>
      </c>
      <c r="C159" s="42">
        <v>304120</v>
      </c>
      <c r="D159" s="59">
        <v>41749.201388888891</v>
      </c>
      <c r="E159" s="60">
        <v>41749.436805555553</v>
      </c>
      <c r="F159" s="44" t="s">
        <v>64</v>
      </c>
      <c r="G159" s="67">
        <v>0</v>
      </c>
      <c r="H159" s="67">
        <v>5.6500000953674299</v>
      </c>
      <c r="I159" s="67">
        <v>0</v>
      </c>
      <c r="J159" s="67">
        <v>0</v>
      </c>
      <c r="K159" s="71" t="s">
        <v>197</v>
      </c>
      <c r="L159" s="74"/>
    </row>
    <row r="160" spans="1:12" ht="25.5">
      <c r="A160" s="58"/>
      <c r="B160" s="42" t="s">
        <v>170</v>
      </c>
      <c r="C160" s="42">
        <v>304114</v>
      </c>
      <c r="D160" s="59">
        <v>41749.162499999999</v>
      </c>
      <c r="E160" s="60">
        <v>41749.162499999999</v>
      </c>
      <c r="F160" s="43" t="s">
        <v>61</v>
      </c>
      <c r="G160" s="67">
        <v>0</v>
      </c>
      <c r="H160" s="67">
        <v>0</v>
      </c>
      <c r="I160" s="67">
        <v>0</v>
      </c>
      <c r="J160" s="67">
        <v>0</v>
      </c>
      <c r="K160" s="71" t="s">
        <v>198</v>
      </c>
      <c r="L160" s="74"/>
    </row>
    <row r="161" spans="1:12" ht="25.5">
      <c r="A161" s="58"/>
      <c r="B161" s="42" t="s">
        <v>170</v>
      </c>
      <c r="C161" s="42">
        <v>304117</v>
      </c>
      <c r="D161" s="59">
        <v>41749.165277777778</v>
      </c>
      <c r="E161" s="60">
        <v>41749.165277777778</v>
      </c>
      <c r="F161" s="43" t="s">
        <v>61</v>
      </c>
      <c r="G161" s="67">
        <v>0</v>
      </c>
      <c r="H161" s="67">
        <v>0</v>
      </c>
      <c r="I161" s="67">
        <v>0</v>
      </c>
      <c r="J161" s="67">
        <v>0</v>
      </c>
      <c r="K161" s="71" t="s">
        <v>199</v>
      </c>
      <c r="L161" s="74"/>
    </row>
    <row r="162" spans="1:12" ht="25.5">
      <c r="A162" s="58"/>
      <c r="B162" s="42" t="s">
        <v>170</v>
      </c>
      <c r="C162" s="42">
        <v>304119</v>
      </c>
      <c r="D162" s="59">
        <v>41749.171527777777</v>
      </c>
      <c r="E162" s="60">
        <v>41749.171527777777</v>
      </c>
      <c r="F162" s="43" t="s">
        <v>61</v>
      </c>
      <c r="G162" s="67">
        <v>0</v>
      </c>
      <c r="H162" s="67">
        <v>0</v>
      </c>
      <c r="I162" s="67">
        <v>0</v>
      </c>
      <c r="J162" s="67">
        <v>0</v>
      </c>
      <c r="K162" s="71" t="s">
        <v>200</v>
      </c>
      <c r="L162" s="74"/>
    </row>
    <row r="163" spans="1:12" ht="25.5">
      <c r="A163" s="58"/>
      <c r="B163" s="42" t="s">
        <v>170</v>
      </c>
      <c r="C163" s="42">
        <v>304123</v>
      </c>
      <c r="D163" s="59">
        <v>41750.148611111108</v>
      </c>
      <c r="E163" s="60">
        <v>41750.148611111108</v>
      </c>
      <c r="F163" s="43" t="s">
        <v>61</v>
      </c>
      <c r="G163" s="67">
        <v>0</v>
      </c>
      <c r="H163" s="67">
        <v>0</v>
      </c>
      <c r="I163" s="67">
        <v>0</v>
      </c>
      <c r="J163" s="67">
        <v>0</v>
      </c>
      <c r="K163" s="71" t="s">
        <v>199</v>
      </c>
      <c r="L163" s="74"/>
    </row>
    <row r="164" spans="1:12" ht="38.25">
      <c r="A164" s="58"/>
      <c r="B164" s="42" t="s">
        <v>170</v>
      </c>
      <c r="C164" s="42">
        <v>304126</v>
      </c>
      <c r="D164" s="59">
        <v>41750.168749999997</v>
      </c>
      <c r="E164" s="60">
        <v>41750.350694444445</v>
      </c>
      <c r="F164" s="43" t="s">
        <v>64</v>
      </c>
      <c r="G164" s="67">
        <v>0</v>
      </c>
      <c r="H164" s="67">
        <v>4.3666667938232404</v>
      </c>
      <c r="I164" s="67">
        <v>0</v>
      </c>
      <c r="J164" s="67">
        <v>0</v>
      </c>
      <c r="K164" s="71" t="s">
        <v>201</v>
      </c>
      <c r="L164" s="74"/>
    </row>
    <row r="165" spans="1:12" ht="38.25">
      <c r="A165" s="58"/>
      <c r="B165" s="42" t="s">
        <v>170</v>
      </c>
      <c r="C165" s="42">
        <v>304138</v>
      </c>
      <c r="D165" s="59">
        <v>41750.709722222222</v>
      </c>
      <c r="E165" s="60">
        <v>41750.809027777781</v>
      </c>
      <c r="F165" s="44" t="s">
        <v>64</v>
      </c>
      <c r="G165" s="67">
        <v>0</v>
      </c>
      <c r="H165" s="67">
        <v>2.38333344459534</v>
      </c>
      <c r="I165" s="67">
        <v>0</v>
      </c>
      <c r="J165" s="67">
        <v>0</v>
      </c>
      <c r="K165" s="71" t="s">
        <v>202</v>
      </c>
      <c r="L165" s="74"/>
    </row>
    <row r="166" spans="1:12" ht="25.5">
      <c r="A166" s="58"/>
      <c r="B166" s="42" t="s">
        <v>170</v>
      </c>
      <c r="C166" s="42">
        <v>304124</v>
      </c>
      <c r="D166" s="59">
        <v>41750.156944444447</v>
      </c>
      <c r="E166" s="60">
        <v>41750.156944444447</v>
      </c>
      <c r="F166" s="43" t="s">
        <v>61</v>
      </c>
      <c r="G166" s="67">
        <v>0</v>
      </c>
      <c r="H166" s="67">
        <v>0</v>
      </c>
      <c r="I166" s="67">
        <v>0</v>
      </c>
      <c r="J166" s="67">
        <v>0</v>
      </c>
      <c r="K166" s="71" t="s">
        <v>203</v>
      </c>
      <c r="L166" s="74"/>
    </row>
    <row r="167" spans="1:12" ht="25.5">
      <c r="A167" s="58"/>
      <c r="B167" s="42" t="s">
        <v>170</v>
      </c>
      <c r="C167" s="42">
        <v>304159</v>
      </c>
      <c r="D167" s="59">
        <v>41753.186111111114</v>
      </c>
      <c r="E167" s="60">
        <v>41753.186111111114</v>
      </c>
      <c r="F167" s="43" t="s">
        <v>61</v>
      </c>
      <c r="G167" s="67">
        <v>0</v>
      </c>
      <c r="H167" s="67">
        <v>0</v>
      </c>
      <c r="I167" s="67">
        <v>0</v>
      </c>
      <c r="J167" s="67">
        <v>0</v>
      </c>
      <c r="K167" s="71" t="s">
        <v>204</v>
      </c>
      <c r="L167" s="74"/>
    </row>
    <row r="168" spans="1:12" ht="25.5">
      <c r="A168" s="58"/>
      <c r="B168" s="42" t="s">
        <v>170</v>
      </c>
      <c r="C168" s="42">
        <v>304166</v>
      </c>
      <c r="D168" s="59">
        <v>41754.111111111109</v>
      </c>
      <c r="E168" s="60">
        <v>41754.750694444447</v>
      </c>
      <c r="F168" s="43" t="s">
        <v>66</v>
      </c>
      <c r="G168" s="67">
        <v>0</v>
      </c>
      <c r="H168" s="67">
        <v>0</v>
      </c>
      <c r="I168" s="67">
        <v>0</v>
      </c>
      <c r="J168" s="67">
        <v>15.3500003814697</v>
      </c>
      <c r="K168" s="71" t="s">
        <v>205</v>
      </c>
      <c r="L168" s="74"/>
    </row>
    <row r="169" spans="1:12" ht="38.25">
      <c r="A169" s="58"/>
      <c r="B169" s="42" t="s">
        <v>170</v>
      </c>
      <c r="C169" s="42">
        <v>304178</v>
      </c>
      <c r="D169" s="59">
        <v>41755.34097222222</v>
      </c>
      <c r="E169" s="60">
        <v>41755.845833333333</v>
      </c>
      <c r="F169" s="44" t="s">
        <v>64</v>
      </c>
      <c r="G169" s="67">
        <v>0</v>
      </c>
      <c r="H169" s="67">
        <v>12.1166667938232</v>
      </c>
      <c r="I169" s="67">
        <v>0</v>
      </c>
      <c r="J169" s="67">
        <v>0</v>
      </c>
      <c r="K169" s="71" t="s">
        <v>206</v>
      </c>
      <c r="L169" s="74"/>
    </row>
    <row r="170" spans="1:12">
      <c r="A170" s="75">
        <v>54</v>
      </c>
      <c r="B170" s="76" t="s">
        <v>170</v>
      </c>
      <c r="C170" s="77"/>
      <c r="D170" s="77"/>
      <c r="E170" s="77"/>
      <c r="F170" s="78"/>
      <c r="G170" s="79">
        <f>SUM(G135:G169)</f>
        <v>0</v>
      </c>
      <c r="H170" s="79">
        <f>SUM(H135:H169)</f>
        <v>212.06333610296241</v>
      </c>
      <c r="I170" s="80">
        <f>SUM(I135:I169)</f>
        <v>0</v>
      </c>
      <c r="J170" s="79">
        <f>SUM(J135:J169)</f>
        <v>17.050000429153421</v>
      </c>
      <c r="K170" s="81"/>
      <c r="L170" s="82">
        <f>1-G170/720</f>
        <v>1</v>
      </c>
    </row>
    <row r="171" spans="1:12" ht="25.5">
      <c r="A171" s="58"/>
      <c r="B171" s="42" t="s">
        <v>207</v>
      </c>
      <c r="C171" s="43">
        <v>304033</v>
      </c>
      <c r="D171" s="60">
        <v>41735.283333333333</v>
      </c>
      <c r="E171" s="60">
        <v>41735.283333333333</v>
      </c>
      <c r="F171" s="43" t="s">
        <v>61</v>
      </c>
      <c r="G171" s="67">
        <v>0</v>
      </c>
      <c r="H171" s="67">
        <v>0</v>
      </c>
      <c r="I171" s="67">
        <v>0</v>
      </c>
      <c r="J171" s="67">
        <v>0</v>
      </c>
      <c r="K171" s="71" t="s">
        <v>208</v>
      </c>
      <c r="L171" s="74"/>
    </row>
    <row r="172" spans="1:12" ht="25.5">
      <c r="A172" s="58"/>
      <c r="B172" s="42" t="s">
        <v>207</v>
      </c>
      <c r="C172" s="43">
        <v>304046</v>
      </c>
      <c r="D172" s="60">
        <v>41737.954861111109</v>
      </c>
      <c r="E172" s="60">
        <v>41737.954861111109</v>
      </c>
      <c r="F172" s="43" t="s">
        <v>61</v>
      </c>
      <c r="G172" s="67">
        <v>0</v>
      </c>
      <c r="H172" s="67">
        <v>0</v>
      </c>
      <c r="I172" s="67">
        <v>0</v>
      </c>
      <c r="J172" s="67">
        <v>0</v>
      </c>
      <c r="K172" s="71" t="s">
        <v>209</v>
      </c>
      <c r="L172" s="74"/>
    </row>
    <row r="173" spans="1:12" ht="38.25">
      <c r="A173" s="58"/>
      <c r="B173" s="42" t="s">
        <v>207</v>
      </c>
      <c r="C173" s="43">
        <v>304051</v>
      </c>
      <c r="D173" s="60">
        <v>41738.658333333333</v>
      </c>
      <c r="E173" s="60">
        <v>41738.771527777775</v>
      </c>
      <c r="F173" s="43" t="s">
        <v>91</v>
      </c>
      <c r="G173" s="67">
        <v>0</v>
      </c>
      <c r="H173" s="67">
        <v>0</v>
      </c>
      <c r="I173" s="67">
        <v>0</v>
      </c>
      <c r="J173" s="67">
        <v>2.7166666984558101</v>
      </c>
      <c r="K173" s="71" t="s">
        <v>210</v>
      </c>
      <c r="L173" s="74"/>
    </row>
    <row r="174" spans="1:12">
      <c r="A174" s="58"/>
      <c r="B174" s="42" t="s">
        <v>207</v>
      </c>
      <c r="C174" s="43">
        <v>304073</v>
      </c>
      <c r="D174" s="60">
        <v>41741.611111111109</v>
      </c>
      <c r="E174" s="60">
        <v>41741.711111111108</v>
      </c>
      <c r="F174" s="43" t="s">
        <v>181</v>
      </c>
      <c r="G174" s="67">
        <v>0</v>
      </c>
      <c r="H174" s="67">
        <v>0</v>
      </c>
      <c r="I174" s="67">
        <v>0</v>
      </c>
      <c r="J174" s="67">
        <v>2.4000000953674299</v>
      </c>
      <c r="K174" s="71" t="s">
        <v>182</v>
      </c>
      <c r="L174" s="74"/>
    </row>
    <row r="175" spans="1:12" ht="51">
      <c r="A175" s="58"/>
      <c r="B175" s="42" t="s">
        <v>207</v>
      </c>
      <c r="C175" s="43">
        <v>304070</v>
      </c>
      <c r="D175" s="60">
        <v>41741.29791666667</v>
      </c>
      <c r="E175" s="60">
        <v>41741.611111111109</v>
      </c>
      <c r="F175" s="43" t="s">
        <v>64</v>
      </c>
      <c r="G175" s="67">
        <v>0</v>
      </c>
      <c r="H175" s="67">
        <v>7.5166668891906703</v>
      </c>
      <c r="I175" s="67">
        <v>0</v>
      </c>
      <c r="J175" s="67">
        <v>0</v>
      </c>
      <c r="K175" s="71" t="s">
        <v>211</v>
      </c>
      <c r="L175" s="74"/>
    </row>
    <row r="176" spans="1:12" ht="25.5">
      <c r="A176" s="58"/>
      <c r="B176" s="42" t="s">
        <v>207</v>
      </c>
      <c r="C176" s="43">
        <v>304078</v>
      </c>
      <c r="D176" s="60">
        <v>41742.879166666666</v>
      </c>
      <c r="E176" s="60">
        <v>41742.915277777778</v>
      </c>
      <c r="F176" s="43" t="s">
        <v>184</v>
      </c>
      <c r="G176" s="67">
        <v>0</v>
      </c>
      <c r="H176" s="67">
        <v>5.12</v>
      </c>
      <c r="I176" s="67">
        <v>0</v>
      </c>
      <c r="J176" s="67">
        <v>0</v>
      </c>
      <c r="K176" s="71" t="s">
        <v>185</v>
      </c>
      <c r="L176" s="74"/>
    </row>
    <row r="177" spans="1:12" ht="51">
      <c r="A177" s="58"/>
      <c r="B177" s="42" t="s">
        <v>207</v>
      </c>
      <c r="C177" s="43">
        <v>304085</v>
      </c>
      <c r="D177" s="60">
        <v>41745.227777777778</v>
      </c>
      <c r="E177" s="60">
        <v>41745.560416666667</v>
      </c>
      <c r="F177" s="43" t="s">
        <v>64</v>
      </c>
      <c r="G177" s="67">
        <v>0</v>
      </c>
      <c r="H177" s="67">
        <v>7.9833331108093297</v>
      </c>
      <c r="I177" s="67">
        <v>0</v>
      </c>
      <c r="J177" s="67">
        <v>0</v>
      </c>
      <c r="K177" s="71" t="s">
        <v>212</v>
      </c>
      <c r="L177" s="74"/>
    </row>
    <row r="178" spans="1:12" ht="25.5">
      <c r="A178" s="58"/>
      <c r="B178" s="42" t="s">
        <v>207</v>
      </c>
      <c r="C178" s="43">
        <v>304087</v>
      </c>
      <c r="D178" s="60">
        <v>41746.136111111111</v>
      </c>
      <c r="E178" s="60">
        <v>41746.136111111111</v>
      </c>
      <c r="F178" s="43" t="s">
        <v>61</v>
      </c>
      <c r="G178" s="67">
        <v>0</v>
      </c>
      <c r="H178" s="67">
        <v>0</v>
      </c>
      <c r="I178" s="67">
        <v>0</v>
      </c>
      <c r="J178" s="67">
        <v>0</v>
      </c>
      <c r="K178" s="71" t="s">
        <v>213</v>
      </c>
      <c r="L178" s="74"/>
    </row>
    <row r="179" spans="1:12" ht="25.5">
      <c r="A179" s="58"/>
      <c r="B179" s="42" t="s">
        <v>207</v>
      </c>
      <c r="C179" s="43">
        <v>304088</v>
      </c>
      <c r="D179" s="60">
        <v>41746.142361111109</v>
      </c>
      <c r="E179" s="60">
        <v>41746.67083333333</v>
      </c>
      <c r="F179" s="43" t="s">
        <v>64</v>
      </c>
      <c r="G179" s="67">
        <v>0</v>
      </c>
      <c r="H179" s="67">
        <v>12.6833333969116</v>
      </c>
      <c r="I179" s="67">
        <v>0</v>
      </c>
      <c r="J179" s="67">
        <v>0</v>
      </c>
      <c r="K179" s="71" t="s">
        <v>214</v>
      </c>
      <c r="L179" s="74"/>
    </row>
    <row r="180" spans="1:12" ht="25.5">
      <c r="A180" s="58"/>
      <c r="B180" s="42" t="s">
        <v>207</v>
      </c>
      <c r="C180" s="43">
        <v>304093</v>
      </c>
      <c r="D180" s="60">
        <v>41746.834027777775</v>
      </c>
      <c r="E180" s="60">
        <v>41748.256944444445</v>
      </c>
      <c r="F180" s="43" t="s">
        <v>64</v>
      </c>
      <c r="G180" s="67">
        <v>0</v>
      </c>
      <c r="H180" s="67">
        <v>34.150001525878899</v>
      </c>
      <c r="I180" s="67">
        <v>0</v>
      </c>
      <c r="J180" s="67">
        <v>0</v>
      </c>
      <c r="K180" s="71" t="s">
        <v>215</v>
      </c>
      <c r="L180" s="74"/>
    </row>
    <row r="181" spans="1:12" ht="38.25">
      <c r="A181" s="58"/>
      <c r="B181" s="42" t="s">
        <v>207</v>
      </c>
      <c r="C181" s="43">
        <v>304118</v>
      </c>
      <c r="D181" s="60">
        <v>41749.165277777778</v>
      </c>
      <c r="E181" s="60">
        <v>41749.451388888891</v>
      </c>
      <c r="F181" s="44" t="s">
        <v>64</v>
      </c>
      <c r="G181" s="67">
        <v>0</v>
      </c>
      <c r="H181" s="67">
        <v>6.8666667938232404</v>
      </c>
      <c r="I181" s="67">
        <v>0</v>
      </c>
      <c r="J181" s="67">
        <v>0</v>
      </c>
      <c r="K181" s="71" t="s">
        <v>216</v>
      </c>
      <c r="L181" s="74"/>
    </row>
    <row r="182" spans="1:12" ht="25.5">
      <c r="A182" s="58"/>
      <c r="B182" s="42" t="s">
        <v>207</v>
      </c>
      <c r="C182" s="43">
        <v>304113</v>
      </c>
      <c r="D182" s="60">
        <v>41749.161111111112</v>
      </c>
      <c r="E182" s="60">
        <v>41749.161111111112</v>
      </c>
      <c r="F182" s="43" t="s">
        <v>61</v>
      </c>
      <c r="G182" s="67">
        <v>0</v>
      </c>
      <c r="H182" s="67">
        <v>0</v>
      </c>
      <c r="I182" s="67">
        <v>0</v>
      </c>
      <c r="J182" s="67">
        <v>0</v>
      </c>
      <c r="K182" s="71" t="s">
        <v>198</v>
      </c>
      <c r="L182" s="74"/>
    </row>
    <row r="183" spans="1:12" ht="25.5">
      <c r="A183" s="58"/>
      <c r="B183" s="42" t="s">
        <v>207</v>
      </c>
      <c r="C183" s="43">
        <v>304115</v>
      </c>
      <c r="D183" s="60">
        <v>41749.162499999999</v>
      </c>
      <c r="E183" s="60">
        <v>41749.162499999999</v>
      </c>
      <c r="F183" s="43" t="s">
        <v>61</v>
      </c>
      <c r="G183" s="67">
        <v>0</v>
      </c>
      <c r="H183" s="67">
        <v>0</v>
      </c>
      <c r="I183" s="67">
        <v>0</v>
      </c>
      <c r="J183" s="67">
        <v>0</v>
      </c>
      <c r="K183" s="71" t="s">
        <v>198</v>
      </c>
      <c r="L183" s="74"/>
    </row>
    <row r="184" spans="1:12" ht="25.5">
      <c r="A184" s="58"/>
      <c r="B184" s="42" t="s">
        <v>207</v>
      </c>
      <c r="C184" s="43">
        <v>304111</v>
      </c>
      <c r="D184" s="60">
        <v>41749.152777777781</v>
      </c>
      <c r="E184" s="60">
        <v>41749.152777777781</v>
      </c>
      <c r="F184" s="43" t="s">
        <v>61</v>
      </c>
      <c r="G184" s="67">
        <v>0</v>
      </c>
      <c r="H184" s="67">
        <v>0</v>
      </c>
      <c r="I184" s="67">
        <v>0</v>
      </c>
      <c r="J184" s="67">
        <v>0</v>
      </c>
      <c r="K184" s="71" t="s">
        <v>199</v>
      </c>
      <c r="L184" s="74"/>
    </row>
    <row r="185" spans="1:12" ht="25.5">
      <c r="A185" s="58"/>
      <c r="B185" s="42" t="s">
        <v>207</v>
      </c>
      <c r="C185" s="43">
        <v>304125</v>
      </c>
      <c r="D185" s="60">
        <v>41750.159722222219</v>
      </c>
      <c r="E185" s="60">
        <v>41750.159722222219</v>
      </c>
      <c r="F185" s="43" t="s">
        <v>61</v>
      </c>
      <c r="G185" s="67">
        <v>0</v>
      </c>
      <c r="H185" s="67">
        <v>0</v>
      </c>
      <c r="I185" s="67">
        <v>0</v>
      </c>
      <c r="J185" s="67">
        <v>0</v>
      </c>
      <c r="K185" s="71" t="s">
        <v>199</v>
      </c>
      <c r="L185" s="74"/>
    </row>
    <row r="186" spans="1:12" ht="25.5">
      <c r="A186" s="58"/>
      <c r="B186" s="42" t="s">
        <v>207</v>
      </c>
      <c r="C186" s="43">
        <v>304127</v>
      </c>
      <c r="D186" s="60">
        <v>41750.181250000001</v>
      </c>
      <c r="E186" s="60">
        <v>41750.181250000001</v>
      </c>
      <c r="F186" s="43" t="s">
        <v>61</v>
      </c>
      <c r="G186" s="67">
        <v>0</v>
      </c>
      <c r="H186" s="67">
        <v>0</v>
      </c>
      <c r="I186" s="67">
        <v>0</v>
      </c>
      <c r="J186" s="67">
        <v>0</v>
      </c>
      <c r="K186" s="71" t="s">
        <v>203</v>
      </c>
      <c r="L186" s="74"/>
    </row>
    <row r="187" spans="1:12" ht="25.5">
      <c r="A187" s="58"/>
      <c r="B187" s="42" t="s">
        <v>207</v>
      </c>
      <c r="C187" s="43">
        <v>304132</v>
      </c>
      <c r="D187" s="60">
        <v>41750.250694444447</v>
      </c>
      <c r="E187" s="60">
        <v>41750.250694444447</v>
      </c>
      <c r="F187" s="43" t="s">
        <v>61</v>
      </c>
      <c r="G187" s="67">
        <v>0</v>
      </c>
      <c r="H187" s="67">
        <v>0</v>
      </c>
      <c r="I187" s="67">
        <v>0</v>
      </c>
      <c r="J187" s="67">
        <v>0</v>
      </c>
      <c r="K187" s="71" t="s">
        <v>203</v>
      </c>
      <c r="L187" s="74"/>
    </row>
    <row r="188" spans="1:12" ht="25.5">
      <c r="A188" s="58"/>
      <c r="B188" s="42" t="s">
        <v>207</v>
      </c>
      <c r="C188" s="43">
        <v>304129</v>
      </c>
      <c r="D188" s="60">
        <v>41750.199305555558</v>
      </c>
      <c r="E188" s="60">
        <v>41750.199305555558</v>
      </c>
      <c r="F188" s="43" t="s">
        <v>61</v>
      </c>
      <c r="G188" s="67">
        <v>0</v>
      </c>
      <c r="H188" s="67">
        <v>0</v>
      </c>
      <c r="I188" s="67">
        <v>0</v>
      </c>
      <c r="J188" s="67">
        <v>0</v>
      </c>
      <c r="K188" s="71" t="s">
        <v>203</v>
      </c>
      <c r="L188" s="74"/>
    </row>
    <row r="189" spans="1:12" ht="25.5">
      <c r="A189" s="58"/>
      <c r="B189" s="42" t="s">
        <v>207</v>
      </c>
      <c r="C189" s="43">
        <v>304131</v>
      </c>
      <c r="D189" s="60">
        <v>41750.21875</v>
      </c>
      <c r="E189" s="60">
        <v>41750.21875</v>
      </c>
      <c r="F189" s="43" t="s">
        <v>61</v>
      </c>
      <c r="G189" s="67">
        <v>0</v>
      </c>
      <c r="H189" s="67">
        <v>0</v>
      </c>
      <c r="I189" s="67">
        <v>0</v>
      </c>
      <c r="J189" s="67">
        <v>0</v>
      </c>
      <c r="K189" s="71" t="s">
        <v>203</v>
      </c>
      <c r="L189" s="74"/>
    </row>
    <row r="190" spans="1:12" ht="25.5">
      <c r="A190" s="58"/>
      <c r="B190" s="42" t="s">
        <v>207</v>
      </c>
      <c r="C190" s="43">
        <v>304130</v>
      </c>
      <c r="D190" s="60">
        <v>41750.201388888891</v>
      </c>
      <c r="E190" s="60">
        <v>41750.201388888891</v>
      </c>
      <c r="F190" s="43" t="s">
        <v>61</v>
      </c>
      <c r="G190" s="67">
        <v>0</v>
      </c>
      <c r="H190" s="67">
        <v>0</v>
      </c>
      <c r="I190" s="67">
        <v>0</v>
      </c>
      <c r="J190" s="67">
        <v>0</v>
      </c>
      <c r="K190" s="71" t="s">
        <v>199</v>
      </c>
      <c r="L190" s="74"/>
    </row>
    <row r="191" spans="1:12" ht="38.25">
      <c r="A191" s="58"/>
      <c r="B191" s="42" t="s">
        <v>207</v>
      </c>
      <c r="C191" s="43">
        <v>304139</v>
      </c>
      <c r="D191" s="60">
        <v>41750.712500000001</v>
      </c>
      <c r="E191" s="60">
        <v>41750.818749999999</v>
      </c>
      <c r="F191" s="44" t="s">
        <v>64</v>
      </c>
      <c r="G191" s="67">
        <v>0</v>
      </c>
      <c r="H191" s="67">
        <v>2.5499999523162802</v>
      </c>
      <c r="I191" s="67">
        <v>0</v>
      </c>
      <c r="J191" s="67">
        <v>0</v>
      </c>
      <c r="K191" s="71" t="s">
        <v>217</v>
      </c>
      <c r="L191" s="74"/>
    </row>
    <row r="192" spans="1:12" ht="38.25">
      <c r="A192" s="58"/>
      <c r="B192" s="42" t="s">
        <v>207</v>
      </c>
      <c r="C192" s="43">
        <v>304169</v>
      </c>
      <c r="D192" s="60">
        <v>41754.356249999997</v>
      </c>
      <c r="E192" s="60">
        <v>41754.753472222219</v>
      </c>
      <c r="F192" s="44" t="s">
        <v>64</v>
      </c>
      <c r="G192" s="67">
        <v>0</v>
      </c>
      <c r="H192" s="67">
        <v>9.5333337783813494</v>
      </c>
      <c r="I192" s="67">
        <v>0</v>
      </c>
      <c r="J192" s="67">
        <v>0</v>
      </c>
      <c r="K192" s="71" t="s">
        <v>218</v>
      </c>
      <c r="L192" s="74"/>
    </row>
    <row r="193" spans="1:12" ht="38.25">
      <c r="A193" s="58"/>
      <c r="B193" s="42" t="s">
        <v>207</v>
      </c>
      <c r="C193" s="43">
        <v>304177</v>
      </c>
      <c r="D193" s="59">
        <v>41755.337500000001</v>
      </c>
      <c r="E193" s="60">
        <v>41755.84652777778</v>
      </c>
      <c r="F193" s="44" t="s">
        <v>64</v>
      </c>
      <c r="G193" s="67">
        <v>0</v>
      </c>
      <c r="H193" s="67">
        <v>12.2166662216187</v>
      </c>
      <c r="I193" s="67">
        <v>0</v>
      </c>
      <c r="J193" s="67">
        <v>0</v>
      </c>
      <c r="K193" s="71" t="s">
        <v>219</v>
      </c>
      <c r="L193" s="74"/>
    </row>
    <row r="194" spans="1:12">
      <c r="A194" s="75">
        <v>55</v>
      </c>
      <c r="B194" s="76" t="s">
        <v>207</v>
      </c>
      <c r="C194" s="77"/>
      <c r="D194" s="77"/>
      <c r="E194" s="77"/>
      <c r="F194" s="78"/>
      <c r="G194" s="79">
        <f>SUM(G171:G193)</f>
        <v>0</v>
      </c>
      <c r="H194" s="79">
        <f>SUM(H171:H193)</f>
        <v>98.620001668930072</v>
      </c>
      <c r="I194" s="80">
        <f>SUM(I171:I193)</f>
        <v>0</v>
      </c>
      <c r="J194" s="79">
        <f>SUM(J171:J193)</f>
        <v>5.1166667938232404</v>
      </c>
      <c r="K194" s="81"/>
      <c r="L194" s="82">
        <f>1-G194/720</f>
        <v>1</v>
      </c>
    </row>
    <row r="195" spans="1:12" ht="25.5">
      <c r="A195" s="46"/>
      <c r="B195" s="52" t="s">
        <v>126</v>
      </c>
      <c r="C195" s="53">
        <v>304207</v>
      </c>
      <c r="D195" s="54">
        <v>41759.730555555558</v>
      </c>
      <c r="E195" s="55">
        <v>41759.790972222225</v>
      </c>
      <c r="F195" s="53" t="s">
        <v>91</v>
      </c>
      <c r="G195" s="63">
        <v>0</v>
      </c>
      <c r="H195" s="63">
        <v>0</v>
      </c>
      <c r="I195" s="63">
        <v>0</v>
      </c>
      <c r="J195" s="63">
        <v>1.45000004768372</v>
      </c>
      <c r="K195" s="70" t="s">
        <v>127</v>
      </c>
      <c r="L195" s="74"/>
    </row>
    <row r="196" spans="1:12">
      <c r="A196" s="75">
        <v>56</v>
      </c>
      <c r="B196" s="76" t="s">
        <v>126</v>
      </c>
      <c r="C196" s="77"/>
      <c r="D196" s="77"/>
      <c r="E196" s="77"/>
      <c r="F196" s="78"/>
      <c r="G196" s="79">
        <f>SUM(G195)</f>
        <v>0</v>
      </c>
      <c r="H196" s="79">
        <f>SUM(H195)</f>
        <v>0</v>
      </c>
      <c r="I196" s="80">
        <f>SUM(I195)</f>
        <v>0</v>
      </c>
      <c r="J196" s="79">
        <f>SUM(J195)</f>
        <v>1.45000004768372</v>
      </c>
      <c r="K196" s="81"/>
      <c r="L196" s="82">
        <f>1-G196/720</f>
        <v>1</v>
      </c>
    </row>
    <row r="197" spans="1:12" ht="25.5">
      <c r="A197" s="46"/>
      <c r="B197" s="52" t="s">
        <v>128</v>
      </c>
      <c r="C197" s="53">
        <v>304206</v>
      </c>
      <c r="D197" s="54">
        <v>41759.6875</v>
      </c>
      <c r="E197" s="55">
        <v>41759.720833333333</v>
      </c>
      <c r="F197" s="53" t="s">
        <v>91</v>
      </c>
      <c r="G197" s="63">
        <v>0</v>
      </c>
      <c r="H197" s="63">
        <v>0</v>
      </c>
      <c r="I197" s="63">
        <v>0</v>
      </c>
      <c r="J197" s="63">
        <v>0.80000001192092896</v>
      </c>
      <c r="K197" s="70" t="s">
        <v>129</v>
      </c>
      <c r="L197" s="74"/>
    </row>
    <row r="198" spans="1:12">
      <c r="A198" s="75">
        <v>57</v>
      </c>
      <c r="B198" s="76" t="s">
        <v>128</v>
      </c>
      <c r="C198" s="77"/>
      <c r="D198" s="77"/>
      <c r="E198" s="77"/>
      <c r="F198" s="78"/>
      <c r="G198" s="79">
        <f>SUM(G197)</f>
        <v>0</v>
      </c>
      <c r="H198" s="79">
        <f>SUM(H197)</f>
        <v>0</v>
      </c>
      <c r="I198" s="80">
        <f>SUM(I197)</f>
        <v>0</v>
      </c>
      <c r="J198" s="79">
        <f>SUM(J197)</f>
        <v>0.80000001192092896</v>
      </c>
      <c r="K198" s="81"/>
      <c r="L198" s="82">
        <f>1-G198/720</f>
        <v>1</v>
      </c>
    </row>
    <row r="199" spans="1:12">
      <c r="A199" s="45"/>
      <c r="B199" s="47" t="s">
        <v>294</v>
      </c>
      <c r="C199" s="48" t="s">
        <v>224</v>
      </c>
      <c r="D199" s="49"/>
      <c r="E199" s="49"/>
      <c r="F199" s="50"/>
      <c r="G199" s="61"/>
      <c r="H199" s="61"/>
      <c r="I199" s="62"/>
      <c r="J199" s="61"/>
      <c r="K199" s="69"/>
      <c r="L199" s="74"/>
    </row>
    <row r="200" spans="1:12">
      <c r="A200" s="75">
        <v>58</v>
      </c>
      <c r="B200" s="76" t="s">
        <v>294</v>
      </c>
      <c r="C200" s="77"/>
      <c r="D200" s="77"/>
      <c r="E200" s="77"/>
      <c r="F200" s="78"/>
      <c r="G200" s="79">
        <v>0</v>
      </c>
      <c r="H200" s="79">
        <v>0</v>
      </c>
      <c r="I200" s="80">
        <v>0</v>
      </c>
      <c r="J200" s="79">
        <v>0</v>
      </c>
      <c r="K200" s="81"/>
      <c r="L200" s="82">
        <f>1-G200/720</f>
        <v>1</v>
      </c>
    </row>
    <row r="201" spans="1:12">
      <c r="A201" s="45"/>
      <c r="B201" s="47" t="s">
        <v>295</v>
      </c>
      <c r="C201" s="48" t="s">
        <v>224</v>
      </c>
      <c r="D201" s="49"/>
      <c r="E201" s="49"/>
      <c r="F201" s="50"/>
      <c r="G201" s="61"/>
      <c r="H201" s="61"/>
      <c r="I201" s="62"/>
      <c r="J201" s="61"/>
      <c r="K201" s="69"/>
      <c r="L201" s="74"/>
    </row>
    <row r="202" spans="1:12">
      <c r="A202" s="75">
        <v>59</v>
      </c>
      <c r="B202" s="76" t="s">
        <v>295</v>
      </c>
      <c r="C202" s="77"/>
      <c r="D202" s="77"/>
      <c r="E202" s="77"/>
      <c r="F202" s="78"/>
      <c r="G202" s="79">
        <v>0</v>
      </c>
      <c r="H202" s="79">
        <v>0</v>
      </c>
      <c r="I202" s="80">
        <v>0</v>
      </c>
      <c r="J202" s="79">
        <v>0</v>
      </c>
      <c r="K202" s="81"/>
      <c r="L202" s="82">
        <f>1-G202/720</f>
        <v>1</v>
      </c>
    </row>
    <row r="203" spans="1:12">
      <c r="A203" s="45"/>
      <c r="B203" s="47" t="s">
        <v>296</v>
      </c>
      <c r="C203" s="48" t="s">
        <v>224</v>
      </c>
      <c r="D203" s="49"/>
      <c r="E203" s="49"/>
      <c r="F203" s="50"/>
      <c r="G203" s="61"/>
      <c r="H203" s="61"/>
      <c r="I203" s="62"/>
      <c r="J203" s="61"/>
      <c r="K203" s="69"/>
      <c r="L203" s="74"/>
    </row>
    <row r="204" spans="1:12">
      <c r="A204" s="75">
        <v>60</v>
      </c>
      <c r="B204" s="76" t="s">
        <v>296</v>
      </c>
      <c r="C204" s="77"/>
      <c r="D204" s="77"/>
      <c r="E204" s="77"/>
      <c r="F204" s="78"/>
      <c r="G204" s="79">
        <v>0</v>
      </c>
      <c r="H204" s="79">
        <v>0</v>
      </c>
      <c r="I204" s="80">
        <v>0</v>
      </c>
      <c r="J204" s="79">
        <v>0</v>
      </c>
      <c r="K204" s="81"/>
      <c r="L204" s="82">
        <f>1-G204/720</f>
        <v>1</v>
      </c>
    </row>
    <row r="205" spans="1:12">
      <c r="A205" s="133" t="s">
        <v>297</v>
      </c>
      <c r="B205" s="134"/>
      <c r="C205" s="134"/>
      <c r="D205" s="134"/>
      <c r="E205" s="134"/>
      <c r="F205" s="135"/>
      <c r="G205" s="83">
        <f>SUM(G3:G204)/2</f>
        <v>36.199999958276749</v>
      </c>
      <c r="H205" s="83">
        <f t="shared" ref="H205:J205" si="0">SUM(H3:H204)/2</f>
        <v>469.43333804011331</v>
      </c>
      <c r="I205" s="83">
        <f t="shared" si="0"/>
        <v>2.4666666686534851</v>
      </c>
      <c r="J205" s="83">
        <f>SUM(J3:J204)/2</f>
        <v>234.0833339691163</v>
      </c>
      <c r="K205" s="84"/>
      <c r="L205" s="85"/>
    </row>
    <row r="213" spans="7:7">
      <c r="G213" s="89"/>
    </row>
  </sheetData>
  <mergeCells count="1">
    <mergeCell ref="A205:F20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3:L56"/>
  <sheetViews>
    <sheetView workbookViewId="0">
      <selection activeCell="H53" sqref="H53"/>
    </sheetView>
  </sheetViews>
  <sheetFormatPr defaultRowHeight="12.75"/>
  <cols>
    <col min="1" max="1" width="6.42578125" bestFit="1" customWidth="1"/>
    <col min="2" max="2" width="29.42578125" style="72" bestFit="1" customWidth="1"/>
    <col min="3" max="3" width="9.140625" bestFit="1" customWidth="1"/>
    <col min="4" max="5" width="15.85546875" bestFit="1" customWidth="1"/>
    <col min="6" max="6" width="7" customWidth="1"/>
    <col min="7" max="7" width="8.28515625" customWidth="1"/>
    <col min="8" max="8" width="8.5703125" customWidth="1"/>
    <col min="9" max="9" width="9.7109375" customWidth="1"/>
    <col min="10" max="10" width="9.28515625" customWidth="1"/>
    <col min="11" max="11" width="55.5703125" style="72" customWidth="1"/>
    <col min="12" max="12" width="12.140625" customWidth="1"/>
  </cols>
  <sheetData>
    <row r="3" spans="1:12" ht="45">
      <c r="A3" s="86" t="s">
        <v>51</v>
      </c>
      <c r="B3" s="86" t="s">
        <v>52</v>
      </c>
      <c r="C3" s="86" t="s">
        <v>53</v>
      </c>
      <c r="D3" s="86" t="s">
        <v>54</v>
      </c>
      <c r="E3" s="86" t="s">
        <v>55</v>
      </c>
      <c r="F3" s="87" t="s">
        <v>56</v>
      </c>
      <c r="G3" s="87" t="s">
        <v>57</v>
      </c>
      <c r="H3" s="87" t="s">
        <v>58</v>
      </c>
      <c r="I3" s="87" t="s">
        <v>59</v>
      </c>
      <c r="J3" s="87" t="s">
        <v>60</v>
      </c>
      <c r="K3" s="87" t="s">
        <v>220</v>
      </c>
      <c r="L3" s="88" t="s">
        <v>7</v>
      </c>
    </row>
    <row r="4" spans="1:12" ht="25.5">
      <c r="A4" s="91"/>
      <c r="B4" s="93" t="s">
        <v>239</v>
      </c>
      <c r="C4" s="53">
        <v>304026</v>
      </c>
      <c r="D4" s="54">
        <v>41735.079861111109</v>
      </c>
      <c r="E4" s="55">
        <v>41735.135416666664</v>
      </c>
      <c r="F4" s="53" t="s">
        <v>64</v>
      </c>
      <c r="G4" s="96">
        <v>0</v>
      </c>
      <c r="H4" s="96">
        <v>1.3333333730697601</v>
      </c>
      <c r="I4" s="96">
        <v>0</v>
      </c>
      <c r="J4" s="96">
        <v>0</v>
      </c>
      <c r="K4" s="70" t="s">
        <v>85</v>
      </c>
      <c r="L4" s="91"/>
    </row>
    <row r="5" spans="1:12">
      <c r="A5" s="98">
        <v>1</v>
      </c>
      <c r="B5" s="99" t="s">
        <v>239</v>
      </c>
      <c r="C5" s="100"/>
      <c r="D5" s="101"/>
      <c r="E5" s="102"/>
      <c r="F5" s="100"/>
      <c r="G5" s="103">
        <f>SUM(G4)</f>
        <v>0</v>
      </c>
      <c r="H5" s="103">
        <f>SUM(H4)</f>
        <v>1.3333333730697601</v>
      </c>
      <c r="I5" s="103">
        <f>SUM(I4)</f>
        <v>0</v>
      </c>
      <c r="J5" s="103">
        <f>SUM(J4)</f>
        <v>0</v>
      </c>
      <c r="K5" s="104"/>
      <c r="L5" s="82">
        <f>1-G5/720</f>
        <v>1</v>
      </c>
    </row>
    <row r="6" spans="1:12" ht="25.5">
      <c r="A6" s="91"/>
      <c r="B6" s="94" t="s">
        <v>240</v>
      </c>
      <c r="C6" s="53">
        <v>304027</v>
      </c>
      <c r="D6" s="54">
        <v>41735.079861111109</v>
      </c>
      <c r="E6" s="55">
        <v>41735.134027777778</v>
      </c>
      <c r="F6" s="53" t="s">
        <v>64</v>
      </c>
      <c r="G6" s="96">
        <v>0</v>
      </c>
      <c r="H6" s="96">
        <v>1.29999995231628</v>
      </c>
      <c r="I6" s="96">
        <v>0</v>
      </c>
      <c r="J6" s="96">
        <v>0</v>
      </c>
      <c r="K6" s="70" t="s">
        <v>85</v>
      </c>
      <c r="L6" s="91"/>
    </row>
    <row r="7" spans="1:12">
      <c r="A7" s="98">
        <f>1+A5</f>
        <v>2</v>
      </c>
      <c r="B7" s="99" t="s">
        <v>240</v>
      </c>
      <c r="C7" s="100"/>
      <c r="D7" s="101"/>
      <c r="E7" s="102"/>
      <c r="F7" s="100"/>
      <c r="G7" s="103">
        <f>SUM(G6)</f>
        <v>0</v>
      </c>
      <c r="H7" s="103">
        <f>SUM(H6)</f>
        <v>1.29999995231628</v>
      </c>
      <c r="I7" s="103">
        <f>SUM(I6)</f>
        <v>0</v>
      </c>
      <c r="J7" s="103">
        <f>SUM(J6)</f>
        <v>0</v>
      </c>
      <c r="K7" s="104"/>
      <c r="L7" s="82">
        <f>1-G7/720</f>
        <v>1</v>
      </c>
    </row>
    <row r="8" spans="1:12" ht="25.5">
      <c r="A8" s="91"/>
      <c r="B8" s="93" t="s">
        <v>241</v>
      </c>
      <c r="C8" s="53">
        <v>304048</v>
      </c>
      <c r="D8" s="54">
        <v>41738.307638888888</v>
      </c>
      <c r="E8" s="55">
        <v>41738.544444444444</v>
      </c>
      <c r="F8" s="53" t="s">
        <v>91</v>
      </c>
      <c r="G8" s="96">
        <v>0</v>
      </c>
      <c r="H8" s="96">
        <v>0</v>
      </c>
      <c r="I8" s="96">
        <v>0</v>
      </c>
      <c r="J8" s="96">
        <v>5.6833329200744602</v>
      </c>
      <c r="K8" s="70" t="s">
        <v>101</v>
      </c>
      <c r="L8" s="91"/>
    </row>
    <row r="9" spans="1:12">
      <c r="A9" s="98">
        <f t="shared" ref="A9" si="0">1+A7</f>
        <v>3</v>
      </c>
      <c r="B9" s="99" t="s">
        <v>241</v>
      </c>
      <c r="C9" s="100"/>
      <c r="D9" s="101"/>
      <c r="E9" s="102"/>
      <c r="F9" s="100"/>
      <c r="G9" s="103">
        <f>SUM(G8)</f>
        <v>0</v>
      </c>
      <c r="H9" s="103">
        <f>SUM(H8)</f>
        <v>0</v>
      </c>
      <c r="I9" s="103">
        <f>SUM(I8)</f>
        <v>0</v>
      </c>
      <c r="J9" s="103">
        <f>SUM(J8)</f>
        <v>5.6833329200744602</v>
      </c>
      <c r="K9" s="104"/>
      <c r="L9" s="82">
        <f>1-G9/720</f>
        <v>1</v>
      </c>
    </row>
    <row r="10" spans="1:12">
      <c r="A10" s="91"/>
      <c r="B10" s="94" t="s">
        <v>242</v>
      </c>
      <c r="C10" s="91" t="s">
        <v>224</v>
      </c>
      <c r="D10" s="91"/>
      <c r="E10" s="91"/>
      <c r="F10" s="91"/>
      <c r="G10" s="97"/>
      <c r="H10" s="97"/>
      <c r="I10" s="97"/>
      <c r="J10" s="97"/>
      <c r="K10" s="90"/>
      <c r="L10" s="91"/>
    </row>
    <row r="11" spans="1:12">
      <c r="A11" s="98">
        <f t="shared" ref="A11" si="1">1+A9</f>
        <v>4</v>
      </c>
      <c r="B11" s="99" t="s">
        <v>242</v>
      </c>
      <c r="C11" s="100"/>
      <c r="D11" s="101"/>
      <c r="E11" s="102"/>
      <c r="F11" s="100"/>
      <c r="G11" s="103">
        <v>0</v>
      </c>
      <c r="H11" s="103">
        <v>0</v>
      </c>
      <c r="I11" s="103">
        <v>0</v>
      </c>
      <c r="J11" s="103">
        <v>0</v>
      </c>
      <c r="K11" s="104"/>
      <c r="L11" s="82">
        <f>1-G11/720</f>
        <v>1</v>
      </c>
    </row>
    <row r="12" spans="1:12" ht="25.5">
      <c r="A12" s="91"/>
      <c r="B12" s="93" t="s">
        <v>243</v>
      </c>
      <c r="C12" s="53">
        <v>304013</v>
      </c>
      <c r="D12" s="54">
        <v>41732.67291666667</v>
      </c>
      <c r="E12" s="55">
        <v>41732.697222222225</v>
      </c>
      <c r="F12" s="53" t="s">
        <v>88</v>
      </c>
      <c r="G12" s="96">
        <v>0.58333331346511796</v>
      </c>
      <c r="H12" s="96">
        <v>0</v>
      </c>
      <c r="I12" s="96">
        <v>0</v>
      </c>
      <c r="J12" s="96">
        <v>0</v>
      </c>
      <c r="K12" s="70" t="s">
        <v>89</v>
      </c>
      <c r="L12" s="91"/>
    </row>
    <row r="13" spans="1:12">
      <c r="A13" s="98">
        <f t="shared" ref="A13" si="2">1+A11</f>
        <v>5</v>
      </c>
      <c r="B13" s="99" t="s">
        <v>243</v>
      </c>
      <c r="C13" s="100"/>
      <c r="D13" s="101"/>
      <c r="E13" s="102"/>
      <c r="F13" s="100"/>
      <c r="G13" s="103">
        <f>SUM(G12)</f>
        <v>0.58333331346511796</v>
      </c>
      <c r="H13" s="103">
        <f>SUM(H12)</f>
        <v>0</v>
      </c>
      <c r="I13" s="103">
        <f>SUM(I12)</f>
        <v>0</v>
      </c>
      <c r="J13" s="103">
        <f>SUM(J12)</f>
        <v>0</v>
      </c>
      <c r="K13" s="104"/>
      <c r="L13" s="82">
        <f>1-G13/720</f>
        <v>0.99918981484240954</v>
      </c>
    </row>
    <row r="14" spans="1:12" ht="25.5">
      <c r="A14" s="91"/>
      <c r="B14" s="94" t="s">
        <v>244</v>
      </c>
      <c r="C14" s="53">
        <v>304014</v>
      </c>
      <c r="D14" s="54">
        <v>41732.67291666667</v>
      </c>
      <c r="E14" s="55">
        <v>41732.70208333333</v>
      </c>
      <c r="F14" s="53" t="s">
        <v>88</v>
      </c>
      <c r="G14" s="96">
        <v>0.69999998807907104</v>
      </c>
      <c r="H14" s="96">
        <v>0</v>
      </c>
      <c r="I14" s="96">
        <v>0</v>
      </c>
      <c r="J14" s="96">
        <v>0</v>
      </c>
      <c r="K14" s="70" t="s">
        <v>89</v>
      </c>
      <c r="L14" s="91"/>
    </row>
    <row r="15" spans="1:12">
      <c r="A15" s="98">
        <f t="shared" ref="A15" si="3">1+A13</f>
        <v>6</v>
      </c>
      <c r="B15" s="99" t="s">
        <v>244</v>
      </c>
      <c r="C15" s="100"/>
      <c r="D15" s="101"/>
      <c r="E15" s="102"/>
      <c r="F15" s="100"/>
      <c r="G15" s="103">
        <f>SUM(G14)</f>
        <v>0.69999998807907104</v>
      </c>
      <c r="H15" s="103">
        <f>SUM(H14)</f>
        <v>0</v>
      </c>
      <c r="I15" s="103">
        <f>SUM(I14)</f>
        <v>0</v>
      </c>
      <c r="J15" s="103">
        <f>SUM(J14)</f>
        <v>0</v>
      </c>
      <c r="K15" s="104"/>
      <c r="L15" s="82">
        <f>1-G15/720</f>
        <v>0.9990277777943346</v>
      </c>
    </row>
    <row r="16" spans="1:12">
      <c r="A16" s="91"/>
      <c r="B16" s="93" t="s">
        <v>245</v>
      </c>
      <c r="C16" s="53">
        <v>304064</v>
      </c>
      <c r="D16" s="54">
        <v>41740.713194444441</v>
      </c>
      <c r="E16" s="55">
        <v>41740.724305555559</v>
      </c>
      <c r="F16" s="53" t="s">
        <v>104</v>
      </c>
      <c r="G16" s="96">
        <v>0</v>
      </c>
      <c r="H16" s="96">
        <v>0</v>
      </c>
      <c r="I16" s="96">
        <v>0</v>
      </c>
      <c r="J16" s="96">
        <v>0.266666680574417</v>
      </c>
      <c r="K16" s="70" t="s">
        <v>105</v>
      </c>
      <c r="L16" s="91"/>
    </row>
    <row r="17" spans="1:12">
      <c r="A17" s="98">
        <f t="shared" ref="A17" si="4">1+A15</f>
        <v>7</v>
      </c>
      <c r="B17" s="99" t="s">
        <v>245</v>
      </c>
      <c r="C17" s="100"/>
      <c r="D17" s="101"/>
      <c r="E17" s="102"/>
      <c r="F17" s="100"/>
      <c r="G17" s="103">
        <f>SUM(G16)</f>
        <v>0</v>
      </c>
      <c r="H17" s="103">
        <f>SUM(H16)</f>
        <v>0</v>
      </c>
      <c r="I17" s="103">
        <f>SUM(I16)</f>
        <v>0</v>
      </c>
      <c r="J17" s="103">
        <f>SUM(J16)</f>
        <v>0.266666680574417</v>
      </c>
      <c r="K17" s="104"/>
      <c r="L17" s="82">
        <f>1-G17/720</f>
        <v>1</v>
      </c>
    </row>
    <row r="18" spans="1:12">
      <c r="A18" s="91"/>
      <c r="B18" s="93" t="s">
        <v>246</v>
      </c>
      <c r="C18" s="91" t="s">
        <v>224</v>
      </c>
      <c r="D18" s="91"/>
      <c r="E18" s="91"/>
      <c r="F18" s="91"/>
      <c r="G18" s="97"/>
      <c r="H18" s="97"/>
      <c r="I18" s="97"/>
      <c r="J18" s="97"/>
      <c r="K18" s="90"/>
      <c r="L18" s="91"/>
    </row>
    <row r="19" spans="1:12">
      <c r="A19" s="98">
        <f t="shared" ref="A19" si="5">1+A17</f>
        <v>8</v>
      </c>
      <c r="B19" s="99" t="s">
        <v>246</v>
      </c>
      <c r="C19" s="100"/>
      <c r="D19" s="101"/>
      <c r="E19" s="102"/>
      <c r="F19" s="100"/>
      <c r="G19" s="103">
        <v>0</v>
      </c>
      <c r="H19" s="103">
        <v>0</v>
      </c>
      <c r="I19" s="103">
        <v>0</v>
      </c>
      <c r="J19" s="103">
        <v>0</v>
      </c>
      <c r="K19" s="104"/>
      <c r="L19" s="82">
        <f>1-G19/720</f>
        <v>1</v>
      </c>
    </row>
    <row r="20" spans="1:12">
      <c r="A20" s="91"/>
      <c r="B20" s="93" t="s">
        <v>247</v>
      </c>
      <c r="C20" s="91" t="s">
        <v>224</v>
      </c>
      <c r="D20" s="91"/>
      <c r="E20" s="91"/>
      <c r="F20" s="91"/>
      <c r="G20" s="97"/>
      <c r="H20" s="97"/>
      <c r="I20" s="97"/>
      <c r="J20" s="97"/>
      <c r="K20" s="90"/>
      <c r="L20" s="91"/>
    </row>
    <row r="21" spans="1:12">
      <c r="A21" s="98">
        <f t="shared" ref="A21" si="6">1+A19</f>
        <v>9</v>
      </c>
      <c r="B21" s="99" t="s">
        <v>247</v>
      </c>
      <c r="C21" s="100"/>
      <c r="D21" s="101"/>
      <c r="E21" s="102"/>
      <c r="F21" s="100"/>
      <c r="G21" s="103">
        <v>0</v>
      </c>
      <c r="H21" s="103">
        <v>0</v>
      </c>
      <c r="I21" s="103">
        <v>0</v>
      </c>
      <c r="J21" s="103">
        <v>0</v>
      </c>
      <c r="K21" s="104"/>
      <c r="L21" s="82">
        <f t="shared" ref="L21" si="7">1-G21/720</f>
        <v>1</v>
      </c>
    </row>
    <row r="22" spans="1:12">
      <c r="A22" s="91"/>
      <c r="B22" s="93" t="s">
        <v>248</v>
      </c>
      <c r="C22" s="91" t="s">
        <v>224</v>
      </c>
      <c r="D22" s="91"/>
      <c r="E22" s="91"/>
      <c r="F22" s="91"/>
      <c r="G22" s="97"/>
      <c r="H22" s="97"/>
      <c r="I22" s="97"/>
      <c r="J22" s="97"/>
      <c r="K22" s="90"/>
      <c r="L22" s="91"/>
    </row>
    <row r="23" spans="1:12">
      <c r="A23" s="98">
        <f t="shared" ref="A23" si="8">1+A21</f>
        <v>10</v>
      </c>
      <c r="B23" s="99" t="s">
        <v>248</v>
      </c>
      <c r="C23" s="100"/>
      <c r="D23" s="101"/>
      <c r="E23" s="102"/>
      <c r="F23" s="100"/>
      <c r="G23" s="103">
        <v>0</v>
      </c>
      <c r="H23" s="103">
        <v>0</v>
      </c>
      <c r="I23" s="103">
        <v>0</v>
      </c>
      <c r="J23" s="103">
        <v>0</v>
      </c>
      <c r="K23" s="104"/>
      <c r="L23" s="82">
        <f t="shared" ref="L23" si="9">1-G23/720</f>
        <v>1</v>
      </c>
    </row>
    <row r="24" spans="1:12">
      <c r="A24" s="91"/>
      <c r="B24" s="93" t="s">
        <v>249</v>
      </c>
      <c r="C24" s="91" t="s">
        <v>224</v>
      </c>
      <c r="D24" s="91"/>
      <c r="E24" s="91"/>
      <c r="F24" s="91"/>
      <c r="G24" s="97"/>
      <c r="H24" s="97"/>
      <c r="I24" s="97"/>
      <c r="J24" s="97"/>
      <c r="K24" s="90"/>
      <c r="L24" s="91"/>
    </row>
    <row r="25" spans="1:12">
      <c r="A25" s="98">
        <f t="shared" ref="A25" si="10">1+A23</f>
        <v>11</v>
      </c>
      <c r="B25" s="99" t="s">
        <v>249</v>
      </c>
      <c r="C25" s="100"/>
      <c r="D25" s="101"/>
      <c r="E25" s="102"/>
      <c r="F25" s="100"/>
      <c r="G25" s="103">
        <v>0</v>
      </c>
      <c r="H25" s="103">
        <v>0</v>
      </c>
      <c r="I25" s="103">
        <v>0</v>
      </c>
      <c r="J25" s="103">
        <v>0</v>
      </c>
      <c r="K25" s="104"/>
      <c r="L25" s="82">
        <f t="shared" ref="L25" si="11">1-G25/720</f>
        <v>1</v>
      </c>
    </row>
    <row r="26" spans="1:12">
      <c r="A26" s="91"/>
      <c r="B26" s="93" t="s">
        <v>250</v>
      </c>
      <c r="C26" s="91" t="s">
        <v>224</v>
      </c>
      <c r="D26" s="91"/>
      <c r="E26" s="91"/>
      <c r="F26" s="91"/>
      <c r="G26" s="97"/>
      <c r="H26" s="97"/>
      <c r="I26" s="97"/>
      <c r="J26" s="97"/>
      <c r="K26" s="90"/>
      <c r="L26" s="91"/>
    </row>
    <row r="27" spans="1:12">
      <c r="A27" s="98">
        <f t="shared" ref="A27" si="12">1+A25</f>
        <v>12</v>
      </c>
      <c r="B27" s="99" t="s">
        <v>250</v>
      </c>
      <c r="C27" s="100"/>
      <c r="D27" s="101"/>
      <c r="E27" s="102"/>
      <c r="F27" s="100"/>
      <c r="G27" s="103">
        <v>0</v>
      </c>
      <c r="H27" s="103">
        <v>0</v>
      </c>
      <c r="I27" s="103">
        <v>0</v>
      </c>
      <c r="J27" s="103">
        <v>0</v>
      </c>
      <c r="K27" s="104"/>
      <c r="L27" s="82">
        <f t="shared" ref="L27" si="13">1-G27/720</f>
        <v>1</v>
      </c>
    </row>
    <row r="28" spans="1:12" ht="25.5">
      <c r="A28" s="91"/>
      <c r="B28" s="94" t="s">
        <v>251</v>
      </c>
      <c r="C28" s="53">
        <v>304181</v>
      </c>
      <c r="D28" s="54">
        <v>41755.436111111114</v>
      </c>
      <c r="E28" s="55">
        <v>41755.445138888892</v>
      </c>
      <c r="F28" s="53" t="s">
        <v>111</v>
      </c>
      <c r="G28" s="96">
        <v>0.21666666865348799</v>
      </c>
      <c r="H28" s="96">
        <v>0</v>
      </c>
      <c r="I28" s="96">
        <v>0</v>
      </c>
      <c r="J28" s="96">
        <v>0</v>
      </c>
      <c r="K28" s="70" t="s">
        <v>122</v>
      </c>
      <c r="L28" s="91"/>
    </row>
    <row r="29" spans="1:12">
      <c r="A29" s="98">
        <f t="shared" ref="A29" si="14">1+A27</f>
        <v>13</v>
      </c>
      <c r="B29" s="99" t="s">
        <v>251</v>
      </c>
      <c r="C29" s="100"/>
      <c r="D29" s="101"/>
      <c r="E29" s="102"/>
      <c r="F29" s="100"/>
      <c r="G29" s="103">
        <f>SUM(G28)</f>
        <v>0.21666666865348799</v>
      </c>
      <c r="H29" s="103">
        <f>SUM(H28)</f>
        <v>0</v>
      </c>
      <c r="I29" s="103">
        <f>SUM(I28)</f>
        <v>0</v>
      </c>
      <c r="J29" s="103">
        <f>SUM(J28)</f>
        <v>0</v>
      </c>
      <c r="K29" s="104"/>
      <c r="L29" s="82">
        <f t="shared" ref="L29" si="15">1-G29/720</f>
        <v>0.99969907407131464</v>
      </c>
    </row>
    <row r="30" spans="1:12">
      <c r="A30" s="91"/>
      <c r="B30" s="93" t="s">
        <v>252</v>
      </c>
      <c r="C30" s="91" t="s">
        <v>224</v>
      </c>
      <c r="D30" s="91"/>
      <c r="E30" s="91"/>
      <c r="F30" s="91"/>
      <c r="G30" s="97"/>
      <c r="H30" s="97"/>
      <c r="I30" s="97"/>
      <c r="J30" s="97"/>
      <c r="K30" s="90"/>
      <c r="L30" s="91"/>
    </row>
    <row r="31" spans="1:12">
      <c r="A31" s="98">
        <f t="shared" ref="A31" si="16">1+A29</f>
        <v>14</v>
      </c>
      <c r="B31" s="99" t="s">
        <v>252</v>
      </c>
      <c r="C31" s="100"/>
      <c r="D31" s="101"/>
      <c r="E31" s="102"/>
      <c r="F31" s="100"/>
      <c r="G31" s="103">
        <v>0</v>
      </c>
      <c r="H31" s="103">
        <v>0</v>
      </c>
      <c r="I31" s="103">
        <v>0</v>
      </c>
      <c r="J31" s="103">
        <v>0</v>
      </c>
      <c r="K31" s="104"/>
      <c r="L31" s="82">
        <f t="shared" ref="L31" si="17">1-G31/720</f>
        <v>1</v>
      </c>
    </row>
    <row r="32" spans="1:12">
      <c r="A32" s="91"/>
      <c r="B32" s="93" t="s">
        <v>253</v>
      </c>
      <c r="C32" s="91" t="s">
        <v>224</v>
      </c>
      <c r="D32" s="91"/>
      <c r="E32" s="91"/>
      <c r="F32" s="91"/>
      <c r="G32" s="97"/>
      <c r="H32" s="97"/>
      <c r="I32" s="97"/>
      <c r="J32" s="97"/>
      <c r="K32" s="90"/>
      <c r="L32" s="91"/>
    </row>
    <row r="33" spans="1:12">
      <c r="A33" s="98">
        <f t="shared" ref="A33" si="18">1+A31</f>
        <v>15</v>
      </c>
      <c r="B33" s="99" t="s">
        <v>253</v>
      </c>
      <c r="C33" s="100"/>
      <c r="D33" s="101"/>
      <c r="E33" s="102"/>
      <c r="F33" s="100"/>
      <c r="G33" s="103">
        <v>0</v>
      </c>
      <c r="H33" s="103">
        <v>0</v>
      </c>
      <c r="I33" s="103">
        <v>0</v>
      </c>
      <c r="J33" s="103">
        <v>0</v>
      </c>
      <c r="K33" s="104"/>
      <c r="L33" s="82">
        <f t="shared" ref="L33" si="19">1-G33/720</f>
        <v>1</v>
      </c>
    </row>
    <row r="34" spans="1:12">
      <c r="A34" s="91"/>
      <c r="B34" s="93" t="s">
        <v>254</v>
      </c>
      <c r="C34" s="91" t="s">
        <v>224</v>
      </c>
      <c r="D34" s="91"/>
      <c r="E34" s="91"/>
      <c r="F34" s="91"/>
      <c r="G34" s="97"/>
      <c r="H34" s="97"/>
      <c r="I34" s="97"/>
      <c r="J34" s="97"/>
      <c r="K34" s="90"/>
      <c r="L34" s="91"/>
    </row>
    <row r="35" spans="1:12">
      <c r="A35" s="98">
        <f t="shared" ref="A35" si="20">1+A33</f>
        <v>16</v>
      </c>
      <c r="B35" s="99" t="s">
        <v>254</v>
      </c>
      <c r="C35" s="100"/>
      <c r="D35" s="101"/>
      <c r="E35" s="102"/>
      <c r="F35" s="100"/>
      <c r="G35" s="103">
        <v>0</v>
      </c>
      <c r="H35" s="103">
        <v>0</v>
      </c>
      <c r="I35" s="103">
        <v>0</v>
      </c>
      <c r="J35" s="103">
        <v>0</v>
      </c>
      <c r="K35" s="104"/>
      <c r="L35" s="82">
        <f t="shared" ref="L35" si="21">1-G35/720</f>
        <v>1</v>
      </c>
    </row>
    <row r="36" spans="1:12">
      <c r="A36" s="91"/>
      <c r="B36" s="93" t="s">
        <v>255</v>
      </c>
      <c r="C36" s="91" t="s">
        <v>224</v>
      </c>
      <c r="D36" s="91"/>
      <c r="E36" s="91"/>
      <c r="F36" s="91"/>
      <c r="G36" s="97"/>
      <c r="H36" s="97"/>
      <c r="I36" s="97"/>
      <c r="J36" s="97"/>
      <c r="K36" s="90"/>
      <c r="L36" s="91"/>
    </row>
    <row r="37" spans="1:12">
      <c r="A37" s="98">
        <f t="shared" ref="A37" si="22">1+A35</f>
        <v>17</v>
      </c>
      <c r="B37" s="99" t="s">
        <v>255</v>
      </c>
      <c r="C37" s="100"/>
      <c r="D37" s="101"/>
      <c r="E37" s="102"/>
      <c r="F37" s="100"/>
      <c r="G37" s="103">
        <v>0</v>
      </c>
      <c r="H37" s="103">
        <v>0</v>
      </c>
      <c r="I37" s="103">
        <v>0</v>
      </c>
      <c r="J37" s="103">
        <v>0</v>
      </c>
      <c r="K37" s="104"/>
      <c r="L37" s="82">
        <f t="shared" ref="L37" si="23">1-G37/720</f>
        <v>1</v>
      </c>
    </row>
    <row r="38" spans="1:12">
      <c r="A38" s="91"/>
      <c r="B38" s="93" t="s">
        <v>256</v>
      </c>
      <c r="C38" s="91" t="s">
        <v>224</v>
      </c>
      <c r="D38" s="91"/>
      <c r="E38" s="91"/>
      <c r="F38" s="91"/>
      <c r="G38" s="97"/>
      <c r="H38" s="97"/>
      <c r="I38" s="97"/>
      <c r="J38" s="97"/>
      <c r="K38" s="90"/>
      <c r="L38" s="91"/>
    </row>
    <row r="39" spans="1:12">
      <c r="A39" s="98">
        <f t="shared" ref="A39" si="24">1+A37</f>
        <v>18</v>
      </c>
      <c r="B39" s="99" t="s">
        <v>256</v>
      </c>
      <c r="C39" s="100"/>
      <c r="D39" s="101"/>
      <c r="E39" s="102"/>
      <c r="F39" s="100"/>
      <c r="G39" s="103">
        <v>0</v>
      </c>
      <c r="H39" s="103">
        <v>0</v>
      </c>
      <c r="I39" s="103">
        <v>0</v>
      </c>
      <c r="J39" s="103">
        <v>0</v>
      </c>
      <c r="K39" s="104"/>
      <c r="L39" s="82">
        <f t="shared" ref="L39" si="25">1-G39/720</f>
        <v>1</v>
      </c>
    </row>
    <row r="40" spans="1:12">
      <c r="A40" s="91"/>
      <c r="B40" s="94" t="s">
        <v>257</v>
      </c>
      <c r="C40" s="91" t="s">
        <v>224</v>
      </c>
      <c r="D40" s="91"/>
      <c r="E40" s="91"/>
      <c r="F40" s="91"/>
      <c r="G40" s="97"/>
      <c r="H40" s="97"/>
      <c r="I40" s="97"/>
      <c r="J40" s="97"/>
      <c r="K40" s="90"/>
      <c r="L40" s="91"/>
    </row>
    <row r="41" spans="1:12">
      <c r="A41" s="98">
        <f t="shared" ref="A41" si="26">1+A39</f>
        <v>19</v>
      </c>
      <c r="B41" s="99" t="s">
        <v>257</v>
      </c>
      <c r="C41" s="100"/>
      <c r="D41" s="101"/>
      <c r="E41" s="102"/>
      <c r="F41" s="100"/>
      <c r="G41" s="103">
        <v>0</v>
      </c>
      <c r="H41" s="103">
        <v>0</v>
      </c>
      <c r="I41" s="103">
        <v>0</v>
      </c>
      <c r="J41" s="103">
        <v>0</v>
      </c>
      <c r="K41" s="104"/>
      <c r="L41" s="82">
        <f t="shared" ref="L41" si="27">1-G41/720</f>
        <v>1</v>
      </c>
    </row>
    <row r="42" spans="1:12">
      <c r="A42" s="91"/>
      <c r="B42" s="94" t="s">
        <v>258</v>
      </c>
      <c r="C42" s="91" t="s">
        <v>224</v>
      </c>
      <c r="D42" s="91"/>
      <c r="E42" s="91"/>
      <c r="F42" s="91"/>
      <c r="G42" s="97"/>
      <c r="H42" s="97"/>
      <c r="I42" s="97"/>
      <c r="J42" s="97"/>
      <c r="K42" s="90"/>
      <c r="L42" s="91"/>
    </row>
    <row r="43" spans="1:12">
      <c r="A43" s="98">
        <f t="shared" ref="A43" si="28">1+A41</f>
        <v>20</v>
      </c>
      <c r="B43" s="99" t="s">
        <v>258</v>
      </c>
      <c r="C43" s="100"/>
      <c r="D43" s="101"/>
      <c r="E43" s="102"/>
      <c r="F43" s="100"/>
      <c r="G43" s="103">
        <v>0</v>
      </c>
      <c r="H43" s="103">
        <v>0</v>
      </c>
      <c r="I43" s="103">
        <v>0</v>
      </c>
      <c r="J43" s="103">
        <v>0</v>
      </c>
      <c r="K43" s="104"/>
      <c r="L43" s="82">
        <f t="shared" ref="L43" si="29">1-G43/720</f>
        <v>1</v>
      </c>
    </row>
    <row r="44" spans="1:12" ht="25.5">
      <c r="A44" s="91"/>
      <c r="B44" s="95" t="s">
        <v>259</v>
      </c>
      <c r="C44" s="53">
        <v>304019</v>
      </c>
      <c r="D44" s="54">
        <v>41734.478472222225</v>
      </c>
      <c r="E44" s="55">
        <v>41734.509722222225</v>
      </c>
      <c r="F44" s="53" t="s">
        <v>111</v>
      </c>
      <c r="G44" s="96">
        <v>0.75</v>
      </c>
      <c r="H44" s="96">
        <v>0</v>
      </c>
      <c r="I44" s="96">
        <v>0</v>
      </c>
      <c r="J44" s="96">
        <v>0</v>
      </c>
      <c r="K44" s="70" t="s">
        <v>141</v>
      </c>
      <c r="L44" s="91"/>
    </row>
    <row r="45" spans="1:12">
      <c r="A45" s="98">
        <f t="shared" ref="A45" si="30">1+A43</f>
        <v>21</v>
      </c>
      <c r="B45" s="99" t="s">
        <v>259</v>
      </c>
      <c r="C45" s="100"/>
      <c r="D45" s="101"/>
      <c r="E45" s="102"/>
      <c r="F45" s="100"/>
      <c r="G45" s="103">
        <f>SUM(G44)</f>
        <v>0.75</v>
      </c>
      <c r="H45" s="103">
        <f>SUM(H44)</f>
        <v>0</v>
      </c>
      <c r="I45" s="103">
        <f>SUM(I44)</f>
        <v>0</v>
      </c>
      <c r="J45" s="103">
        <f>SUM(J44)</f>
        <v>0</v>
      </c>
      <c r="K45" s="104"/>
      <c r="L45" s="82">
        <f t="shared" ref="L45" si="31">1-G45/720</f>
        <v>0.99895833333333328</v>
      </c>
    </row>
    <row r="46" spans="1:12">
      <c r="A46" s="91"/>
      <c r="B46" s="95" t="s">
        <v>260</v>
      </c>
      <c r="C46" s="91" t="s">
        <v>224</v>
      </c>
      <c r="D46" s="91"/>
      <c r="E46" s="91"/>
      <c r="F46" s="91"/>
      <c r="G46" s="97"/>
      <c r="H46" s="97"/>
      <c r="I46" s="97"/>
      <c r="J46" s="97"/>
      <c r="K46" s="90"/>
      <c r="L46" s="91"/>
    </row>
    <row r="47" spans="1:12">
      <c r="A47" s="98">
        <f t="shared" ref="A47" si="32">1+A45</f>
        <v>22</v>
      </c>
      <c r="B47" s="99" t="s">
        <v>260</v>
      </c>
      <c r="C47" s="100"/>
      <c r="D47" s="101"/>
      <c r="E47" s="102"/>
      <c r="F47" s="100"/>
      <c r="G47" s="103">
        <v>0</v>
      </c>
      <c r="H47" s="103">
        <v>0</v>
      </c>
      <c r="I47" s="103">
        <v>0</v>
      </c>
      <c r="J47" s="103">
        <v>0</v>
      </c>
      <c r="K47" s="104"/>
      <c r="L47" s="82">
        <f t="shared" ref="L47" si="33">1-G47/720</f>
        <v>1</v>
      </c>
    </row>
    <row r="48" spans="1:12" ht="25.5">
      <c r="A48" s="91"/>
      <c r="B48" s="95" t="s">
        <v>261</v>
      </c>
      <c r="C48" s="53">
        <v>304165</v>
      </c>
      <c r="D48" s="54">
        <v>41753.474999999999</v>
      </c>
      <c r="E48" s="55">
        <v>41753.731944444444</v>
      </c>
      <c r="F48" s="53" t="s">
        <v>111</v>
      </c>
      <c r="G48" s="96">
        <v>6.1666665077209499</v>
      </c>
      <c r="H48" s="96">
        <v>0</v>
      </c>
      <c r="I48" s="96">
        <v>0</v>
      </c>
      <c r="J48" s="96">
        <v>0</v>
      </c>
      <c r="K48" s="70" t="s">
        <v>133</v>
      </c>
      <c r="L48" s="91"/>
    </row>
    <row r="49" spans="1:12">
      <c r="A49" s="98">
        <f t="shared" ref="A49" si="34">1+A47</f>
        <v>23</v>
      </c>
      <c r="B49" s="99" t="s">
        <v>261</v>
      </c>
      <c r="C49" s="100"/>
      <c r="D49" s="101"/>
      <c r="E49" s="102"/>
      <c r="F49" s="100"/>
      <c r="G49" s="103">
        <f>SUM(G48)</f>
        <v>6.1666665077209499</v>
      </c>
      <c r="H49" s="103">
        <f>SUM(H48)</f>
        <v>0</v>
      </c>
      <c r="I49" s="103">
        <f>SUM(I48)</f>
        <v>0</v>
      </c>
      <c r="J49" s="103">
        <f>SUM(J48)</f>
        <v>0</v>
      </c>
      <c r="K49" s="104"/>
      <c r="L49" s="82">
        <f t="shared" ref="L49" si="35">1-G49/720</f>
        <v>0.99143518540594311</v>
      </c>
    </row>
    <row r="50" spans="1:12">
      <c r="A50" s="91"/>
      <c r="B50" s="95" t="s">
        <v>262</v>
      </c>
      <c r="C50" s="91" t="s">
        <v>224</v>
      </c>
      <c r="D50" s="91"/>
      <c r="E50" s="91"/>
      <c r="F50" s="91"/>
      <c r="G50" s="97"/>
      <c r="H50" s="97"/>
      <c r="I50" s="97"/>
      <c r="J50" s="97"/>
      <c r="K50" s="90"/>
      <c r="L50" s="91"/>
    </row>
    <row r="51" spans="1:12">
      <c r="A51" s="98">
        <f t="shared" ref="A51" si="36">1+A49</f>
        <v>24</v>
      </c>
      <c r="B51" s="99" t="s">
        <v>262</v>
      </c>
      <c r="C51" s="100"/>
      <c r="D51" s="101"/>
      <c r="E51" s="102"/>
      <c r="F51" s="100"/>
      <c r="G51" s="103">
        <v>0</v>
      </c>
      <c r="H51" s="103">
        <v>0</v>
      </c>
      <c r="I51" s="103">
        <v>0</v>
      </c>
      <c r="J51" s="103">
        <v>0</v>
      </c>
      <c r="K51" s="104"/>
      <c r="L51" s="82">
        <f t="shared" ref="L51" si="37">1-G51/720</f>
        <v>1</v>
      </c>
    </row>
    <row r="52" spans="1:12">
      <c r="A52" s="91"/>
      <c r="B52" s="95" t="s">
        <v>263</v>
      </c>
      <c r="C52" s="91" t="s">
        <v>224</v>
      </c>
      <c r="D52" s="91"/>
      <c r="E52" s="91"/>
      <c r="F52" s="91"/>
      <c r="G52" s="97"/>
      <c r="H52" s="97"/>
      <c r="I52" s="97"/>
      <c r="J52" s="97"/>
      <c r="K52" s="90"/>
      <c r="L52" s="91"/>
    </row>
    <row r="53" spans="1:12">
      <c r="A53" s="98">
        <f t="shared" ref="A53" si="38">1+A51</f>
        <v>25</v>
      </c>
      <c r="B53" s="99" t="s">
        <v>263</v>
      </c>
      <c r="C53" s="100"/>
      <c r="D53" s="101"/>
      <c r="E53" s="102"/>
      <c r="F53" s="100"/>
      <c r="G53" s="103">
        <v>0</v>
      </c>
      <c r="H53" s="103">
        <v>0</v>
      </c>
      <c r="I53" s="103">
        <v>0</v>
      </c>
      <c r="J53" s="103">
        <v>0</v>
      </c>
      <c r="K53" s="104"/>
      <c r="L53" s="82">
        <f t="shared" ref="L53" si="39">1-G53/720</f>
        <v>1</v>
      </c>
    </row>
    <row r="54" spans="1:12">
      <c r="A54" s="91"/>
      <c r="B54" s="95" t="s">
        <v>264</v>
      </c>
      <c r="C54" s="91" t="s">
        <v>224</v>
      </c>
      <c r="D54" s="91"/>
      <c r="E54" s="91"/>
      <c r="F54" s="91"/>
      <c r="G54" s="97"/>
      <c r="H54" s="97"/>
      <c r="I54" s="97"/>
      <c r="J54" s="97"/>
      <c r="K54" s="90"/>
      <c r="L54" s="91"/>
    </row>
    <row r="55" spans="1:12">
      <c r="A55" s="98">
        <f t="shared" ref="A55" si="40">1+A53</f>
        <v>26</v>
      </c>
      <c r="B55" s="99" t="s">
        <v>264</v>
      </c>
      <c r="C55" s="100"/>
      <c r="D55" s="101"/>
      <c r="E55" s="102"/>
      <c r="F55" s="100"/>
      <c r="G55" s="103">
        <v>0</v>
      </c>
      <c r="H55" s="103">
        <v>0</v>
      </c>
      <c r="I55" s="103">
        <v>0</v>
      </c>
      <c r="J55" s="103">
        <v>0</v>
      </c>
      <c r="K55" s="104"/>
      <c r="L55" s="82">
        <f t="shared" ref="L55" si="41">1-G55/720</f>
        <v>1</v>
      </c>
    </row>
    <row r="56" spans="1:12" ht="15">
      <c r="A56" s="136" t="s">
        <v>297</v>
      </c>
      <c r="B56" s="137"/>
      <c r="C56" s="137"/>
      <c r="D56" s="137"/>
      <c r="E56" s="137"/>
      <c r="F56" s="138"/>
      <c r="G56" s="106">
        <f>SUM(G4:G55)/2</f>
        <v>8.4166664779186267</v>
      </c>
      <c r="H56" s="106">
        <f>SUM(H4:H55)/2</f>
        <v>2.6333333253860398</v>
      </c>
      <c r="I56" s="106">
        <f t="shared" ref="H56:J56" si="42">SUM(I4:I55)/2</f>
        <v>0</v>
      </c>
      <c r="J56" s="106">
        <f t="shared" si="42"/>
        <v>5.9499996006488773</v>
      </c>
      <c r="K56" s="107"/>
      <c r="L56" s="108"/>
    </row>
  </sheetData>
  <mergeCells count="1">
    <mergeCell ref="A56:F5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3:L40"/>
  <sheetViews>
    <sheetView topLeftCell="A21" workbookViewId="0">
      <selection activeCell="L27" sqref="L27"/>
    </sheetView>
  </sheetViews>
  <sheetFormatPr defaultRowHeight="12.75"/>
  <cols>
    <col min="1" max="1" width="6.42578125" bestFit="1" customWidth="1"/>
    <col min="2" max="2" width="33.42578125" style="68" bestFit="1" customWidth="1"/>
    <col min="3" max="3" width="9.140625" bestFit="1" customWidth="1"/>
    <col min="4" max="5" width="15.85546875" bestFit="1" customWidth="1"/>
    <col min="6" max="6" width="7" customWidth="1"/>
    <col min="7" max="7" width="8.28515625" customWidth="1"/>
    <col min="8" max="8" width="8.5703125" customWidth="1"/>
    <col min="9" max="9" width="9.7109375" customWidth="1"/>
    <col min="10" max="10" width="9.28515625" customWidth="1"/>
    <col min="11" max="11" width="55.5703125" style="68" customWidth="1"/>
    <col min="12" max="12" width="12.140625" customWidth="1"/>
  </cols>
  <sheetData>
    <row r="3" spans="1:12" ht="45">
      <c r="A3" s="86" t="s">
        <v>51</v>
      </c>
      <c r="B3" s="86" t="s">
        <v>52</v>
      </c>
      <c r="C3" s="86" t="s">
        <v>53</v>
      </c>
      <c r="D3" s="86" t="s">
        <v>54</v>
      </c>
      <c r="E3" s="86" t="s">
        <v>55</v>
      </c>
      <c r="F3" s="87" t="s">
        <v>56</v>
      </c>
      <c r="G3" s="87" t="s">
        <v>57</v>
      </c>
      <c r="H3" s="87" t="s">
        <v>58</v>
      </c>
      <c r="I3" s="87" t="s">
        <v>59</v>
      </c>
      <c r="J3" s="87" t="s">
        <v>60</v>
      </c>
      <c r="K3" s="87" t="s">
        <v>220</v>
      </c>
      <c r="L3" s="88" t="s">
        <v>7</v>
      </c>
    </row>
    <row r="4" spans="1:12" ht="25.5">
      <c r="A4" s="91"/>
      <c r="B4" s="109" t="s">
        <v>225</v>
      </c>
      <c r="C4" s="53">
        <v>303103</v>
      </c>
      <c r="D4" s="54">
        <v>41730</v>
      </c>
      <c r="E4" s="55">
        <v>41749.947916666664</v>
      </c>
      <c r="F4" s="53" t="s">
        <v>82</v>
      </c>
      <c r="G4" s="63">
        <v>0</v>
      </c>
      <c r="H4" s="63">
        <v>0</v>
      </c>
      <c r="I4" s="63">
        <v>0</v>
      </c>
      <c r="J4" s="63">
        <v>478.75</v>
      </c>
      <c r="K4" s="112" t="s">
        <v>83</v>
      </c>
      <c r="L4" s="91"/>
    </row>
    <row r="5" spans="1:12" ht="25.5">
      <c r="A5" s="91"/>
      <c r="B5" s="109" t="s">
        <v>225</v>
      </c>
      <c r="C5" s="53">
        <v>304171</v>
      </c>
      <c r="D5" s="54">
        <v>41754.37777777778</v>
      </c>
      <c r="E5" s="55">
        <v>41760</v>
      </c>
      <c r="F5" s="53" t="s">
        <v>82</v>
      </c>
      <c r="G5" s="63">
        <v>0</v>
      </c>
      <c r="H5" s="63">
        <v>0</v>
      </c>
      <c r="I5" s="63">
        <v>0</v>
      </c>
      <c r="J5" s="63">
        <v>134.93333435058599</v>
      </c>
      <c r="K5" s="112" t="s">
        <v>84</v>
      </c>
      <c r="L5" s="91"/>
    </row>
    <row r="6" spans="1:12">
      <c r="A6" s="98">
        <v>1</v>
      </c>
      <c r="B6" s="116" t="s">
        <v>225</v>
      </c>
      <c r="C6" s="100"/>
      <c r="D6" s="101"/>
      <c r="E6" s="102"/>
      <c r="F6" s="100"/>
      <c r="G6" s="118">
        <f>SUM(G4:G5)</f>
        <v>0</v>
      </c>
      <c r="H6" s="118">
        <f>SUM(H4:H5)</f>
        <v>0</v>
      </c>
      <c r="I6" s="118">
        <f>SUM(I4:I5)</f>
        <v>0</v>
      </c>
      <c r="J6" s="118">
        <f>SUM(J4:J5)</f>
        <v>613.68333435058594</v>
      </c>
      <c r="K6" s="117"/>
      <c r="L6" s="82">
        <f>1-G6/720</f>
        <v>1</v>
      </c>
    </row>
    <row r="7" spans="1:12" ht="25.5">
      <c r="A7" s="91"/>
      <c r="B7" s="109" t="s">
        <v>226</v>
      </c>
      <c r="C7" s="53">
        <v>303032</v>
      </c>
      <c r="D7" s="54">
        <v>41730</v>
      </c>
      <c r="E7" s="55">
        <v>41754.926388888889</v>
      </c>
      <c r="F7" s="53" t="s">
        <v>82</v>
      </c>
      <c r="G7" s="63">
        <v>0</v>
      </c>
      <c r="H7" s="63">
        <v>0</v>
      </c>
      <c r="I7" s="63">
        <v>0</v>
      </c>
      <c r="J7" s="63">
        <v>598.23333740234398</v>
      </c>
      <c r="K7" s="112" t="s">
        <v>86</v>
      </c>
      <c r="L7" s="91"/>
    </row>
    <row r="8" spans="1:12">
      <c r="A8" s="98">
        <v>2</v>
      </c>
      <c r="B8" s="116" t="s">
        <v>226</v>
      </c>
      <c r="C8" s="100"/>
      <c r="D8" s="101"/>
      <c r="E8" s="102"/>
      <c r="F8" s="100"/>
      <c r="G8" s="118">
        <f>SUM(G7)</f>
        <v>0</v>
      </c>
      <c r="H8" s="118">
        <f>SUM(H7)</f>
        <v>0</v>
      </c>
      <c r="I8" s="118">
        <f>SUM(I7)</f>
        <v>0</v>
      </c>
      <c r="J8" s="118">
        <f>SUM(J7)</f>
        <v>598.23333740234398</v>
      </c>
      <c r="K8" s="117"/>
      <c r="L8" s="82">
        <f>1-G8/720</f>
        <v>1</v>
      </c>
    </row>
    <row r="9" spans="1:12" ht="25.5">
      <c r="A9" s="91"/>
      <c r="B9" s="109" t="s">
        <v>227</v>
      </c>
      <c r="C9" s="53">
        <v>304017</v>
      </c>
      <c r="D9" s="54">
        <v>41734.400000000001</v>
      </c>
      <c r="E9" s="55">
        <v>41734.785416666666</v>
      </c>
      <c r="F9" s="53" t="s">
        <v>118</v>
      </c>
      <c r="G9" s="63">
        <v>9.25</v>
      </c>
      <c r="H9" s="63">
        <v>0</v>
      </c>
      <c r="I9" s="63">
        <v>0</v>
      </c>
      <c r="J9" s="63">
        <v>0</v>
      </c>
      <c r="K9" s="112" t="s">
        <v>119</v>
      </c>
      <c r="L9" s="91"/>
    </row>
    <row r="10" spans="1:12">
      <c r="A10" s="98">
        <v>3</v>
      </c>
      <c r="B10" s="116" t="s">
        <v>227</v>
      </c>
      <c r="C10" s="100"/>
      <c r="D10" s="101"/>
      <c r="E10" s="102"/>
      <c r="F10" s="100"/>
      <c r="G10" s="118">
        <f>SUM(G9)</f>
        <v>9.25</v>
      </c>
      <c r="H10" s="118">
        <f>SUM(H9)</f>
        <v>0</v>
      </c>
      <c r="I10" s="118">
        <f>SUM(I9)</f>
        <v>0</v>
      </c>
      <c r="J10" s="118">
        <f>SUM(J9)</f>
        <v>0</v>
      </c>
      <c r="K10" s="117"/>
      <c r="L10" s="82">
        <f>1-G10/720</f>
        <v>0.98715277777777777</v>
      </c>
    </row>
    <row r="11" spans="1:12">
      <c r="A11" s="91"/>
      <c r="B11" s="109" t="s">
        <v>228</v>
      </c>
      <c r="C11" s="91" t="s">
        <v>224</v>
      </c>
      <c r="D11" s="91"/>
      <c r="E11" s="91"/>
      <c r="F11" s="91"/>
      <c r="G11" s="119"/>
      <c r="H11" s="119"/>
      <c r="I11" s="119"/>
      <c r="J11" s="119"/>
      <c r="K11" s="92"/>
      <c r="L11" s="91"/>
    </row>
    <row r="12" spans="1:12">
      <c r="A12" s="98">
        <v>4</v>
      </c>
      <c r="B12" s="116" t="s">
        <v>228</v>
      </c>
      <c r="C12" s="100"/>
      <c r="D12" s="101"/>
      <c r="E12" s="102"/>
      <c r="F12" s="100"/>
      <c r="G12" s="118">
        <v>0</v>
      </c>
      <c r="H12" s="118">
        <v>0</v>
      </c>
      <c r="I12" s="118">
        <v>0</v>
      </c>
      <c r="J12" s="118">
        <v>0</v>
      </c>
      <c r="K12" s="117"/>
      <c r="L12" s="82">
        <f>1-G12/720</f>
        <v>1</v>
      </c>
    </row>
    <row r="13" spans="1:12">
      <c r="A13" s="91"/>
      <c r="B13" s="109" t="s">
        <v>229</v>
      </c>
      <c r="C13" s="91" t="s">
        <v>224</v>
      </c>
      <c r="D13" s="91"/>
      <c r="E13" s="91"/>
      <c r="F13" s="91"/>
      <c r="G13" s="119"/>
      <c r="H13" s="119"/>
      <c r="I13" s="119"/>
      <c r="J13" s="119"/>
      <c r="K13" s="92"/>
      <c r="L13" s="91"/>
    </row>
    <row r="14" spans="1:12">
      <c r="A14" s="98">
        <v>5</v>
      </c>
      <c r="B14" s="116" t="s">
        <v>229</v>
      </c>
      <c r="C14" s="100"/>
      <c r="D14" s="101"/>
      <c r="E14" s="102"/>
      <c r="F14" s="100"/>
      <c r="G14" s="118">
        <v>0</v>
      </c>
      <c r="H14" s="118">
        <v>0</v>
      </c>
      <c r="I14" s="118">
        <v>0</v>
      </c>
      <c r="J14" s="118">
        <v>0</v>
      </c>
      <c r="K14" s="117"/>
      <c r="L14" s="82">
        <f>1-G14/720</f>
        <v>1</v>
      </c>
    </row>
    <row r="15" spans="1:12" ht="25.5">
      <c r="A15" s="91"/>
      <c r="B15" s="109" t="s">
        <v>230</v>
      </c>
      <c r="C15" s="53">
        <v>304184</v>
      </c>
      <c r="D15" s="54">
        <v>41756.479861111111</v>
      </c>
      <c r="E15" s="55">
        <v>41760</v>
      </c>
      <c r="F15" s="53" t="s">
        <v>82</v>
      </c>
      <c r="G15" s="63">
        <v>0</v>
      </c>
      <c r="H15" s="63">
        <v>0</v>
      </c>
      <c r="I15" s="63">
        <v>0</v>
      </c>
      <c r="J15" s="63">
        <v>84.483329772949205</v>
      </c>
      <c r="K15" s="112" t="s">
        <v>168</v>
      </c>
      <c r="L15" s="91"/>
    </row>
    <row r="16" spans="1:12">
      <c r="A16" s="98">
        <v>6</v>
      </c>
      <c r="B16" s="116" t="s">
        <v>230</v>
      </c>
      <c r="C16" s="100"/>
      <c r="D16" s="101"/>
      <c r="E16" s="102"/>
      <c r="F16" s="100"/>
      <c r="G16" s="118">
        <f>SUM(G15)</f>
        <v>0</v>
      </c>
      <c r="H16" s="118">
        <f>SUM(H15)</f>
        <v>0</v>
      </c>
      <c r="I16" s="118">
        <f>SUM(I15)</f>
        <v>0</v>
      </c>
      <c r="J16" s="118">
        <f>SUM(J15)</f>
        <v>84.483329772949205</v>
      </c>
      <c r="K16" s="117"/>
      <c r="L16" s="82">
        <f>1-G16/720</f>
        <v>1</v>
      </c>
    </row>
    <row r="17" spans="1:12" ht="25.5">
      <c r="A17" s="91"/>
      <c r="B17" s="110" t="s">
        <v>231</v>
      </c>
      <c r="C17" s="53">
        <v>304173</v>
      </c>
      <c r="D17" s="54">
        <v>41754.382638888892</v>
      </c>
      <c r="E17" s="55">
        <v>41754.924305555556</v>
      </c>
      <c r="F17" s="53" t="s">
        <v>82</v>
      </c>
      <c r="G17" s="63">
        <v>0</v>
      </c>
      <c r="H17" s="63">
        <v>0</v>
      </c>
      <c r="I17" s="63">
        <v>0</v>
      </c>
      <c r="J17" s="63">
        <v>13</v>
      </c>
      <c r="K17" s="112" t="s">
        <v>125</v>
      </c>
      <c r="L17" s="91"/>
    </row>
    <row r="18" spans="1:12">
      <c r="A18" s="98">
        <v>7</v>
      </c>
      <c r="B18" s="116" t="s">
        <v>231</v>
      </c>
      <c r="C18" s="100"/>
      <c r="D18" s="101"/>
      <c r="E18" s="102"/>
      <c r="F18" s="100"/>
      <c r="G18" s="118">
        <f>SUM(G17)</f>
        <v>0</v>
      </c>
      <c r="H18" s="118">
        <f>SUM(H17)</f>
        <v>0</v>
      </c>
      <c r="I18" s="118">
        <f>SUM(I17)</f>
        <v>0</v>
      </c>
      <c r="J18" s="118">
        <f>SUM(J17)</f>
        <v>13</v>
      </c>
      <c r="K18" s="117"/>
      <c r="L18" s="82">
        <f>1-G18/720</f>
        <v>1</v>
      </c>
    </row>
    <row r="19" spans="1:12">
      <c r="A19" s="91"/>
      <c r="B19" s="110" t="s">
        <v>232</v>
      </c>
      <c r="C19" s="91" t="s">
        <v>224</v>
      </c>
      <c r="D19" s="91"/>
      <c r="E19" s="91"/>
      <c r="F19" s="91"/>
      <c r="G19" s="119"/>
      <c r="H19" s="119"/>
      <c r="I19" s="119"/>
      <c r="J19" s="119"/>
      <c r="K19" s="92"/>
      <c r="L19" s="91"/>
    </row>
    <row r="20" spans="1:12">
      <c r="A20" s="98">
        <v>8</v>
      </c>
      <c r="B20" s="116" t="s">
        <v>232</v>
      </c>
      <c r="C20" s="100"/>
      <c r="D20" s="101"/>
      <c r="E20" s="102"/>
      <c r="F20" s="100"/>
      <c r="G20" s="118">
        <v>0</v>
      </c>
      <c r="H20" s="118">
        <v>0</v>
      </c>
      <c r="I20" s="118">
        <v>0</v>
      </c>
      <c r="J20" s="118">
        <v>0</v>
      </c>
      <c r="K20" s="117"/>
      <c r="L20" s="82">
        <f>1-G20/720</f>
        <v>1</v>
      </c>
    </row>
    <row r="21" spans="1:12" ht="25.5">
      <c r="A21" s="91"/>
      <c r="B21" s="110" t="s">
        <v>233</v>
      </c>
      <c r="C21" s="53">
        <v>303102</v>
      </c>
      <c r="D21" s="54">
        <v>41730</v>
      </c>
      <c r="E21" s="55">
        <v>41760</v>
      </c>
      <c r="F21" s="53" t="s">
        <v>82</v>
      </c>
      <c r="G21" s="63">
        <v>0</v>
      </c>
      <c r="H21" s="63">
        <v>0</v>
      </c>
      <c r="I21" s="63">
        <v>0</v>
      </c>
      <c r="J21" s="63">
        <v>720</v>
      </c>
      <c r="K21" s="112" t="s">
        <v>121</v>
      </c>
      <c r="L21" s="91"/>
    </row>
    <row r="22" spans="1:12">
      <c r="A22" s="98">
        <v>9</v>
      </c>
      <c r="B22" s="116" t="s">
        <v>233</v>
      </c>
      <c r="C22" s="100"/>
      <c r="D22" s="101"/>
      <c r="E22" s="102"/>
      <c r="F22" s="100"/>
      <c r="G22" s="118">
        <f>SUM(G21)</f>
        <v>0</v>
      </c>
      <c r="H22" s="118">
        <f>SUM(H21)</f>
        <v>0</v>
      </c>
      <c r="I22" s="118">
        <f>SUM(I21)</f>
        <v>0</v>
      </c>
      <c r="J22" s="118">
        <f>SUM(J21)</f>
        <v>720</v>
      </c>
      <c r="K22" s="117"/>
      <c r="L22" s="82">
        <f>1-G22/720</f>
        <v>1</v>
      </c>
    </row>
    <row r="23" spans="1:12" ht="25.5">
      <c r="A23" s="91"/>
      <c r="B23" s="110" t="s">
        <v>234</v>
      </c>
      <c r="C23" s="53">
        <v>303136</v>
      </c>
      <c r="D23" s="54">
        <v>41730</v>
      </c>
      <c r="E23" s="55">
        <v>41760</v>
      </c>
      <c r="F23" s="53" t="s">
        <v>82</v>
      </c>
      <c r="G23" s="63">
        <v>0</v>
      </c>
      <c r="H23" s="63">
        <v>0</v>
      </c>
      <c r="I23" s="63">
        <v>0</v>
      </c>
      <c r="J23" s="63">
        <v>720</v>
      </c>
      <c r="K23" s="112" t="s">
        <v>87</v>
      </c>
      <c r="L23" s="91"/>
    </row>
    <row r="24" spans="1:12">
      <c r="A24" s="98">
        <v>10</v>
      </c>
      <c r="B24" s="116" t="s">
        <v>234</v>
      </c>
      <c r="C24" s="100"/>
      <c r="D24" s="101"/>
      <c r="E24" s="102"/>
      <c r="F24" s="100"/>
      <c r="G24" s="118">
        <f>SUM(G23)</f>
        <v>0</v>
      </c>
      <c r="H24" s="118">
        <f>SUM(H23)</f>
        <v>0</v>
      </c>
      <c r="I24" s="118">
        <f>SUM(I23)</f>
        <v>0</v>
      </c>
      <c r="J24" s="118">
        <f>SUM(J23)</f>
        <v>720</v>
      </c>
      <c r="K24" s="117"/>
      <c r="L24" s="82">
        <f>1-G24/720</f>
        <v>1</v>
      </c>
    </row>
    <row r="25" spans="1:12" ht="25.5">
      <c r="A25" s="91"/>
      <c r="B25" s="111" t="s">
        <v>235</v>
      </c>
      <c r="C25" s="53">
        <v>303042</v>
      </c>
      <c r="D25" s="54">
        <v>41730</v>
      </c>
      <c r="E25" s="55">
        <v>41742.801388888889</v>
      </c>
      <c r="F25" s="53" t="s">
        <v>82</v>
      </c>
      <c r="G25" s="63">
        <v>0</v>
      </c>
      <c r="H25" s="63">
        <v>0</v>
      </c>
      <c r="I25" s="63">
        <v>0</v>
      </c>
      <c r="J25" s="63">
        <v>307.23333740234398</v>
      </c>
      <c r="K25" s="112" t="s">
        <v>139</v>
      </c>
      <c r="L25" s="91"/>
    </row>
    <row r="26" spans="1:12" ht="25.5">
      <c r="A26" s="91"/>
      <c r="B26" s="111" t="s">
        <v>235</v>
      </c>
      <c r="C26" s="53">
        <v>304104</v>
      </c>
      <c r="D26" s="54">
        <v>41747.618055555555</v>
      </c>
      <c r="E26" s="55">
        <v>41760</v>
      </c>
      <c r="F26" s="53" t="s">
        <v>82</v>
      </c>
      <c r="G26" s="63">
        <v>0</v>
      </c>
      <c r="H26" s="63">
        <v>0</v>
      </c>
      <c r="I26" s="63">
        <v>0</v>
      </c>
      <c r="J26" s="63">
        <v>297.16665649414102</v>
      </c>
      <c r="K26" s="112" t="s">
        <v>140</v>
      </c>
      <c r="L26" s="91"/>
    </row>
    <row r="27" spans="1:12">
      <c r="A27" s="98">
        <v>11</v>
      </c>
      <c r="B27" s="116" t="s">
        <v>235</v>
      </c>
      <c r="C27" s="100"/>
      <c r="D27" s="101"/>
      <c r="E27" s="102"/>
      <c r="F27" s="100"/>
      <c r="G27" s="118">
        <f>SUM(G25:G26)</f>
        <v>0</v>
      </c>
      <c r="H27" s="118">
        <f>SUM(H25:H26)</f>
        <v>0</v>
      </c>
      <c r="I27" s="118">
        <f>SUM(I25:I26)</f>
        <v>0</v>
      </c>
      <c r="J27" s="118">
        <f>SUM(J25:J26)</f>
        <v>604.39999389648506</v>
      </c>
      <c r="K27" s="117"/>
      <c r="L27" s="82">
        <f>1-G27/720</f>
        <v>1</v>
      </c>
    </row>
    <row r="28" spans="1:12" ht="25.5">
      <c r="A28" s="91"/>
      <c r="B28" s="111" t="s">
        <v>236</v>
      </c>
      <c r="C28" s="53">
        <v>303107</v>
      </c>
      <c r="D28" s="54">
        <v>41730</v>
      </c>
      <c r="E28" s="55">
        <v>41744.075694444444</v>
      </c>
      <c r="F28" s="53" t="s">
        <v>82</v>
      </c>
      <c r="G28" s="63">
        <v>0</v>
      </c>
      <c r="H28" s="63">
        <v>0</v>
      </c>
      <c r="I28" s="63">
        <v>0</v>
      </c>
      <c r="J28" s="63">
        <v>337.81668090820301</v>
      </c>
      <c r="K28" s="112" t="s">
        <v>130</v>
      </c>
      <c r="L28" s="91"/>
    </row>
    <row r="29" spans="1:12" ht="25.5">
      <c r="A29" s="91"/>
      <c r="B29" s="111" t="s">
        <v>236</v>
      </c>
      <c r="C29" s="53">
        <v>304172</v>
      </c>
      <c r="D29" s="54">
        <v>41754.378472222219</v>
      </c>
      <c r="E29" s="55">
        <v>41754.912499999999</v>
      </c>
      <c r="F29" s="53" t="s">
        <v>82</v>
      </c>
      <c r="G29" s="63">
        <v>0</v>
      </c>
      <c r="H29" s="63">
        <v>0</v>
      </c>
      <c r="I29" s="63">
        <v>0</v>
      </c>
      <c r="J29" s="63">
        <v>12.8166666030884</v>
      </c>
      <c r="K29" s="112" t="s">
        <v>131</v>
      </c>
      <c r="L29" s="91"/>
    </row>
    <row r="30" spans="1:12">
      <c r="A30" s="91"/>
      <c r="B30" s="111" t="s">
        <v>236</v>
      </c>
      <c r="C30" s="53">
        <v>304180</v>
      </c>
      <c r="D30" s="54">
        <v>41755.420138888891</v>
      </c>
      <c r="E30" s="55">
        <v>41755.462500000001</v>
      </c>
      <c r="F30" s="53" t="s">
        <v>111</v>
      </c>
      <c r="G30" s="63">
        <v>1.0166666507720901</v>
      </c>
      <c r="H30" s="63">
        <v>0</v>
      </c>
      <c r="I30" s="63">
        <v>0</v>
      </c>
      <c r="J30" s="63">
        <v>0</v>
      </c>
      <c r="K30" s="112" t="s">
        <v>132</v>
      </c>
      <c r="L30" s="91"/>
    </row>
    <row r="31" spans="1:12">
      <c r="A31" s="98">
        <v>12</v>
      </c>
      <c r="B31" s="116" t="s">
        <v>236</v>
      </c>
      <c r="C31" s="100"/>
      <c r="D31" s="101"/>
      <c r="E31" s="102"/>
      <c r="F31" s="100"/>
      <c r="G31" s="118">
        <f>SUM(G28:G30)</f>
        <v>1.0166666507720901</v>
      </c>
      <c r="H31" s="118">
        <f>SUM(H28:H30)</f>
        <v>0</v>
      </c>
      <c r="I31" s="118">
        <f>SUM(I28:I30)</f>
        <v>0</v>
      </c>
      <c r="J31" s="118">
        <f>SUM(J28:J30)</f>
        <v>350.63334751129139</v>
      </c>
      <c r="K31" s="117"/>
      <c r="L31" s="82">
        <f>1-G31/720</f>
        <v>0.99858796298503871</v>
      </c>
    </row>
    <row r="32" spans="1:12" ht="25.5">
      <c r="A32" s="91"/>
      <c r="B32" s="111" t="s">
        <v>237</v>
      </c>
      <c r="C32" s="53">
        <v>304163</v>
      </c>
      <c r="D32" s="54">
        <v>41753.462500000001</v>
      </c>
      <c r="E32" s="55">
        <v>41754.943749999999</v>
      </c>
      <c r="F32" s="53" t="s">
        <v>82</v>
      </c>
      <c r="G32" s="63">
        <v>0</v>
      </c>
      <c r="H32" s="63">
        <v>0</v>
      </c>
      <c r="I32" s="63">
        <v>0</v>
      </c>
      <c r="J32" s="63">
        <v>35.549999237060497</v>
      </c>
      <c r="K32" s="112" t="s">
        <v>113</v>
      </c>
      <c r="L32" s="91"/>
    </row>
    <row r="33" spans="1:12">
      <c r="A33" s="98">
        <v>13</v>
      </c>
      <c r="B33" s="116" t="s">
        <v>237</v>
      </c>
      <c r="C33" s="100"/>
      <c r="D33" s="101"/>
      <c r="E33" s="102"/>
      <c r="F33" s="100"/>
      <c r="G33" s="118">
        <f>SUM(G32)</f>
        <v>0</v>
      </c>
      <c r="H33" s="118">
        <f>SUM(H32)</f>
        <v>0</v>
      </c>
      <c r="I33" s="118">
        <f>SUM(I32)</f>
        <v>0</v>
      </c>
      <c r="J33" s="118">
        <f>SUM(J32)</f>
        <v>35.549999237060497</v>
      </c>
      <c r="K33" s="117"/>
      <c r="L33" s="82">
        <f>1-G33/720</f>
        <v>1</v>
      </c>
    </row>
    <row r="34" spans="1:12">
      <c r="A34" s="91"/>
      <c r="B34" s="111" t="s">
        <v>298</v>
      </c>
      <c r="C34" s="91" t="s">
        <v>224</v>
      </c>
      <c r="D34" s="91"/>
      <c r="E34" s="91"/>
      <c r="F34" s="91"/>
      <c r="G34" s="119"/>
      <c r="H34" s="119"/>
      <c r="I34" s="119"/>
      <c r="J34" s="119"/>
      <c r="K34" s="92"/>
      <c r="L34" s="91"/>
    </row>
    <row r="35" spans="1:12">
      <c r="A35" s="98">
        <v>14</v>
      </c>
      <c r="B35" s="116" t="s">
        <v>298</v>
      </c>
      <c r="C35" s="100"/>
      <c r="D35" s="101"/>
      <c r="E35" s="102"/>
      <c r="F35" s="100"/>
      <c r="G35" s="118">
        <v>0</v>
      </c>
      <c r="H35" s="118">
        <v>0</v>
      </c>
      <c r="I35" s="118">
        <v>0</v>
      </c>
      <c r="J35" s="118">
        <v>0</v>
      </c>
      <c r="K35" s="117"/>
      <c r="L35" s="82"/>
    </row>
    <row r="36" spans="1:12" ht="25.5">
      <c r="A36" s="91"/>
      <c r="B36" s="111" t="s">
        <v>299</v>
      </c>
      <c r="C36" s="53">
        <v>303106</v>
      </c>
      <c r="D36" s="54">
        <v>41730</v>
      </c>
      <c r="E36" s="55">
        <v>41760</v>
      </c>
      <c r="F36" s="53" t="s">
        <v>82</v>
      </c>
      <c r="G36" s="63">
        <v>0</v>
      </c>
      <c r="H36" s="63">
        <v>0</v>
      </c>
      <c r="I36" s="63">
        <v>0</v>
      </c>
      <c r="J36" s="63">
        <v>720</v>
      </c>
      <c r="K36" s="112" t="s">
        <v>158</v>
      </c>
      <c r="L36" s="91"/>
    </row>
    <row r="37" spans="1:12">
      <c r="A37" s="98">
        <v>15</v>
      </c>
      <c r="B37" s="116" t="s">
        <v>299</v>
      </c>
      <c r="C37" s="100"/>
      <c r="D37" s="101"/>
      <c r="E37" s="102"/>
      <c r="F37" s="100"/>
      <c r="G37" s="118">
        <f>SUM(G36)</f>
        <v>0</v>
      </c>
      <c r="H37" s="118">
        <f>SUM(H36)</f>
        <v>0</v>
      </c>
      <c r="I37" s="118">
        <f>SUM(I36)</f>
        <v>0</v>
      </c>
      <c r="J37" s="118">
        <f>SUM(J36)</f>
        <v>720</v>
      </c>
      <c r="K37" s="117"/>
      <c r="L37" s="82">
        <f>1-G37/720</f>
        <v>1</v>
      </c>
    </row>
    <row r="38" spans="1:12">
      <c r="A38" s="91"/>
      <c r="B38" s="111" t="s">
        <v>238</v>
      </c>
      <c r="C38" s="91" t="s">
        <v>224</v>
      </c>
      <c r="D38" s="91"/>
      <c r="E38" s="91"/>
      <c r="F38" s="91"/>
      <c r="G38" s="119"/>
      <c r="H38" s="119"/>
      <c r="I38" s="119"/>
      <c r="J38" s="119"/>
      <c r="K38" s="92"/>
      <c r="L38" s="91"/>
    </row>
    <row r="39" spans="1:12">
      <c r="A39" s="98">
        <v>16</v>
      </c>
      <c r="B39" s="116" t="s">
        <v>238</v>
      </c>
      <c r="C39" s="100"/>
      <c r="D39" s="101"/>
      <c r="E39" s="102"/>
      <c r="F39" s="100"/>
      <c r="G39" s="118">
        <v>0</v>
      </c>
      <c r="H39" s="118">
        <v>0</v>
      </c>
      <c r="I39" s="118">
        <v>0</v>
      </c>
      <c r="J39" s="118">
        <v>0</v>
      </c>
      <c r="K39" s="117"/>
      <c r="L39" s="82">
        <f>1-G39/720</f>
        <v>1</v>
      </c>
    </row>
    <row r="40" spans="1:12" ht="15">
      <c r="A40" s="136" t="s">
        <v>297</v>
      </c>
      <c r="B40" s="137"/>
      <c r="C40" s="137"/>
      <c r="D40" s="137"/>
      <c r="E40" s="137"/>
      <c r="F40" s="138"/>
      <c r="G40" s="120">
        <f>SUM(G4:G39)/2</f>
        <v>10.266666650772091</v>
      </c>
      <c r="H40" s="120">
        <f t="shared" ref="H40:J40" si="0">SUM(H4:H39)/2</f>
        <v>0</v>
      </c>
      <c r="I40" s="120">
        <f t="shared" si="0"/>
        <v>0</v>
      </c>
      <c r="J40" s="120">
        <f t="shared" si="0"/>
        <v>4459.9833421707153</v>
      </c>
      <c r="K40" s="121"/>
      <c r="L40" s="108"/>
    </row>
  </sheetData>
  <mergeCells count="1">
    <mergeCell ref="A40:F4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3:L12"/>
  <sheetViews>
    <sheetView workbookViewId="0">
      <selection activeCell="D16" sqref="D16"/>
    </sheetView>
  </sheetViews>
  <sheetFormatPr defaultRowHeight="12.75"/>
  <cols>
    <col min="1" max="1" width="6.42578125" bestFit="1" customWidth="1"/>
    <col min="2" max="2" width="16.85546875" bestFit="1" customWidth="1"/>
    <col min="3" max="3" width="9.140625" bestFit="1" customWidth="1"/>
    <col min="4" max="5" width="15.85546875" bestFit="1" customWidth="1"/>
    <col min="6" max="6" width="7" customWidth="1"/>
    <col min="7" max="7" width="8.28515625" customWidth="1"/>
    <col min="8" max="8" width="8.5703125" customWidth="1"/>
    <col min="9" max="9" width="9.7109375" customWidth="1"/>
    <col min="10" max="10" width="9.28515625" customWidth="1"/>
    <col min="11" max="11" width="55.5703125" style="72" customWidth="1"/>
    <col min="12" max="12" width="12.140625" customWidth="1"/>
  </cols>
  <sheetData>
    <row r="3" spans="1:12" ht="45">
      <c r="A3" s="86" t="s">
        <v>51</v>
      </c>
      <c r="B3" s="86" t="s">
        <v>52</v>
      </c>
      <c r="C3" s="86" t="s">
        <v>53</v>
      </c>
      <c r="D3" s="86" t="s">
        <v>54</v>
      </c>
      <c r="E3" s="86" t="s">
        <v>55</v>
      </c>
      <c r="F3" s="87" t="s">
        <v>56</v>
      </c>
      <c r="G3" s="87" t="s">
        <v>57</v>
      </c>
      <c r="H3" s="87" t="s">
        <v>58</v>
      </c>
      <c r="I3" s="87" t="s">
        <v>59</v>
      </c>
      <c r="J3" s="87" t="s">
        <v>60</v>
      </c>
      <c r="K3" s="87" t="s">
        <v>220</v>
      </c>
      <c r="L3" s="88" t="s">
        <v>7</v>
      </c>
    </row>
    <row r="4" spans="1:12" ht="25.5">
      <c r="A4" s="91" t="s">
        <v>300</v>
      </c>
      <c r="B4" s="90" t="s">
        <v>301</v>
      </c>
      <c r="C4" s="53">
        <v>304140</v>
      </c>
      <c r="D4" s="54">
        <v>41750.944444444445</v>
      </c>
      <c r="E4" s="55">
        <v>41750.959722222222</v>
      </c>
      <c r="F4" s="53" t="s">
        <v>111</v>
      </c>
      <c r="G4" s="63">
        <v>0.36666667461395303</v>
      </c>
      <c r="H4" s="63">
        <v>0</v>
      </c>
      <c r="I4" s="63">
        <v>0</v>
      </c>
      <c r="J4" s="63">
        <v>0</v>
      </c>
      <c r="K4" s="70" t="s">
        <v>112</v>
      </c>
      <c r="L4" s="91"/>
    </row>
    <row r="5" spans="1:12">
      <c r="A5" s="123">
        <v>1</v>
      </c>
      <c r="B5" s="105" t="s">
        <v>301</v>
      </c>
      <c r="C5" s="113"/>
      <c r="D5" s="114"/>
      <c r="E5" s="115"/>
      <c r="F5" s="113"/>
      <c r="G5" s="118">
        <f>SUM(G4)</f>
        <v>0.36666667461395303</v>
      </c>
      <c r="H5" s="118">
        <f>SUM(H4)</f>
        <v>0</v>
      </c>
      <c r="I5" s="118">
        <f>SUM(I4)</f>
        <v>0</v>
      </c>
      <c r="J5" s="118">
        <f>SUM(J4)</f>
        <v>0</v>
      </c>
      <c r="K5" s="124"/>
      <c r="L5" s="82">
        <f>1-G5/720</f>
        <v>0.9994907407297029</v>
      </c>
    </row>
    <row r="6" spans="1:12" ht="25.5">
      <c r="A6" s="91" t="s">
        <v>300</v>
      </c>
      <c r="B6" s="90" t="s">
        <v>303</v>
      </c>
      <c r="C6" s="53">
        <v>304179</v>
      </c>
      <c r="D6" s="54">
        <v>41755.363194444442</v>
      </c>
      <c r="E6" s="55">
        <v>41755.379166666666</v>
      </c>
      <c r="F6" s="53" t="s">
        <v>64</v>
      </c>
      <c r="G6" s="63">
        <v>0</v>
      </c>
      <c r="H6" s="63">
        <v>0.38333332538604697</v>
      </c>
      <c r="I6" s="63">
        <v>0</v>
      </c>
      <c r="J6" s="63">
        <v>0</v>
      </c>
      <c r="K6" s="70" t="s">
        <v>169</v>
      </c>
      <c r="L6" s="91"/>
    </row>
    <row r="7" spans="1:12">
      <c r="A7" s="123">
        <v>2</v>
      </c>
      <c r="B7" s="105" t="s">
        <v>303</v>
      </c>
      <c r="C7" s="113"/>
      <c r="D7" s="114"/>
      <c r="E7" s="115"/>
      <c r="F7" s="113"/>
      <c r="G7" s="118">
        <f>SUM(G6)</f>
        <v>0</v>
      </c>
      <c r="H7" s="118">
        <f>SUM(H6)</f>
        <v>0.38333332538604697</v>
      </c>
      <c r="I7" s="118">
        <f>SUM(I6)</f>
        <v>0</v>
      </c>
      <c r="J7" s="118">
        <f>SUM(J6)</f>
        <v>0</v>
      </c>
      <c r="K7" s="124"/>
      <c r="L7" s="82">
        <f>1-G7/720</f>
        <v>1</v>
      </c>
    </row>
    <row r="8" spans="1:12">
      <c r="A8" s="91" t="s">
        <v>300</v>
      </c>
      <c r="B8" s="90" t="s">
        <v>304</v>
      </c>
      <c r="C8" s="91" t="s">
        <v>302</v>
      </c>
      <c r="D8" s="122"/>
      <c r="E8" s="122"/>
      <c r="F8" s="97"/>
      <c r="G8" s="119"/>
      <c r="H8" s="119"/>
      <c r="I8" s="119"/>
      <c r="J8" s="119"/>
      <c r="K8" s="125"/>
      <c r="L8" s="91"/>
    </row>
    <row r="9" spans="1:12">
      <c r="A9" s="123">
        <v>3</v>
      </c>
      <c r="B9" s="105" t="s">
        <v>304</v>
      </c>
      <c r="C9" s="113"/>
      <c r="D9" s="114" t="s">
        <v>300</v>
      </c>
      <c r="E9" s="115" t="s">
        <v>300</v>
      </c>
      <c r="F9" s="113"/>
      <c r="G9" s="118">
        <v>0</v>
      </c>
      <c r="H9" s="118">
        <v>0</v>
      </c>
      <c r="I9" s="118">
        <v>0</v>
      </c>
      <c r="J9" s="118">
        <v>0</v>
      </c>
      <c r="K9" s="124" t="s">
        <v>300</v>
      </c>
      <c r="L9" s="82">
        <f>1-G9/720</f>
        <v>1</v>
      </c>
    </row>
    <row r="10" spans="1:12">
      <c r="A10" s="91" t="s">
        <v>300</v>
      </c>
      <c r="B10" s="90" t="s">
        <v>305</v>
      </c>
      <c r="C10" s="91" t="s">
        <v>302</v>
      </c>
      <c r="D10" s="91"/>
      <c r="E10" s="91"/>
      <c r="F10" s="97"/>
      <c r="G10" s="119"/>
      <c r="H10" s="119"/>
      <c r="I10" s="119"/>
      <c r="J10" s="119"/>
      <c r="K10" s="125"/>
      <c r="L10" s="91"/>
    </row>
    <row r="11" spans="1:12">
      <c r="A11" s="123">
        <v>4</v>
      </c>
      <c r="B11" s="105" t="s">
        <v>305</v>
      </c>
      <c r="C11" s="113"/>
      <c r="D11" s="114" t="s">
        <v>300</v>
      </c>
      <c r="E11" s="115" t="s">
        <v>300</v>
      </c>
      <c r="F11" s="113"/>
      <c r="G11" s="118">
        <v>0</v>
      </c>
      <c r="H11" s="118">
        <v>0</v>
      </c>
      <c r="I11" s="118">
        <v>0</v>
      </c>
      <c r="J11" s="118">
        <v>0</v>
      </c>
      <c r="K11" s="124" t="s">
        <v>300</v>
      </c>
      <c r="L11" s="82">
        <f>1-G11/720</f>
        <v>1</v>
      </c>
    </row>
    <row r="12" spans="1:12" s="126" customFormat="1" ht="15">
      <c r="A12" s="136" t="s">
        <v>297</v>
      </c>
      <c r="B12" s="137"/>
      <c r="C12" s="137"/>
      <c r="D12" s="137"/>
      <c r="E12" s="137"/>
      <c r="F12" s="138"/>
      <c r="G12" s="120">
        <f>SUM(G4:G11)/2</f>
        <v>0.36666667461395303</v>
      </c>
      <c r="H12" s="120">
        <f t="shared" ref="H12:J12" si="0">SUM(H4:H11)/2</f>
        <v>0.38333332538604697</v>
      </c>
      <c r="I12" s="120">
        <f t="shared" si="0"/>
        <v>0</v>
      </c>
      <c r="J12" s="120">
        <f t="shared" si="0"/>
        <v>0</v>
      </c>
      <c r="K12" s="108"/>
      <c r="L12" s="108"/>
    </row>
  </sheetData>
  <mergeCells count="1">
    <mergeCell ref="A12:F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FSC &amp; LRs</vt:lpstr>
      <vt:lpstr>LINES</vt:lpstr>
      <vt:lpstr>ICT</vt:lpstr>
      <vt:lpstr>BR &amp; SWRs</vt:lpstr>
      <vt:lpstr>HVDC</vt:lpstr>
      <vt:lpstr>'FSC &amp; LRs'!Print_Area</vt:lpstr>
    </vt:vector>
  </TitlesOfParts>
  <Company>powergrid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00912</dc:creator>
  <cp:lastModifiedBy>00912</cp:lastModifiedBy>
  <cp:lastPrinted>2014-07-03T07:38:30Z</cp:lastPrinted>
  <dcterms:created xsi:type="dcterms:W3CDTF">2014-07-02T07:36:15Z</dcterms:created>
  <dcterms:modified xsi:type="dcterms:W3CDTF">2014-07-03T07:55:27Z</dcterms:modified>
</cp:coreProperties>
</file>