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checkCompatibility="1" defaultThemeVersion="124226"/>
  <bookViews>
    <workbookView xWindow="240" yWindow="330" windowWidth="9180" windowHeight="4305" tabRatio="602"/>
  </bookViews>
  <sheets>
    <sheet name="May15" sheetId="66" r:id="rId1"/>
    <sheet name="Element list" sheetId="67" r:id="rId2"/>
    <sheet name="Sheet2" sheetId="68" r:id="rId3"/>
    <sheet name="tripping" sheetId="69" r:id="rId4"/>
    <sheet name="Sheet4" sheetId="70" r:id="rId5"/>
  </sheets>
  <externalReferences>
    <externalReference r:id="rId6"/>
    <externalReference r:id="rId7"/>
    <externalReference r:id="rId8"/>
  </externalReferences>
  <definedNames>
    <definedName name="_xlnm._FilterDatabase" localSheetId="1" hidden="1">'Element list'!$A$2:$K$214</definedName>
    <definedName name="_xlnm._FilterDatabase" localSheetId="0" hidden="1">'May15'!$A$4:$X$661</definedName>
    <definedName name="_xlnm._FilterDatabase" localSheetId="2" hidden="1">Sheet2!$F$3:$H$215</definedName>
    <definedName name="_xlnm._FilterDatabase" localSheetId="3" hidden="1">tripping!$A$5:$S$333</definedName>
    <definedName name="COMPANY" localSheetId="0">#N/A</definedName>
    <definedName name="COMPANY" localSheetId="3">#N/A</definedName>
    <definedName name="COMPANY">[1]Trippings!$C$4</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 localSheetId="3">#REF!</definedName>
    <definedName name="DATA15">#REF!</definedName>
    <definedName name="DATA16" localSheetId="3">#REF!</definedName>
    <definedName name="DATA16">#REF!</definedName>
    <definedName name="DATA17" localSheetId="3">#REF!</definedName>
    <definedName name="DATA17">#REF!</definedName>
    <definedName name="DATA18" localSheetId="3">#REF!</definedName>
    <definedName name="DATA18">#REF!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_xlnm.Database" localSheetId="1">#REF!</definedName>
    <definedName name="_xlnm.Database" localSheetId="0">#REF!</definedName>
    <definedName name="_xlnm.Database" localSheetId="3">#REF!</definedName>
    <definedName name="_xlnm.Database">#REF!</definedName>
    <definedName name="DEEMED" localSheetId="1">#REF!</definedName>
    <definedName name="DEEMED" localSheetId="0">#REF!</definedName>
    <definedName name="DEEMED" localSheetId="3">#REF!</definedName>
    <definedName name="DEEMED">#REF!</definedName>
    <definedName name="ELEMENT" localSheetId="1">#REF!</definedName>
    <definedName name="ELEMENT" localSheetId="0">#REF!</definedName>
    <definedName name="ELEMENT" localSheetId="3">#REF!</definedName>
    <definedName name="ELEMENT">#REF!</definedName>
    <definedName name="HRS" localSheetId="0">[2]TRAVL!$H$2</definedName>
    <definedName name="HRS" localSheetId="3">[2]TRAVL!$H$2</definedName>
    <definedName name="HRS">[3]TRAVL!$I$2</definedName>
    <definedName name="MONTH" localSheetId="0">#N/A</definedName>
    <definedName name="MONTH" localSheetId="3">#N/A</definedName>
    <definedName name="MONTH">[1]Trippings!$E$4</definedName>
    <definedName name="OTHERS" localSheetId="1">#REF!</definedName>
    <definedName name="OTHERS" localSheetId="0">#REF!</definedName>
    <definedName name="OTHERS" localSheetId="3">#REF!</definedName>
    <definedName name="OTHERS">#REF!</definedName>
    <definedName name="PG" localSheetId="1">#REF!</definedName>
    <definedName name="PG" localSheetId="0">#REF!</definedName>
    <definedName name="PG" localSheetId="3">#REF!</definedName>
    <definedName name="PG">#REF!</definedName>
    <definedName name="_xlnm.Print_Area" localSheetId="0">'May15'!$A$1:$W$661</definedName>
    <definedName name="_xlnm.Print_Area" localSheetId="3">tripping!$A$1:$S$330</definedName>
    <definedName name="_xlnm.Print_Titles" localSheetId="0">'May15'!$4:$5</definedName>
    <definedName name="_xlnm.Print_Titles" localSheetId="3">tripping!$4:$5</definedName>
    <definedName name="SYSTEM" localSheetId="1">#REF!</definedName>
    <definedName name="SYSTEM" localSheetId="0">#REF!</definedName>
    <definedName name="SYSTEM" localSheetId="3">#REF!</definedName>
    <definedName name="SYSTEM">#REF!</definedName>
    <definedName name="TEST0" localSheetId="3">#REF!</definedName>
    <definedName name="TEST0">#REF!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25725"/>
</workbook>
</file>

<file path=xl/calcChain.xml><?xml version="1.0" encoding="utf-8"?>
<calcChain xmlns="http://schemas.openxmlformats.org/spreadsheetml/2006/main">
  <c r="M62" i="66"/>
  <c r="T62"/>
  <c r="T294"/>
  <c r="M294"/>
  <c r="Q660"/>
  <c r="P660"/>
  <c r="O660"/>
  <c r="N660"/>
  <c r="Q658"/>
  <c r="P658"/>
  <c r="O658"/>
  <c r="N658"/>
  <c r="Q656"/>
  <c r="P656"/>
  <c r="O656"/>
  <c r="N656"/>
  <c r="Q654"/>
  <c r="P654"/>
  <c r="O654"/>
  <c r="N654"/>
  <c r="Q652"/>
  <c r="P652"/>
  <c r="O652"/>
  <c r="N652"/>
  <c r="Q638"/>
  <c r="P638"/>
  <c r="O638"/>
  <c r="N638"/>
  <c r="Q636"/>
  <c r="P636"/>
  <c r="O636"/>
  <c r="N636"/>
  <c r="Q623"/>
  <c r="P623"/>
  <c r="O623"/>
  <c r="N623"/>
  <c r="Q605"/>
  <c r="P605"/>
  <c r="O605"/>
  <c r="N605"/>
  <c r="Q603"/>
  <c r="P603"/>
  <c r="O603"/>
  <c r="N603"/>
  <c r="Q601"/>
  <c r="P601"/>
  <c r="O601"/>
  <c r="N601"/>
  <c r="Q599"/>
  <c r="P599"/>
  <c r="O599"/>
  <c r="N599"/>
  <c r="Q597"/>
  <c r="P597"/>
  <c r="O597"/>
  <c r="N597"/>
  <c r="Q595"/>
  <c r="P595"/>
  <c r="O595"/>
  <c r="N595"/>
  <c r="Q593"/>
  <c r="P593"/>
  <c r="O593"/>
  <c r="N593"/>
  <c r="Q590"/>
  <c r="P590"/>
  <c r="O590"/>
  <c r="N590"/>
  <c r="Q588"/>
  <c r="P588"/>
  <c r="O588"/>
  <c r="N588"/>
  <c r="Q585"/>
  <c r="P585"/>
  <c r="O585"/>
  <c r="N585"/>
  <c r="Q583"/>
  <c r="P583"/>
  <c r="O583"/>
  <c r="N583"/>
  <c r="Q581"/>
  <c r="P581"/>
  <c r="O581"/>
  <c r="N581"/>
  <c r="Q579"/>
  <c r="P579"/>
  <c r="O579"/>
  <c r="N579"/>
  <c r="Q563"/>
  <c r="P563"/>
  <c r="O563"/>
  <c r="N563"/>
  <c r="Q541"/>
  <c r="P541"/>
  <c r="O541"/>
  <c r="N541"/>
  <c r="Q539"/>
  <c r="P539"/>
  <c r="O539"/>
  <c r="N539"/>
  <c r="Q537"/>
  <c r="P537"/>
  <c r="O537"/>
  <c r="N537"/>
  <c r="Q535"/>
  <c r="P535"/>
  <c r="O535"/>
  <c r="N535"/>
  <c r="Q533"/>
  <c r="P533"/>
  <c r="O533"/>
  <c r="N533"/>
  <c r="Q529"/>
  <c r="P529"/>
  <c r="O529"/>
  <c r="N529"/>
  <c r="Q510"/>
  <c r="P510"/>
  <c r="O510"/>
  <c r="N510"/>
  <c r="Q508"/>
  <c r="P508"/>
  <c r="O508"/>
  <c r="N508"/>
  <c r="Q506"/>
  <c r="P506"/>
  <c r="O506"/>
  <c r="N506"/>
  <c r="Q504"/>
  <c r="P504"/>
  <c r="O504"/>
  <c r="N504"/>
  <c r="Q502"/>
  <c r="P502"/>
  <c r="O502"/>
  <c r="N502"/>
  <c r="Q500"/>
  <c r="P500"/>
  <c r="O500"/>
  <c r="N500"/>
  <c r="Q496"/>
  <c r="P496"/>
  <c r="O496"/>
  <c r="N496"/>
  <c r="Q494"/>
  <c r="P494"/>
  <c r="O494"/>
  <c r="N494"/>
  <c r="Q491"/>
  <c r="P491"/>
  <c r="O491"/>
  <c r="N491"/>
  <c r="Q482"/>
  <c r="P482"/>
  <c r="O482"/>
  <c r="N482"/>
  <c r="Q480"/>
  <c r="P480"/>
  <c r="O480"/>
  <c r="N480"/>
  <c r="Q478"/>
  <c r="P478"/>
  <c r="O478"/>
  <c r="N478"/>
  <c r="Q476"/>
  <c r="P476"/>
  <c r="O476"/>
  <c r="N476"/>
  <c r="Q456"/>
  <c r="P456"/>
  <c r="O456"/>
  <c r="N456"/>
  <c r="Q443"/>
  <c r="P443"/>
  <c r="O443"/>
  <c r="N443"/>
  <c r="Q441"/>
  <c r="P441"/>
  <c r="O441"/>
  <c r="N441"/>
  <c r="Q439"/>
  <c r="P439"/>
  <c r="O439"/>
  <c r="N439"/>
  <c r="Q437"/>
  <c r="P437"/>
  <c r="O437"/>
  <c r="N437"/>
  <c r="Q435"/>
  <c r="P435"/>
  <c r="O435"/>
  <c r="N435"/>
  <c r="Q433"/>
  <c r="P433"/>
  <c r="O433"/>
  <c r="N433"/>
  <c r="Q431"/>
  <c r="P431"/>
  <c r="O431"/>
  <c r="N431"/>
  <c r="Q429"/>
  <c r="P429"/>
  <c r="O429"/>
  <c r="N429"/>
  <c r="Q427"/>
  <c r="P427"/>
  <c r="O427"/>
  <c r="N427"/>
  <c r="Q425"/>
  <c r="P425"/>
  <c r="O425"/>
  <c r="N425"/>
  <c r="Q423"/>
  <c r="P423"/>
  <c r="O423"/>
  <c r="N423"/>
  <c r="Q421"/>
  <c r="P421"/>
  <c r="O421"/>
  <c r="N421"/>
  <c r="Q413"/>
  <c r="P413"/>
  <c r="O413"/>
  <c r="N413"/>
  <c r="Q399"/>
  <c r="P399"/>
  <c r="O399"/>
  <c r="N399"/>
  <c r="Q382"/>
  <c r="P382"/>
  <c r="O382"/>
  <c r="N382"/>
  <c r="Q380"/>
  <c r="P380"/>
  <c r="O380"/>
  <c r="N380"/>
  <c r="Q378"/>
  <c r="P378"/>
  <c r="O378"/>
  <c r="N378"/>
  <c r="Q376"/>
  <c r="P376"/>
  <c r="O376"/>
  <c r="N376"/>
  <c r="Q374"/>
  <c r="P374"/>
  <c r="O374"/>
  <c r="N374"/>
  <c r="Q372"/>
  <c r="P372"/>
  <c r="O372"/>
  <c r="N372"/>
  <c r="Q370"/>
  <c r="P370"/>
  <c r="O370"/>
  <c r="N370"/>
  <c r="Q368"/>
  <c r="P368"/>
  <c r="O368"/>
  <c r="N368"/>
  <c r="Q366"/>
  <c r="P366"/>
  <c r="O366"/>
  <c r="N366"/>
  <c r="Q364"/>
  <c r="P364"/>
  <c r="O364"/>
  <c r="N364"/>
  <c r="Q360"/>
  <c r="P360"/>
  <c r="O360"/>
  <c r="N360"/>
  <c r="Q358"/>
  <c r="P358"/>
  <c r="O358"/>
  <c r="N358"/>
  <c r="Q356"/>
  <c r="P356"/>
  <c r="O356"/>
  <c r="N356"/>
  <c r="Q353"/>
  <c r="P353"/>
  <c r="O353"/>
  <c r="N353"/>
  <c r="Q351"/>
  <c r="P351"/>
  <c r="O351"/>
  <c r="N351"/>
  <c r="Q349"/>
  <c r="P349"/>
  <c r="O349"/>
  <c r="N349"/>
  <c r="Q347"/>
  <c r="P347"/>
  <c r="O347"/>
  <c r="N347"/>
  <c r="Q345"/>
  <c r="P345"/>
  <c r="O345"/>
  <c r="N345"/>
  <c r="Q343"/>
  <c r="P343"/>
  <c r="O343"/>
  <c r="N343"/>
  <c r="Q341"/>
  <c r="P341"/>
  <c r="O341"/>
  <c r="N341"/>
  <c r="Q339"/>
  <c r="P339"/>
  <c r="O339"/>
  <c r="N339"/>
  <c r="Q337"/>
  <c r="P337"/>
  <c r="O337"/>
  <c r="N337"/>
  <c r="Q335"/>
  <c r="P335"/>
  <c r="O335"/>
  <c r="N335"/>
  <c r="Q333"/>
  <c r="P333"/>
  <c r="O333"/>
  <c r="N333"/>
  <c r="Q331"/>
  <c r="P331"/>
  <c r="O331"/>
  <c r="N331"/>
  <c r="Q329"/>
  <c r="P329"/>
  <c r="O329"/>
  <c r="N329"/>
  <c r="Q327"/>
  <c r="P327"/>
  <c r="O327"/>
  <c r="N327"/>
  <c r="Q324"/>
  <c r="P324"/>
  <c r="O324"/>
  <c r="N324"/>
  <c r="Q321"/>
  <c r="P321"/>
  <c r="O321"/>
  <c r="N321"/>
  <c r="Q319"/>
  <c r="P319"/>
  <c r="O319"/>
  <c r="N319"/>
  <c r="Q317"/>
  <c r="P317"/>
  <c r="O317"/>
  <c r="N317"/>
  <c r="Q315"/>
  <c r="P315"/>
  <c r="O315"/>
  <c r="N315"/>
  <c r="Q313"/>
  <c r="P313"/>
  <c r="O313"/>
  <c r="N313"/>
  <c r="Q311"/>
  <c r="P311"/>
  <c r="O311"/>
  <c r="N311"/>
  <c r="Q309"/>
  <c r="P309"/>
  <c r="O309"/>
  <c r="N309"/>
  <c r="Q307"/>
  <c r="P307"/>
  <c r="O307"/>
  <c r="N307"/>
  <c r="Q305"/>
  <c r="P305"/>
  <c r="O305"/>
  <c r="N305"/>
  <c r="Q303"/>
  <c r="P303"/>
  <c r="O303"/>
  <c r="N303"/>
  <c r="Q301"/>
  <c r="P301"/>
  <c r="O301"/>
  <c r="N301"/>
  <c r="Q299"/>
  <c r="P299"/>
  <c r="O299"/>
  <c r="N299"/>
  <c r="Q297"/>
  <c r="P297"/>
  <c r="O297"/>
  <c r="N297"/>
  <c r="Q295"/>
  <c r="P295"/>
  <c r="O295"/>
  <c r="N295"/>
  <c r="Q293"/>
  <c r="P293"/>
  <c r="O293"/>
  <c r="N293"/>
  <c r="Q291"/>
  <c r="P291"/>
  <c r="O291"/>
  <c r="N291"/>
  <c r="Q289"/>
  <c r="P289"/>
  <c r="O289"/>
  <c r="N289"/>
  <c r="Q287"/>
  <c r="P287"/>
  <c r="O287"/>
  <c r="N287"/>
  <c r="Q285"/>
  <c r="P285"/>
  <c r="O285"/>
  <c r="N285"/>
  <c r="Q283"/>
  <c r="P283"/>
  <c r="O283"/>
  <c r="N283"/>
  <c r="Q281"/>
  <c r="P281"/>
  <c r="O281"/>
  <c r="N281"/>
  <c r="Q279"/>
  <c r="P279"/>
  <c r="O279"/>
  <c r="N279"/>
  <c r="Q277"/>
  <c r="P277"/>
  <c r="O277"/>
  <c r="N277"/>
  <c r="Q275"/>
  <c r="P275"/>
  <c r="O275"/>
  <c r="N275"/>
  <c r="Q273"/>
  <c r="P273"/>
  <c r="O273"/>
  <c r="N273"/>
  <c r="Q271"/>
  <c r="P271"/>
  <c r="O271"/>
  <c r="N271"/>
  <c r="Q267"/>
  <c r="P267"/>
  <c r="O267"/>
  <c r="N267"/>
  <c r="Q265"/>
  <c r="P265"/>
  <c r="O265"/>
  <c r="N265"/>
  <c r="Q263"/>
  <c r="P263"/>
  <c r="O263"/>
  <c r="N263"/>
  <c r="Q261"/>
  <c r="P261"/>
  <c r="O261"/>
  <c r="N261"/>
  <c r="Q258"/>
  <c r="P258"/>
  <c r="O258"/>
  <c r="N258"/>
  <c r="Q256"/>
  <c r="P256"/>
  <c r="O256"/>
  <c r="N256"/>
  <c r="Q254"/>
  <c r="P254"/>
  <c r="O254"/>
  <c r="N254"/>
  <c r="Q252"/>
  <c r="P252"/>
  <c r="O252"/>
  <c r="N252"/>
  <c r="Q250"/>
  <c r="P250"/>
  <c r="O250"/>
  <c r="N250"/>
  <c r="Q247"/>
  <c r="P247"/>
  <c r="O247"/>
  <c r="N247"/>
  <c r="Q238"/>
  <c r="P238"/>
  <c r="O238"/>
  <c r="N238"/>
  <c r="Q235"/>
  <c r="P235"/>
  <c r="O235"/>
  <c r="N235"/>
  <c r="Q233"/>
  <c r="P233"/>
  <c r="O233"/>
  <c r="N233"/>
  <c r="Q230"/>
  <c r="P230"/>
  <c r="O230"/>
  <c r="N230"/>
  <c r="Q226"/>
  <c r="P226"/>
  <c r="O226"/>
  <c r="N226"/>
  <c r="Q224"/>
  <c r="P224"/>
  <c r="O224"/>
  <c r="N224"/>
  <c r="Q222"/>
  <c r="P222"/>
  <c r="O222"/>
  <c r="N222"/>
  <c r="Q220"/>
  <c r="P220"/>
  <c r="O220"/>
  <c r="N220"/>
  <c r="Q218"/>
  <c r="P218"/>
  <c r="O218"/>
  <c r="N218"/>
  <c r="Q216"/>
  <c r="P216"/>
  <c r="O216"/>
  <c r="N216"/>
  <c r="Q214"/>
  <c r="P214"/>
  <c r="O214"/>
  <c r="N214"/>
  <c r="Q212"/>
  <c r="P212"/>
  <c r="O212"/>
  <c r="N212"/>
  <c r="Q209"/>
  <c r="P209"/>
  <c r="O209"/>
  <c r="N209"/>
  <c r="Q207"/>
  <c r="P207"/>
  <c r="O207"/>
  <c r="N207"/>
  <c r="Q205"/>
  <c r="P205"/>
  <c r="O205"/>
  <c r="N205"/>
  <c r="Q203"/>
  <c r="P203"/>
  <c r="O203"/>
  <c r="N203"/>
  <c r="Q201"/>
  <c r="P201"/>
  <c r="O201"/>
  <c r="N201"/>
  <c r="Q199"/>
  <c r="P199"/>
  <c r="O199"/>
  <c r="N199"/>
  <c r="Q197"/>
  <c r="P197"/>
  <c r="O197"/>
  <c r="N197"/>
  <c r="Q195"/>
  <c r="P195"/>
  <c r="O195"/>
  <c r="N195"/>
  <c r="Q193"/>
  <c r="P193"/>
  <c r="O193"/>
  <c r="N193"/>
  <c r="Q191"/>
  <c r="P191"/>
  <c r="O191"/>
  <c r="N191"/>
  <c r="Q189"/>
  <c r="P189"/>
  <c r="O189"/>
  <c r="N189"/>
  <c r="Q187"/>
  <c r="P187"/>
  <c r="O187"/>
  <c r="N187"/>
  <c r="Q185"/>
  <c r="P185"/>
  <c r="O185"/>
  <c r="N185"/>
  <c r="Q180"/>
  <c r="P180"/>
  <c r="O180"/>
  <c r="N180"/>
  <c r="Q178"/>
  <c r="P178"/>
  <c r="O178"/>
  <c r="N178"/>
  <c r="Q176"/>
  <c r="P176"/>
  <c r="O176"/>
  <c r="N176"/>
  <c r="Q174"/>
  <c r="P174"/>
  <c r="O174"/>
  <c r="N174"/>
  <c r="Q172"/>
  <c r="P172"/>
  <c r="O172"/>
  <c r="N172"/>
  <c r="Q170"/>
  <c r="P170"/>
  <c r="O170"/>
  <c r="N170"/>
  <c r="Q168"/>
  <c r="P168"/>
  <c r="O168"/>
  <c r="N168"/>
  <c r="Q166"/>
  <c r="P166"/>
  <c r="O166"/>
  <c r="N166"/>
  <c r="Q164"/>
  <c r="P164"/>
  <c r="O164"/>
  <c r="N164"/>
  <c r="Q162"/>
  <c r="P162"/>
  <c r="O162"/>
  <c r="N162"/>
  <c r="Q160"/>
  <c r="P160"/>
  <c r="O160"/>
  <c r="N160"/>
  <c r="Q158"/>
  <c r="P158"/>
  <c r="O158"/>
  <c r="N158"/>
  <c r="Q156"/>
  <c r="P156"/>
  <c r="O156"/>
  <c r="N156"/>
  <c r="Q154"/>
  <c r="P154"/>
  <c r="O154"/>
  <c r="N154"/>
  <c r="Q149"/>
  <c r="P149"/>
  <c r="O149"/>
  <c r="N149"/>
  <c r="Q146"/>
  <c r="P146"/>
  <c r="O146"/>
  <c r="N146"/>
  <c r="Q144"/>
  <c r="P144"/>
  <c r="O144"/>
  <c r="N144"/>
  <c r="Q142"/>
  <c r="P142"/>
  <c r="O142"/>
  <c r="N142"/>
  <c r="Q140"/>
  <c r="P140"/>
  <c r="O140"/>
  <c r="N140"/>
  <c r="Q138"/>
  <c r="P138"/>
  <c r="O138"/>
  <c r="N138"/>
  <c r="Q136"/>
  <c r="P136"/>
  <c r="O136"/>
  <c r="N136"/>
  <c r="Q134"/>
  <c r="P134"/>
  <c r="O134"/>
  <c r="N134"/>
  <c r="Q132"/>
  <c r="P132"/>
  <c r="O132"/>
  <c r="N132"/>
  <c r="Q130"/>
  <c r="P130"/>
  <c r="O130"/>
  <c r="N130"/>
  <c r="Q128"/>
  <c r="P128"/>
  <c r="O128"/>
  <c r="N128"/>
  <c r="Q126"/>
  <c r="P126"/>
  <c r="O126"/>
  <c r="N126"/>
  <c r="Q124"/>
  <c r="P124"/>
  <c r="O124"/>
  <c r="N124"/>
  <c r="Q121"/>
  <c r="P121"/>
  <c r="O121"/>
  <c r="N121"/>
  <c r="Q119"/>
  <c r="P119"/>
  <c r="O119"/>
  <c r="N119"/>
  <c r="Q104"/>
  <c r="P104"/>
  <c r="O104"/>
  <c r="N104"/>
  <c r="Q83"/>
  <c r="P83"/>
  <c r="O83"/>
  <c r="N83"/>
  <c r="Q81"/>
  <c r="P81"/>
  <c r="O81"/>
  <c r="N81"/>
  <c r="Q79"/>
  <c r="P79"/>
  <c r="O79"/>
  <c r="N79"/>
  <c r="Q77"/>
  <c r="P77"/>
  <c r="O77"/>
  <c r="N77"/>
  <c r="Q75"/>
  <c r="P75"/>
  <c r="O75"/>
  <c r="N75"/>
  <c r="Q73"/>
  <c r="P73"/>
  <c r="O73"/>
  <c r="N73"/>
  <c r="Q71"/>
  <c r="P71"/>
  <c r="O71"/>
  <c r="N71"/>
  <c r="Q69"/>
  <c r="P69"/>
  <c r="O69"/>
  <c r="N69"/>
  <c r="Q67"/>
  <c r="P67"/>
  <c r="O67"/>
  <c r="N67"/>
  <c r="Q65"/>
  <c r="P65"/>
  <c r="O65"/>
  <c r="N65"/>
  <c r="Q63"/>
  <c r="P63"/>
  <c r="O63"/>
  <c r="N63"/>
  <c r="Q61"/>
  <c r="P61"/>
  <c r="O61"/>
  <c r="N61"/>
  <c r="Q59"/>
  <c r="P59"/>
  <c r="O59"/>
  <c r="N59"/>
  <c r="Q57"/>
  <c r="P57"/>
  <c r="O57"/>
  <c r="N57"/>
  <c r="Q55"/>
  <c r="P55"/>
  <c r="O55"/>
  <c r="N55"/>
  <c r="Q53"/>
  <c r="P53"/>
  <c r="O53"/>
  <c r="N53"/>
  <c r="Q51"/>
  <c r="P51"/>
  <c r="O51"/>
  <c r="N51"/>
  <c r="Q49"/>
  <c r="P49"/>
  <c r="O49"/>
  <c r="N49"/>
  <c r="Q47"/>
  <c r="P47"/>
  <c r="O47"/>
  <c r="N47"/>
  <c r="Q45"/>
  <c r="P45"/>
  <c r="O45"/>
  <c r="N45"/>
  <c r="Q43"/>
  <c r="P43"/>
  <c r="O43"/>
  <c r="N43"/>
  <c r="Q41"/>
  <c r="P41"/>
  <c r="O41"/>
  <c r="N41"/>
  <c r="Q39"/>
  <c r="P39"/>
  <c r="O39"/>
  <c r="N39"/>
  <c r="Q37"/>
  <c r="P37"/>
  <c r="O37"/>
  <c r="N37"/>
  <c r="Q35"/>
  <c r="P35"/>
  <c r="O35"/>
  <c r="N35"/>
  <c r="Q33"/>
  <c r="P33"/>
  <c r="O33"/>
  <c r="N33"/>
  <c r="Q31"/>
  <c r="P31"/>
  <c r="O31"/>
  <c r="N31"/>
  <c r="Q29"/>
  <c r="P29"/>
  <c r="O29"/>
  <c r="N29"/>
  <c r="Q27"/>
  <c r="P27"/>
  <c r="O27"/>
  <c r="W27" s="1"/>
  <c r="N27"/>
  <c r="Q24"/>
  <c r="P24"/>
  <c r="O24"/>
  <c r="N24"/>
  <c r="Q21"/>
  <c r="P21"/>
  <c r="O21"/>
  <c r="N21"/>
  <c r="Q19"/>
  <c r="P19"/>
  <c r="O19"/>
  <c r="W19" s="1"/>
  <c r="N19"/>
  <c r="Q17"/>
  <c r="P17"/>
  <c r="O17"/>
  <c r="N17"/>
  <c r="Q15"/>
  <c r="P15"/>
  <c r="O15"/>
  <c r="N15"/>
  <c r="Q13"/>
  <c r="P13"/>
  <c r="O13"/>
  <c r="W13" s="1"/>
  <c r="N13"/>
  <c r="Q11"/>
  <c r="P11"/>
  <c r="O11"/>
  <c r="N11"/>
  <c r="Q9"/>
  <c r="P9"/>
  <c r="O9"/>
  <c r="N9"/>
  <c r="X3"/>
  <c r="G13" i="68"/>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5"/>
  <c r="G6"/>
  <c r="G7"/>
  <c r="G8"/>
  <c r="G9"/>
  <c r="G10"/>
  <c r="G11"/>
  <c r="G12"/>
  <c r="G4"/>
  <c r="W33" i="66" l="1"/>
  <c r="W39"/>
  <c r="W45"/>
  <c r="W51"/>
  <c r="W57"/>
  <c r="W63"/>
  <c r="W69"/>
  <c r="W75"/>
  <c r="W81"/>
  <c r="W119"/>
  <c r="W126"/>
  <c r="W132"/>
  <c r="W138"/>
  <c r="W144"/>
  <c r="W154"/>
  <c r="W160"/>
  <c r="W166"/>
  <c r="W172"/>
  <c r="W178"/>
  <c r="W187"/>
  <c r="W193"/>
  <c r="W199"/>
  <c r="W205"/>
  <c r="W212"/>
  <c r="W218"/>
  <c r="W224"/>
  <c r="W233"/>
  <c r="W247"/>
  <c r="W254"/>
  <c r="W261"/>
  <c r="W267"/>
  <c r="W275"/>
  <c r="W281"/>
  <c r="W287"/>
  <c r="W293"/>
  <c r="W299"/>
  <c r="W305"/>
  <c r="W311"/>
  <c r="W317"/>
  <c r="W324"/>
  <c r="W331"/>
  <c r="W337"/>
  <c r="W343"/>
  <c r="W349"/>
  <c r="W356"/>
  <c r="W364"/>
  <c r="W370"/>
  <c r="W376"/>
  <c r="W382"/>
  <c r="W421"/>
  <c r="W427"/>
  <c r="W433"/>
  <c r="W439"/>
  <c r="W456"/>
  <c r="W480"/>
  <c r="W494"/>
  <c r="W502"/>
  <c r="W508"/>
  <c r="W533"/>
  <c r="W539"/>
  <c r="W579"/>
  <c r="W585"/>
  <c r="W593"/>
  <c r="W599"/>
  <c r="W605"/>
  <c r="W638"/>
  <c r="W656"/>
  <c r="W11"/>
  <c r="W17"/>
  <c r="W24"/>
  <c r="W31"/>
  <c r="W37"/>
  <c r="W43"/>
  <c r="W49"/>
  <c r="W55"/>
  <c r="W61"/>
  <c r="W67"/>
  <c r="W73"/>
  <c r="W79"/>
  <c r="W104"/>
  <c r="W124"/>
  <c r="W130"/>
  <c r="W136"/>
  <c r="W142"/>
  <c r="W149"/>
  <c r="W158"/>
  <c r="W164"/>
  <c r="W170"/>
  <c r="W176"/>
  <c r="W185"/>
  <c r="W191"/>
  <c r="W197"/>
  <c r="W203"/>
  <c r="W209"/>
  <c r="W216"/>
  <c r="W222"/>
  <c r="W230"/>
  <c r="W238"/>
  <c r="W252"/>
  <c r="W258"/>
  <c r="W265"/>
  <c r="W273"/>
  <c r="W279"/>
  <c r="W285"/>
  <c r="W291"/>
  <c r="W297"/>
  <c r="W303"/>
  <c r="W309"/>
  <c r="W315"/>
  <c r="W321"/>
  <c r="W329"/>
  <c r="W335"/>
  <c r="W341"/>
  <c r="W347"/>
  <c r="W353"/>
  <c r="W360"/>
  <c r="W368"/>
  <c r="W374"/>
  <c r="W380"/>
  <c r="W413"/>
  <c r="W425"/>
  <c r="W431"/>
  <c r="W437"/>
  <c r="W443"/>
  <c r="W478"/>
  <c r="W491"/>
  <c r="W500"/>
  <c r="W506"/>
  <c r="W529"/>
  <c r="W537"/>
  <c r="W563"/>
  <c r="W583"/>
  <c r="W590"/>
  <c r="W597"/>
  <c r="W603"/>
  <c r="W636"/>
  <c r="W654"/>
  <c r="W660"/>
  <c r="W661"/>
  <c r="W15"/>
  <c r="W21"/>
  <c r="W29"/>
  <c r="W35"/>
  <c r="W41"/>
  <c r="W47"/>
  <c r="W53"/>
  <c r="W59"/>
  <c r="W65"/>
  <c r="W71"/>
  <c r="W77"/>
  <c r="W83"/>
  <c r="W121"/>
  <c r="W128"/>
  <c r="W134"/>
  <c r="W140"/>
  <c r="W146"/>
  <c r="W156"/>
  <c r="W162"/>
  <c r="W168"/>
  <c r="W174"/>
  <c r="W180"/>
  <c r="W189"/>
  <c r="W195"/>
  <c r="W201"/>
  <c r="W207"/>
  <c r="W214"/>
  <c r="W220"/>
  <c r="W226"/>
  <c r="W235"/>
  <c r="W250"/>
  <c r="W256"/>
  <c r="W263"/>
  <c r="W271"/>
  <c r="W277"/>
  <c r="W283"/>
  <c r="W289"/>
  <c r="W295"/>
  <c r="W301"/>
  <c r="W307"/>
  <c r="W313"/>
  <c r="W319"/>
  <c r="W327"/>
  <c r="W333"/>
  <c r="W339"/>
  <c r="W345"/>
  <c r="W351"/>
  <c r="W358"/>
  <c r="W366"/>
  <c r="W372"/>
  <c r="W378"/>
  <c r="W399"/>
  <c r="W423"/>
  <c r="W429"/>
  <c r="W435"/>
  <c r="W441"/>
  <c r="W476"/>
  <c r="W482"/>
  <c r="W496"/>
  <c r="W504"/>
  <c r="W510"/>
  <c r="W535"/>
  <c r="W541"/>
  <c r="W581"/>
  <c r="W588"/>
  <c r="W595"/>
  <c r="W601"/>
  <c r="W623"/>
  <c r="W652"/>
  <c r="W658"/>
  <c r="W9"/>
  <c r="M323" i="69" l="1"/>
  <c r="L323"/>
  <c r="K323"/>
  <c r="J323"/>
  <c r="M322"/>
  <c r="L322"/>
  <c r="K322"/>
  <c r="J322"/>
  <c r="M321"/>
  <c r="L321"/>
  <c r="K321"/>
  <c r="J321"/>
  <c r="M320"/>
  <c r="L320"/>
  <c r="K320"/>
  <c r="J320"/>
  <c r="M319"/>
  <c r="L319"/>
  <c r="K319"/>
  <c r="J319"/>
  <c r="M318"/>
  <c r="L318"/>
  <c r="K318"/>
  <c r="J318"/>
  <c r="M317"/>
  <c r="L317"/>
  <c r="K317"/>
  <c r="J317"/>
  <c r="M316"/>
  <c r="L316"/>
  <c r="K316"/>
  <c r="J316"/>
  <c r="M315"/>
  <c r="L315"/>
  <c r="K315"/>
  <c r="J315"/>
  <c r="M314"/>
  <c r="L314"/>
  <c r="K314"/>
  <c r="J314"/>
  <c r="M313"/>
  <c r="L313"/>
  <c r="K313"/>
  <c r="J313"/>
  <c r="M312"/>
  <c r="L312"/>
  <c r="K312"/>
  <c r="J312"/>
  <c r="M311"/>
  <c r="L311"/>
  <c r="K311"/>
  <c r="J311"/>
  <c r="M310"/>
  <c r="L310"/>
  <c r="K310"/>
  <c r="J310"/>
  <c r="M309"/>
  <c r="L309"/>
  <c r="K309"/>
  <c r="J309"/>
  <c r="M308"/>
  <c r="L308"/>
  <c r="K308"/>
  <c r="J308"/>
  <c r="M307"/>
  <c r="L307"/>
  <c r="K307"/>
  <c r="J307"/>
  <c r="M306"/>
  <c r="L306"/>
  <c r="K306"/>
  <c r="J306"/>
  <c r="M305"/>
  <c r="L305"/>
  <c r="K305"/>
  <c r="J305"/>
  <c r="M303"/>
  <c r="L303"/>
  <c r="K303"/>
  <c r="J303"/>
  <c r="M302"/>
  <c r="L302"/>
  <c r="K302"/>
  <c r="J302"/>
  <c r="M301"/>
  <c r="L301"/>
  <c r="K301"/>
  <c r="J301"/>
  <c r="M300"/>
  <c r="L300"/>
  <c r="K300"/>
  <c r="J300"/>
  <c r="M299"/>
  <c r="L299"/>
  <c r="K299"/>
  <c r="J299"/>
  <c r="M298"/>
  <c r="L298"/>
  <c r="K298"/>
  <c r="J298"/>
  <c r="M296"/>
  <c r="L296"/>
  <c r="K296"/>
  <c r="J296"/>
  <c r="M295"/>
  <c r="L295"/>
  <c r="K295"/>
  <c r="J295"/>
  <c r="M294"/>
  <c r="L294"/>
  <c r="K294"/>
  <c r="J294"/>
  <c r="M293"/>
  <c r="L293"/>
  <c r="K293"/>
  <c r="J293"/>
  <c r="M292"/>
  <c r="L292"/>
  <c r="K292"/>
  <c r="J292"/>
  <c r="M291"/>
  <c r="L291"/>
  <c r="K291"/>
  <c r="J291"/>
  <c r="M290"/>
  <c r="L290"/>
  <c r="K290"/>
  <c r="J290"/>
  <c r="M289"/>
  <c r="L289"/>
  <c r="K289"/>
  <c r="J289"/>
  <c r="M288"/>
  <c r="L288"/>
  <c r="K288"/>
  <c r="J288"/>
  <c r="M287"/>
  <c r="L287"/>
  <c r="K287"/>
  <c r="J287"/>
  <c r="M286"/>
  <c r="L286"/>
  <c r="K286"/>
  <c r="J286"/>
  <c r="M285"/>
  <c r="L285"/>
  <c r="K285"/>
  <c r="J285"/>
  <c r="M284"/>
  <c r="L284"/>
  <c r="K284"/>
  <c r="J284"/>
  <c r="M283"/>
  <c r="L283"/>
  <c r="K283"/>
  <c r="J283"/>
  <c r="M282"/>
  <c r="L282"/>
  <c r="K282"/>
  <c r="J282"/>
  <c r="M281"/>
  <c r="L281"/>
  <c r="K281"/>
  <c r="J281"/>
  <c r="M280"/>
  <c r="L280"/>
  <c r="K280"/>
  <c r="J280"/>
  <c r="M279"/>
  <c r="L279"/>
  <c r="K279"/>
  <c r="J279"/>
  <c r="M278"/>
  <c r="L278"/>
  <c r="K278"/>
  <c r="J278"/>
  <c r="M277"/>
  <c r="L277"/>
  <c r="K277"/>
  <c r="J277"/>
  <c r="M276"/>
  <c r="L276"/>
  <c r="K276"/>
  <c r="J276"/>
  <c r="M275"/>
  <c r="L275"/>
  <c r="K275"/>
  <c r="J275"/>
  <c r="M274"/>
  <c r="L274"/>
  <c r="K274"/>
  <c r="J274"/>
  <c r="M273"/>
  <c r="L273"/>
  <c r="K273"/>
  <c r="J273"/>
  <c r="M272"/>
  <c r="L272"/>
  <c r="K272"/>
  <c r="J272"/>
  <c r="M271"/>
  <c r="L271"/>
  <c r="K271"/>
  <c r="J271"/>
  <c r="M270"/>
  <c r="L270"/>
  <c r="K270"/>
  <c r="J270"/>
  <c r="M269"/>
  <c r="L269"/>
  <c r="K269"/>
  <c r="J269"/>
  <c r="M268"/>
  <c r="L268"/>
  <c r="K268"/>
  <c r="J268"/>
  <c r="M267"/>
  <c r="L267"/>
  <c r="K267"/>
  <c r="J267"/>
  <c r="M266"/>
  <c r="L266"/>
  <c r="K266"/>
  <c r="J266"/>
  <c r="M265"/>
  <c r="L265"/>
  <c r="K265"/>
  <c r="J265"/>
  <c r="M264"/>
  <c r="L264"/>
  <c r="K264"/>
  <c r="J264"/>
  <c r="M263"/>
  <c r="L263"/>
  <c r="K263"/>
  <c r="J263"/>
  <c r="M262"/>
  <c r="L262"/>
  <c r="K262"/>
  <c r="J262"/>
  <c r="M261"/>
  <c r="L261"/>
  <c r="K261"/>
  <c r="J261"/>
  <c r="M260"/>
  <c r="L260"/>
  <c r="K260"/>
  <c r="J260"/>
  <c r="M259"/>
  <c r="L259"/>
  <c r="K259"/>
  <c r="J259"/>
  <c r="M258"/>
  <c r="L258"/>
  <c r="K258"/>
  <c r="J258"/>
  <c r="M257"/>
  <c r="L257"/>
  <c r="K257"/>
  <c r="J257"/>
  <c r="M256"/>
  <c r="L256"/>
  <c r="K256"/>
  <c r="J256"/>
  <c r="M255"/>
  <c r="L255"/>
  <c r="K255"/>
  <c r="J255"/>
  <c r="M254"/>
  <c r="L254"/>
  <c r="K254"/>
  <c r="J254"/>
  <c r="M253"/>
  <c r="L253"/>
  <c r="K253"/>
  <c r="J253"/>
  <c r="M252"/>
  <c r="L252"/>
  <c r="K252"/>
  <c r="J252"/>
  <c r="M251"/>
  <c r="L251"/>
  <c r="K251"/>
  <c r="J251"/>
  <c r="M250"/>
  <c r="L250"/>
  <c r="K250"/>
  <c r="J250"/>
  <c r="M249"/>
  <c r="L249"/>
  <c r="K249"/>
  <c r="J249"/>
  <c r="M248"/>
  <c r="L248"/>
  <c r="K248"/>
  <c r="J248"/>
  <c r="M247"/>
  <c r="L247"/>
  <c r="K247"/>
  <c r="J247"/>
  <c r="M246"/>
  <c r="L246"/>
  <c r="K246"/>
  <c r="J246"/>
  <c r="M245"/>
  <c r="L245"/>
  <c r="K245"/>
  <c r="J245"/>
  <c r="M244"/>
  <c r="L244"/>
  <c r="K244"/>
  <c r="J244"/>
  <c r="M243"/>
  <c r="L243"/>
  <c r="K243"/>
  <c r="J243"/>
  <c r="M242"/>
  <c r="L242"/>
  <c r="K242"/>
  <c r="J242"/>
  <c r="M241"/>
  <c r="L241"/>
  <c r="K241"/>
  <c r="J241"/>
  <c r="M240"/>
  <c r="L240"/>
  <c r="K240"/>
  <c r="J240"/>
  <c r="M239"/>
  <c r="L239"/>
  <c r="K239"/>
  <c r="J239"/>
  <c r="M238"/>
  <c r="L238"/>
  <c r="K238"/>
  <c r="J238"/>
  <c r="M237"/>
  <c r="L237"/>
  <c r="K237"/>
  <c r="J237"/>
  <c r="M236"/>
  <c r="L236"/>
  <c r="K236"/>
  <c r="J236"/>
  <c r="M235"/>
  <c r="L235"/>
  <c r="K235"/>
  <c r="J235"/>
  <c r="M234"/>
  <c r="L234"/>
  <c r="K234"/>
  <c r="J234"/>
  <c r="M233"/>
  <c r="L233"/>
  <c r="K233"/>
  <c r="J233"/>
  <c r="M232"/>
  <c r="L232"/>
  <c r="K232"/>
  <c r="J232"/>
  <c r="M231"/>
  <c r="L231"/>
  <c r="K231"/>
  <c r="J231"/>
  <c r="M230"/>
  <c r="L230"/>
  <c r="K230"/>
  <c r="J230"/>
  <c r="M229"/>
  <c r="L229"/>
  <c r="K229"/>
  <c r="J229"/>
  <c r="M228"/>
  <c r="L228"/>
  <c r="K228"/>
  <c r="J228"/>
  <c r="M227"/>
  <c r="L227"/>
  <c r="K227"/>
  <c r="J227"/>
  <c r="M226"/>
  <c r="L226"/>
  <c r="K226"/>
  <c r="J226"/>
  <c r="M225"/>
  <c r="L225"/>
  <c r="K225"/>
  <c r="J225"/>
  <c r="M224"/>
  <c r="L224"/>
  <c r="K224"/>
  <c r="J224"/>
  <c r="M223"/>
  <c r="L223"/>
  <c r="K223"/>
  <c r="J223"/>
  <c r="M222"/>
  <c r="L222"/>
  <c r="K222"/>
  <c r="J222"/>
  <c r="M221"/>
  <c r="L221"/>
  <c r="K221"/>
  <c r="J221"/>
  <c r="M220"/>
  <c r="L220"/>
  <c r="K220"/>
  <c r="J220"/>
  <c r="M219"/>
  <c r="L219"/>
  <c r="K219"/>
  <c r="J219"/>
  <c r="M218"/>
  <c r="L218"/>
  <c r="K218"/>
  <c r="J218"/>
  <c r="M217"/>
  <c r="L217"/>
  <c r="K217"/>
  <c r="J217"/>
  <c r="M216"/>
  <c r="L216"/>
  <c r="K216"/>
  <c r="J216"/>
  <c r="M215"/>
  <c r="L215"/>
  <c r="K215"/>
  <c r="J215"/>
  <c r="M214"/>
  <c r="L214"/>
  <c r="K214"/>
  <c r="J214"/>
  <c r="M213"/>
  <c r="L213"/>
  <c r="K213"/>
  <c r="J213"/>
  <c r="M212"/>
  <c r="L212"/>
  <c r="K212"/>
  <c r="J212"/>
  <c r="M211"/>
  <c r="L211"/>
  <c r="K211"/>
  <c r="J211"/>
  <c r="M210"/>
  <c r="L210"/>
  <c r="K210"/>
  <c r="J210"/>
  <c r="M209"/>
  <c r="L209"/>
  <c r="K209"/>
  <c r="J209"/>
  <c r="M208"/>
  <c r="L208"/>
  <c r="K208"/>
  <c r="J208"/>
  <c r="M207"/>
  <c r="L207"/>
  <c r="K207"/>
  <c r="J207"/>
  <c r="M206"/>
  <c r="L206"/>
  <c r="K206"/>
  <c r="J206"/>
  <c r="M205"/>
  <c r="L205"/>
  <c r="K205"/>
  <c r="J205"/>
  <c r="M204"/>
  <c r="L204"/>
  <c r="K204"/>
  <c r="J204"/>
  <c r="M203"/>
  <c r="L203"/>
  <c r="K203"/>
  <c r="J203"/>
  <c r="M202"/>
  <c r="L202"/>
  <c r="K202"/>
  <c r="J202"/>
  <c r="M201"/>
  <c r="L201"/>
  <c r="K201"/>
  <c r="J201"/>
  <c r="M200"/>
  <c r="L200"/>
  <c r="K200"/>
  <c r="J200"/>
  <c r="M199"/>
  <c r="L199"/>
  <c r="K199"/>
  <c r="J199"/>
  <c r="M198"/>
  <c r="L198"/>
  <c r="K198"/>
  <c r="J198"/>
  <c r="M197"/>
  <c r="L197"/>
  <c r="K197"/>
  <c r="J197"/>
  <c r="M196"/>
  <c r="L196"/>
  <c r="K196"/>
  <c r="J196"/>
  <c r="M195"/>
  <c r="L195"/>
  <c r="K195"/>
  <c r="J195"/>
  <c r="M194"/>
  <c r="L194"/>
  <c r="K194"/>
  <c r="J194"/>
  <c r="M193"/>
  <c r="L193"/>
  <c r="K193"/>
  <c r="J193"/>
  <c r="M192"/>
  <c r="L192"/>
  <c r="K192"/>
  <c r="J192"/>
  <c r="M191"/>
  <c r="L191"/>
  <c r="K191"/>
  <c r="J191"/>
  <c r="M190"/>
  <c r="L190"/>
  <c r="K190"/>
  <c r="J190"/>
  <c r="M189"/>
  <c r="L189"/>
  <c r="K189"/>
  <c r="J189"/>
  <c r="M188"/>
  <c r="L188"/>
  <c r="K188"/>
  <c r="J188"/>
  <c r="M187"/>
  <c r="L187"/>
  <c r="K187"/>
  <c r="J187"/>
  <c r="M186"/>
  <c r="L186"/>
  <c r="K186"/>
  <c r="J186"/>
  <c r="M185"/>
  <c r="L185"/>
  <c r="K185"/>
  <c r="J185"/>
  <c r="M184"/>
  <c r="L184"/>
  <c r="K184"/>
  <c r="J184"/>
  <c r="M183"/>
  <c r="L183"/>
  <c r="K183"/>
  <c r="J183"/>
  <c r="M182"/>
  <c r="L182"/>
  <c r="K182"/>
  <c r="J182"/>
  <c r="M181"/>
  <c r="L181"/>
  <c r="K181"/>
  <c r="J181"/>
  <c r="M180"/>
  <c r="L180"/>
  <c r="K180"/>
  <c r="J180"/>
  <c r="M179"/>
  <c r="L179"/>
  <c r="K179"/>
  <c r="J179"/>
  <c r="M178"/>
  <c r="L178"/>
  <c r="K178"/>
  <c r="J178"/>
  <c r="M177"/>
  <c r="L177"/>
  <c r="K177"/>
  <c r="J177"/>
  <c r="M176"/>
  <c r="L176"/>
  <c r="K176"/>
  <c r="J176"/>
  <c r="M175"/>
  <c r="L175"/>
  <c r="K175"/>
  <c r="J175"/>
  <c r="M174"/>
  <c r="L174"/>
  <c r="K174"/>
  <c r="J174"/>
  <c r="M173"/>
  <c r="L173"/>
  <c r="K173"/>
  <c r="J173"/>
  <c r="M172"/>
  <c r="L172"/>
  <c r="K172"/>
  <c r="J172"/>
  <c r="M171"/>
  <c r="L171"/>
  <c r="K171"/>
  <c r="J171"/>
  <c r="M170"/>
  <c r="L170"/>
  <c r="K170"/>
  <c r="J170"/>
  <c r="M169"/>
  <c r="L169"/>
  <c r="K169"/>
  <c r="J169"/>
  <c r="M168"/>
  <c r="L168"/>
  <c r="K168"/>
  <c r="J168"/>
  <c r="M167"/>
  <c r="L167"/>
  <c r="K167"/>
  <c r="J167"/>
  <c r="M166"/>
  <c r="L166"/>
  <c r="K166"/>
  <c r="J166"/>
  <c r="M165"/>
  <c r="L165"/>
  <c r="K165"/>
  <c r="J165"/>
  <c r="M164"/>
  <c r="L164"/>
  <c r="K164"/>
  <c r="J164"/>
  <c r="M163"/>
  <c r="L163"/>
  <c r="K163"/>
  <c r="J163"/>
  <c r="M162"/>
  <c r="L162"/>
  <c r="K162"/>
  <c r="J162"/>
  <c r="M161"/>
  <c r="L161"/>
  <c r="K161"/>
  <c r="J161"/>
  <c r="M160"/>
  <c r="L160"/>
  <c r="K160"/>
  <c r="J160"/>
  <c r="M159"/>
  <c r="L159"/>
  <c r="K159"/>
  <c r="J159"/>
  <c r="M158"/>
  <c r="L158"/>
  <c r="K158"/>
  <c r="J158"/>
  <c r="M157"/>
  <c r="L157"/>
  <c r="K157"/>
  <c r="J157"/>
  <c r="M156"/>
  <c r="L156"/>
  <c r="K156"/>
  <c r="J156"/>
  <c r="M155"/>
  <c r="L155"/>
  <c r="K155"/>
  <c r="J155"/>
  <c r="M154"/>
  <c r="L154"/>
  <c r="K154"/>
  <c r="J154"/>
  <c r="M153"/>
  <c r="L153"/>
  <c r="K153"/>
  <c r="J153"/>
  <c r="M152"/>
  <c r="L152"/>
  <c r="K152"/>
  <c r="J152"/>
  <c r="M151"/>
  <c r="L151"/>
  <c r="K151"/>
  <c r="J151"/>
  <c r="M150"/>
  <c r="L150"/>
  <c r="K150"/>
  <c r="J150"/>
  <c r="M149"/>
  <c r="L149"/>
  <c r="K149"/>
  <c r="J149"/>
  <c r="M148"/>
  <c r="L148"/>
  <c r="K148"/>
  <c r="J148"/>
  <c r="M147"/>
  <c r="L147"/>
  <c r="K147"/>
  <c r="J147"/>
  <c r="M146"/>
  <c r="L146"/>
  <c r="K146"/>
  <c r="J146"/>
  <c r="M145"/>
  <c r="L145"/>
  <c r="K145"/>
  <c r="J145"/>
  <c r="M144"/>
  <c r="L144"/>
  <c r="K144"/>
  <c r="J144"/>
  <c r="M143"/>
  <c r="L143"/>
  <c r="K143"/>
  <c r="J143"/>
  <c r="M142"/>
  <c r="L142"/>
  <c r="K142"/>
  <c r="J142"/>
  <c r="M141"/>
  <c r="L141"/>
  <c r="K141"/>
  <c r="J141"/>
  <c r="M140"/>
  <c r="L140"/>
  <c r="K140"/>
  <c r="J140"/>
  <c r="M139"/>
  <c r="L139"/>
  <c r="K139"/>
  <c r="J139"/>
  <c r="M138"/>
  <c r="L138"/>
  <c r="K138"/>
  <c r="J138"/>
  <c r="M137"/>
  <c r="L137"/>
  <c r="K137"/>
  <c r="J137"/>
  <c r="M136"/>
  <c r="L136"/>
  <c r="K136"/>
  <c r="J136"/>
  <c r="M135"/>
  <c r="L135"/>
  <c r="K135"/>
  <c r="J135"/>
  <c r="M134"/>
  <c r="L134"/>
  <c r="K134"/>
  <c r="J134"/>
  <c r="M133"/>
  <c r="L133"/>
  <c r="K133"/>
  <c r="J133"/>
  <c r="M132"/>
  <c r="L132"/>
  <c r="K132"/>
  <c r="J132"/>
  <c r="M131"/>
  <c r="L131"/>
  <c r="K131"/>
  <c r="J131"/>
  <c r="M130"/>
  <c r="L130"/>
  <c r="K130"/>
  <c r="J130"/>
  <c r="M129"/>
  <c r="L129"/>
  <c r="K129"/>
  <c r="J129"/>
  <c r="M128"/>
  <c r="L128"/>
  <c r="K128"/>
  <c r="J128"/>
  <c r="M127"/>
  <c r="L127"/>
  <c r="K127"/>
  <c r="J127"/>
  <c r="M126"/>
  <c r="L126"/>
  <c r="K126"/>
  <c r="J126"/>
  <c r="M125"/>
  <c r="L125"/>
  <c r="K125"/>
  <c r="J125"/>
  <c r="M124"/>
  <c r="L124"/>
  <c r="K124"/>
  <c r="J124"/>
  <c r="M123"/>
  <c r="L123"/>
  <c r="K123"/>
  <c r="J123"/>
  <c r="M122"/>
  <c r="L122"/>
  <c r="K122"/>
  <c r="J122"/>
  <c r="M121"/>
  <c r="L121"/>
  <c r="K121"/>
  <c r="J121"/>
  <c r="M120"/>
  <c r="L120"/>
  <c r="K120"/>
  <c r="J120"/>
  <c r="M119"/>
  <c r="L119"/>
  <c r="K119"/>
  <c r="J119"/>
  <c r="M118"/>
  <c r="L118"/>
  <c r="K118"/>
  <c r="J118"/>
  <c r="M117"/>
  <c r="L117"/>
  <c r="K117"/>
  <c r="J117"/>
  <c r="M116"/>
  <c r="L116"/>
  <c r="K116"/>
  <c r="J116"/>
  <c r="M115"/>
  <c r="L115"/>
  <c r="K115"/>
  <c r="J115"/>
  <c r="M114"/>
  <c r="L114"/>
  <c r="K114"/>
  <c r="J114"/>
  <c r="M113"/>
  <c r="L113"/>
  <c r="K113"/>
  <c r="J113"/>
  <c r="M112"/>
  <c r="L112"/>
  <c r="K112"/>
  <c r="J112"/>
  <c r="M111"/>
  <c r="L111"/>
  <c r="K111"/>
  <c r="J111"/>
  <c r="M110"/>
  <c r="L110"/>
  <c r="K110"/>
  <c r="J110"/>
  <c r="M109"/>
  <c r="L109"/>
  <c r="K109"/>
  <c r="J109"/>
  <c r="M108"/>
  <c r="L108"/>
  <c r="K108"/>
  <c r="J108"/>
  <c r="M107"/>
  <c r="L107"/>
  <c r="K107"/>
  <c r="J107"/>
  <c r="M106"/>
  <c r="L106"/>
  <c r="K106"/>
  <c r="J106"/>
  <c r="M105"/>
  <c r="L105"/>
  <c r="K105"/>
  <c r="J105"/>
  <c r="M104"/>
  <c r="L104"/>
  <c r="K104"/>
  <c r="J104"/>
  <c r="M103"/>
  <c r="L103"/>
  <c r="K103"/>
  <c r="J103"/>
  <c r="M102"/>
  <c r="L102"/>
  <c r="K102"/>
  <c r="J102"/>
  <c r="M101"/>
  <c r="L101"/>
  <c r="K101"/>
  <c r="J101"/>
  <c r="M100"/>
  <c r="L100"/>
  <c r="K100"/>
  <c r="J100"/>
  <c r="M99"/>
  <c r="L99"/>
  <c r="K99"/>
  <c r="J99"/>
  <c r="M98"/>
  <c r="L98"/>
  <c r="K98"/>
  <c r="J98"/>
  <c r="M97"/>
  <c r="L97"/>
  <c r="K97"/>
  <c r="J97"/>
  <c r="M96"/>
  <c r="L96"/>
  <c r="K96"/>
  <c r="J96"/>
  <c r="M95"/>
  <c r="L95"/>
  <c r="K95"/>
  <c r="J95"/>
  <c r="M94"/>
  <c r="L94"/>
  <c r="K94"/>
  <c r="J94"/>
  <c r="M93"/>
  <c r="L93"/>
  <c r="K93"/>
  <c r="J93"/>
  <c r="M92"/>
  <c r="L92"/>
  <c r="K92"/>
  <c r="J92"/>
  <c r="M91"/>
  <c r="L91"/>
  <c r="K91"/>
  <c r="J91"/>
  <c r="M90"/>
  <c r="L90"/>
  <c r="K90"/>
  <c r="J90"/>
  <c r="M89"/>
  <c r="L89"/>
  <c r="K89"/>
  <c r="J89"/>
  <c r="M88"/>
  <c r="L88"/>
  <c r="K88"/>
  <c r="J88"/>
  <c r="M87"/>
  <c r="L87"/>
  <c r="K87"/>
  <c r="J87"/>
  <c r="M86"/>
  <c r="L86"/>
  <c r="K86"/>
  <c r="J86"/>
  <c r="M85"/>
  <c r="L85"/>
  <c r="K85"/>
  <c r="J85"/>
  <c r="M84"/>
  <c r="L84"/>
  <c r="K84"/>
  <c r="J84"/>
  <c r="M83"/>
  <c r="L83"/>
  <c r="K83"/>
  <c r="J83"/>
  <c r="M82"/>
  <c r="L82"/>
  <c r="K82"/>
  <c r="J82"/>
  <c r="M81"/>
  <c r="L81"/>
  <c r="K81"/>
  <c r="J81"/>
  <c r="M80"/>
  <c r="L80"/>
  <c r="K80"/>
  <c r="J80"/>
  <c r="M79"/>
  <c r="L79"/>
  <c r="K79"/>
  <c r="J79"/>
  <c r="M78"/>
  <c r="L78"/>
  <c r="K78"/>
  <c r="J78"/>
  <c r="M77"/>
  <c r="L77"/>
  <c r="K77"/>
  <c r="J77"/>
  <c r="M76"/>
  <c r="L76"/>
  <c r="K76"/>
  <c r="J76"/>
  <c r="M75"/>
  <c r="L75"/>
  <c r="K75"/>
  <c r="J75"/>
  <c r="M74"/>
  <c r="L74"/>
  <c r="K74"/>
  <c r="J74"/>
  <c r="M73"/>
  <c r="L73"/>
  <c r="K73"/>
  <c r="J73"/>
  <c r="M72"/>
  <c r="L72"/>
  <c r="K72"/>
  <c r="J72"/>
  <c r="M71"/>
  <c r="L71"/>
  <c r="K71"/>
  <c r="J71"/>
  <c r="M70"/>
  <c r="L70"/>
  <c r="K70"/>
  <c r="J70"/>
  <c r="M69"/>
  <c r="L69"/>
  <c r="K69"/>
  <c r="J69"/>
  <c r="M68"/>
  <c r="L68"/>
  <c r="K68"/>
  <c r="J68"/>
  <c r="M67"/>
  <c r="L67"/>
  <c r="K67"/>
  <c r="J67"/>
  <c r="M66"/>
  <c r="L66"/>
  <c r="K66"/>
  <c r="J66"/>
  <c r="M65"/>
  <c r="L65"/>
  <c r="K65"/>
  <c r="J65"/>
  <c r="M64"/>
  <c r="L64"/>
  <c r="K64"/>
  <c r="J64"/>
  <c r="M63"/>
  <c r="L63"/>
  <c r="K63"/>
  <c r="J63"/>
  <c r="M62"/>
  <c r="L62"/>
  <c r="K62"/>
  <c r="J62"/>
  <c r="M61"/>
  <c r="L61"/>
  <c r="K61"/>
  <c r="J61"/>
  <c r="M60"/>
  <c r="L60"/>
  <c r="K60"/>
  <c r="J60"/>
  <c r="M59"/>
  <c r="L59"/>
  <c r="K59"/>
  <c r="J59"/>
  <c r="M58"/>
  <c r="L58"/>
  <c r="K58"/>
  <c r="J58"/>
  <c r="M57"/>
  <c r="L57"/>
  <c r="K57"/>
  <c r="J57"/>
  <c r="M56"/>
  <c r="L56"/>
  <c r="K56"/>
  <c r="J56"/>
  <c r="M55"/>
  <c r="L55"/>
  <c r="K55"/>
  <c r="J55"/>
  <c r="M54"/>
  <c r="L54"/>
  <c r="K54"/>
  <c r="J54"/>
  <c r="M53"/>
  <c r="L53"/>
  <c r="K53"/>
  <c r="J53"/>
  <c r="M52"/>
  <c r="L52"/>
  <c r="K52"/>
  <c r="J52"/>
  <c r="M51"/>
  <c r="L51"/>
  <c r="K51"/>
  <c r="J51"/>
  <c r="M50"/>
  <c r="L50"/>
  <c r="K50"/>
  <c r="J50"/>
  <c r="M49"/>
  <c r="L49"/>
  <c r="K49"/>
  <c r="J49"/>
  <c r="M48"/>
  <c r="L48"/>
  <c r="K48"/>
  <c r="J48"/>
  <c r="M47"/>
  <c r="L47"/>
  <c r="K47"/>
  <c r="J47"/>
  <c r="M46"/>
  <c r="L46"/>
  <c r="K46"/>
  <c r="J46"/>
  <c r="M45"/>
  <c r="L45"/>
  <c r="K45"/>
  <c r="J45"/>
  <c r="M44"/>
  <c r="L44"/>
  <c r="K44"/>
  <c r="J44"/>
  <c r="M43"/>
  <c r="L43"/>
  <c r="K43"/>
  <c r="J43"/>
  <c r="M42"/>
  <c r="L42"/>
  <c r="K42"/>
  <c r="J42"/>
  <c r="M41"/>
  <c r="L41"/>
  <c r="K41"/>
  <c r="J41"/>
  <c r="M40"/>
  <c r="L40"/>
  <c r="K40"/>
  <c r="J40"/>
  <c r="M39"/>
  <c r="L39"/>
  <c r="K39"/>
  <c r="J39"/>
  <c r="M38"/>
  <c r="L38"/>
  <c r="K38"/>
  <c r="J38"/>
  <c r="M37"/>
  <c r="L37"/>
  <c r="K37"/>
  <c r="J37"/>
  <c r="M36"/>
  <c r="L36"/>
  <c r="K36"/>
  <c r="J36"/>
  <c r="M35"/>
  <c r="L35"/>
  <c r="K35"/>
  <c r="J35"/>
  <c r="M34"/>
  <c r="L34"/>
  <c r="K34"/>
  <c r="J34"/>
  <c r="M33"/>
  <c r="L33"/>
  <c r="K33"/>
  <c r="J33"/>
  <c r="M32"/>
  <c r="L32"/>
  <c r="K32"/>
  <c r="J32"/>
  <c r="M31"/>
  <c r="L31"/>
  <c r="K31"/>
  <c r="J31"/>
  <c r="M30"/>
  <c r="L30"/>
  <c r="K30"/>
  <c r="J30"/>
  <c r="M29"/>
  <c r="L29"/>
  <c r="K29"/>
  <c r="J29"/>
  <c r="M28"/>
  <c r="L28"/>
  <c r="K28"/>
  <c r="J28"/>
  <c r="M27"/>
  <c r="L27"/>
  <c r="K27"/>
  <c r="J27"/>
  <c r="M26"/>
  <c r="L26"/>
  <c r="K26"/>
  <c r="J26"/>
  <c r="M25"/>
  <c r="L25"/>
  <c r="K25"/>
  <c r="J25"/>
  <c r="M24"/>
  <c r="L24"/>
  <c r="K24"/>
  <c r="J24"/>
  <c r="M23"/>
  <c r="L23"/>
  <c r="K23"/>
  <c r="J23"/>
  <c r="M22"/>
  <c r="L22"/>
  <c r="K22"/>
  <c r="J22"/>
  <c r="M21"/>
  <c r="L21"/>
  <c r="K21"/>
  <c r="J21"/>
  <c r="M20"/>
  <c r="L20"/>
  <c r="K20"/>
  <c r="J20"/>
  <c r="M19"/>
  <c r="L19"/>
  <c r="K19"/>
  <c r="J19"/>
  <c r="M18"/>
  <c r="L18"/>
  <c r="K18"/>
  <c r="J18"/>
  <c r="M17"/>
  <c r="L17"/>
  <c r="K17"/>
  <c r="J17"/>
  <c r="M16"/>
  <c r="L16"/>
  <c r="K16"/>
  <c r="J16"/>
  <c r="M15"/>
  <c r="L15"/>
  <c r="K15"/>
  <c r="J15"/>
  <c r="M14"/>
  <c r="L14"/>
  <c r="K14"/>
  <c r="J14"/>
  <c r="M13"/>
  <c r="L13"/>
  <c r="K13"/>
  <c r="J13"/>
  <c r="M12"/>
  <c r="L12"/>
  <c r="K12"/>
  <c r="J12"/>
  <c r="M11"/>
  <c r="L11"/>
  <c r="K11"/>
  <c r="J11"/>
  <c r="M10"/>
  <c r="L10"/>
  <c r="K10"/>
  <c r="J10"/>
  <c r="M9"/>
  <c r="L9"/>
  <c r="K9"/>
  <c r="J9"/>
  <c r="M8"/>
  <c r="L8"/>
  <c r="K8"/>
  <c r="J8"/>
  <c r="M7"/>
  <c r="L7"/>
  <c r="K7"/>
  <c r="J7"/>
  <c r="L6"/>
  <c r="K6"/>
  <c r="J6"/>
  <c r="A2"/>
  <c r="L324" l="1"/>
  <c r="L325" s="1"/>
  <c r="J324"/>
  <c r="J325" s="1"/>
  <c r="J329" s="1"/>
  <c r="J330" s="1"/>
  <c r="M324"/>
  <c r="M325" s="1"/>
  <c r="K324"/>
  <c r="K325" s="1"/>
</calcChain>
</file>

<file path=xl/comments1.xml><?xml version="1.0" encoding="utf-8"?>
<comments xmlns="http://schemas.openxmlformats.org/spreadsheetml/2006/main">
  <authors>
    <author>60020649</author>
  </authors>
  <commentList>
    <comment ref="I105" authorId="0">
      <text>
        <r>
          <rPr>
            <b/>
            <sz val="9"/>
            <color indexed="81"/>
            <rFont val="Tahoma"/>
            <family val="2"/>
          </rPr>
          <t xml:space="preserve">DOCO earlier but splitted into two line 30.05.15 &amp; 31.05.15
</t>
        </r>
        <r>
          <rPr>
            <sz val="9"/>
            <color indexed="81"/>
            <rFont val="Tahoma"/>
            <family val="2"/>
          </rPr>
          <t xml:space="preserve">
</t>
        </r>
      </text>
    </comment>
  </commentList>
</comments>
</file>

<file path=xl/sharedStrings.xml><?xml version="1.0" encoding="utf-8"?>
<sst xmlns="http://schemas.openxmlformats.org/spreadsheetml/2006/main" count="6172" uniqueCount="1527">
  <si>
    <t>SN</t>
  </si>
  <si>
    <t>EVENT NO.</t>
  </si>
  <si>
    <t xml:space="preserve">NAME OF LINE/ICT </t>
  </si>
  <si>
    <t>Tripping Code</t>
  </si>
  <si>
    <t>LVRD</t>
  </si>
  <si>
    <t>SPRD</t>
  </si>
  <si>
    <t>SVRD</t>
  </si>
  <si>
    <t>GOVC</t>
  </si>
  <si>
    <t>400kV KOLHAPUR-MAPUSA II</t>
  </si>
  <si>
    <t>OSPD</t>
  </si>
  <si>
    <t>400kV KOLHAPUR-MAPUSA I</t>
  </si>
  <si>
    <t>SCSD</t>
  </si>
  <si>
    <t>LEFT</t>
  </si>
  <si>
    <t>OMST</t>
  </si>
  <si>
    <t>400kV KORBA-BHILAI II</t>
  </si>
  <si>
    <t>400kV BHADRAVATI-PARLI I</t>
  </si>
  <si>
    <t>OSPT</t>
  </si>
  <si>
    <t>400KV RANCHI-SIPAT I</t>
  </si>
  <si>
    <t>LCSD</t>
  </si>
  <si>
    <t>400KV RANCHI-SIPAT II</t>
  </si>
  <si>
    <t>H/T AS PER WRLDC INSTRUCTIONS FOR VOLTAGE REGULATION</t>
  </si>
  <si>
    <t>SRET</t>
  </si>
  <si>
    <t>OMSU</t>
  </si>
  <si>
    <t>400kV RAIPUR-SIPAT I</t>
  </si>
  <si>
    <t>400KV RAIPUR-SIPAT II</t>
  </si>
  <si>
    <t>400kV BHATAPARA-KORBA</t>
  </si>
  <si>
    <t>OSFT</t>
  </si>
  <si>
    <t>SEFT</t>
  </si>
  <si>
    <t>400kV RAIPUR-BHADRAVATI II</t>
  </si>
  <si>
    <t>LPPT</t>
  </si>
  <si>
    <t>400KV RAIPUR-WARDHA II</t>
  </si>
  <si>
    <t>400kV KORBA-KORBA(WEST)</t>
  </si>
  <si>
    <t>400kV BHILAI-KORADI</t>
  </si>
  <si>
    <t>400kV RAIPUR-BHADRAVATI III</t>
  </si>
  <si>
    <t>400kV KORBA-MAHAN</t>
  </si>
  <si>
    <t>765kV BILASPUR-SIPAT I</t>
  </si>
  <si>
    <t>400kV BALCO-BIRSINGHPUR</t>
  </si>
  <si>
    <t>400kV WARDHA-MAUDA II</t>
  </si>
  <si>
    <t>400KV IEPL-MAUDA</t>
  </si>
  <si>
    <t>400KV WARDHA-IEPL</t>
  </si>
  <si>
    <t>400kV RAIPUR-RAIGARH I</t>
  </si>
  <si>
    <t>400kV RAIGARH-KOTRA PS II</t>
  </si>
  <si>
    <t>400kV RAIGARH-KOTRA PS I</t>
  </si>
  <si>
    <t>220kV KORBA(EAST)-BUDDHIPADAR III</t>
  </si>
  <si>
    <t>400kV RAIPUR-BHADRAVATI I</t>
  </si>
  <si>
    <t>S</t>
  </si>
  <si>
    <t>D</t>
  </si>
  <si>
    <t>TRIPPING DATE</t>
  </si>
  <si>
    <t>TRIPPING TIME</t>
  </si>
  <si>
    <t>RESTORATION DATE</t>
  </si>
  <si>
    <t>RESTORATION TIME</t>
  </si>
  <si>
    <t>OUTAGE CATEGORY</t>
  </si>
  <si>
    <t>WRTS-I</t>
  </si>
  <si>
    <t>L</t>
  </si>
  <si>
    <t>O</t>
  </si>
  <si>
    <t>N</t>
  </si>
  <si>
    <t>ATTRIBUTED TO ( IN HRS:MIN)</t>
  </si>
  <si>
    <t>OWNERSHIP</t>
  </si>
  <si>
    <t xml:space="preserve">765kV WARDHA - AURANGABAD(PG) I </t>
  </si>
  <si>
    <t xml:space="preserve">765kV WARDHA - AURANGABAD(PG) II </t>
  </si>
  <si>
    <t>400kV RAIGARH-ROURKELA II</t>
  </si>
  <si>
    <t>OSFD</t>
  </si>
  <si>
    <t>Tripping No.</t>
  </si>
  <si>
    <t xml:space="preserve">REASON </t>
  </si>
  <si>
    <t>Restoration Code</t>
  </si>
  <si>
    <t>10:19</t>
  </si>
  <si>
    <t>SRMT</t>
  </si>
  <si>
    <t>17:45</t>
  </si>
  <si>
    <t>LPRD</t>
  </si>
  <si>
    <t>16:41</t>
  </si>
  <si>
    <t>H/T AS PER WRLDC INSTRUCTIONS FOR POWER REGULATION</t>
  </si>
  <si>
    <t>CATEGORY</t>
  </si>
  <si>
    <t>09:08</t>
  </si>
  <si>
    <t>LART</t>
  </si>
  <si>
    <t>LNCC</t>
  </si>
  <si>
    <t>LINE KEPT OUT AS PER WRLDC INSTRUCTIONS FOR VOLTAGE REGULATION</t>
  </si>
  <si>
    <t>---</t>
  </si>
  <si>
    <t>KEPT UNCHARGED AS PER WRLDC INSTRUCTIONS FOR VOLTAGE REGULATION</t>
  </si>
  <si>
    <t>-</t>
  </si>
  <si>
    <t xml:space="preserve"> ---</t>
  </si>
  <si>
    <t>03/567</t>
  </si>
  <si>
    <t>LINE TRIPPED DUE TO OVER VOLTAGE</t>
  </si>
  <si>
    <t>18:07</t>
  </si>
  <si>
    <t xml:space="preserve">765kV DURG PS -WARDHA_1 </t>
  </si>
  <si>
    <t>765kV DURG PS -WARDHA_2</t>
  </si>
  <si>
    <t>765kV PUNE(GIS)-SOLAPUR</t>
  </si>
  <si>
    <t>400Kv PUNE(GIS)-PUNE(TALEGOAN)_1</t>
  </si>
  <si>
    <t>400Kv PUNE(GIS)-PUNE(TALEGOAN)_2</t>
  </si>
  <si>
    <t>ICT2_400/220kv_RAIPUR</t>
  </si>
  <si>
    <t>ICT1_400/220kv_MAPUSA</t>
  </si>
  <si>
    <t>ICT1_400/220kv_BAHATAPARA</t>
  </si>
  <si>
    <t>ICT1_400/220kv_SEONI</t>
  </si>
  <si>
    <t>ICT2_400/220kv_BAHATAPARA</t>
  </si>
  <si>
    <t>ICT3_400/220kv_RAIPUR</t>
  </si>
  <si>
    <t>ICT2_400/220kv_WARDHA</t>
  </si>
  <si>
    <t>ICT1_400/220kv_PUNE</t>
  </si>
  <si>
    <t>ICT2_400/220kv_PUNE</t>
  </si>
  <si>
    <t>ICT3_400/220kv_PUNE</t>
  </si>
  <si>
    <t>ICT2_765/400kv_KOTRA PS</t>
  </si>
  <si>
    <t>ICT1_765/400kv_AURANGABAD</t>
  </si>
  <si>
    <t>ICT2_765/400kv_AURANGABAD</t>
  </si>
  <si>
    <t>ICT1_765/400kv_PUNE(GIS)</t>
  </si>
  <si>
    <t>BUS REACTOR_400kV_63MVAR_SOLAPUR</t>
  </si>
  <si>
    <t>BUS REACTOR_400kV_63MVAR_PARLI</t>
  </si>
  <si>
    <t>BUS REACTOR_400kV_50MVAR_PUNE</t>
  </si>
  <si>
    <t>BUS REACTOR_765kV_240MVAR_BILASPUR</t>
  </si>
  <si>
    <t>BUS REACTOR_400kV_80MVAR_RAIPUR</t>
  </si>
  <si>
    <t>BUS REACTOR_400kV_50MVAR_MAPUSA</t>
  </si>
  <si>
    <t>BUS REACTOR_400kV_80MVAR_KOLHAPUR</t>
  </si>
  <si>
    <t>BUS REACTOR_765kV_240MVAR_SOLAPUR</t>
  </si>
  <si>
    <t>SWITCHABLE LR_765kV_RAICHUR 1_SOLAPUR</t>
  </si>
  <si>
    <t>SWITCHABLE LR_765kV_RAICHUR 2_SOLAPUR</t>
  </si>
  <si>
    <t>SWITCHABLE LR_765kV_A'BAD 1_WARDHA</t>
  </si>
  <si>
    <t>SWITCHABLE LR_765kV_PUNE(GIS)_SOLAPUR</t>
  </si>
  <si>
    <t>BUS REACTOR_765kV_240MVAR_AURANGABAD</t>
  </si>
  <si>
    <t>BUS REACTOR_400kV_125MVAR_AURANGABAD</t>
  </si>
  <si>
    <t>BUS REACTOR_400kV_125MVAR_BHATAPARA</t>
  </si>
  <si>
    <t>SWITCHABLE LR_765kV_PADGHE1_AURANGABAD</t>
  </si>
  <si>
    <t>SWITCHABLE LR_765kV_PADGHE2_AURANGABAD</t>
  </si>
  <si>
    <t>SWITCHABLE LR_400kV_BOISAR1_AURANGABAD</t>
  </si>
  <si>
    <t>BUS REACTOR_765kV_330MVAR_WARDHA</t>
  </si>
  <si>
    <t>SWITCHABLE LR_400kV_KARAD_SOLAPUR</t>
  </si>
  <si>
    <t>BUS REACTOR_400kV_125MVAR_SEONI</t>
  </si>
  <si>
    <t>BUS REACTOR_400kV_125MVAR_PARLI</t>
  </si>
  <si>
    <t>BUS REACTOR_765kV_240MVAR_PUNE(GIS)</t>
  </si>
  <si>
    <t>400kV RAIPUR-KSK III</t>
  </si>
  <si>
    <t>17:06</t>
  </si>
  <si>
    <t>…</t>
  </si>
  <si>
    <t>….</t>
  </si>
  <si>
    <t>…..</t>
  </si>
  <si>
    <t>..</t>
  </si>
  <si>
    <t>4/2237</t>
  </si>
  <si>
    <t>08:56</t>
  </si>
  <si>
    <t>4/2800  NL-4/831</t>
  </si>
  <si>
    <t>4/2813 NL-4/836</t>
  </si>
  <si>
    <t>4/2996 NL-4/881</t>
  </si>
  <si>
    <t>20:43</t>
  </si>
  <si>
    <t>10:47</t>
  </si>
  <si>
    <t>18:51</t>
  </si>
  <si>
    <t>17:13</t>
  </si>
  <si>
    <t>08:46</t>
  </si>
  <si>
    <t>09:31</t>
  </si>
  <si>
    <t>04/3174</t>
  </si>
  <si>
    <t>16:45</t>
  </si>
  <si>
    <t>BUS REACTOR KEPT OUT AS PER WRLDC INSTRUCTIONS FOR VOLTAGE REGULATION</t>
  </si>
  <si>
    <t>08:32</t>
  </si>
  <si>
    <t>04/3262,NL-04/960</t>
  </si>
  <si>
    <t>08:51</t>
  </si>
  <si>
    <t>ICT TRIPPED DUE TO FAILURE OF HV SIDE B PHASE BUSHING.</t>
  </si>
  <si>
    <t>400kV RAIPUR-KSK IV</t>
  </si>
  <si>
    <t>400kV KSK-RKKML III</t>
  </si>
  <si>
    <t>400kV RKKML-RAIGARH III</t>
  </si>
  <si>
    <t>400kV BHADRAVATI-DHARIWAL TPP II</t>
  </si>
  <si>
    <t>400kV DHARIWAL TPP-PARLI II</t>
  </si>
  <si>
    <t xml:space="preserve">765kV WARDHA - AURANGABAD(PG) III </t>
  </si>
  <si>
    <t>SWITCHABLE LR_765kV_A'BAD 3_WARDHA</t>
  </si>
  <si>
    <t>BUS REACTOR_400kV_80MVAR_DHULE</t>
  </si>
  <si>
    <t>BUS REACTOR 1_765kV_330MVAR_D'JAIGARH</t>
  </si>
  <si>
    <t>765kV D'JAIGARH-RANCHI</t>
  </si>
  <si>
    <t>765KV DURG PS - D'JAIGARH</t>
  </si>
  <si>
    <t>LINE KEPT UNCHARGED AS PER WRLDC INSTRUCTIONS FOR VOLTAGE REGULATION</t>
  </si>
  <si>
    <t>H/T FOR SWITCHING IMPULSE TESTING.</t>
  </si>
  <si>
    <t>Y</t>
  </si>
  <si>
    <t>11:00</t>
  </si>
  <si>
    <t>08:11</t>
  </si>
  <si>
    <t>09:51</t>
  </si>
  <si>
    <t>LMAC</t>
  </si>
  <si>
    <t>16:40</t>
  </si>
  <si>
    <t>5/1515</t>
  </si>
  <si>
    <t>10:33</t>
  </si>
  <si>
    <t>05/120,NL-05/25</t>
  </si>
  <si>
    <t>5/657</t>
  </si>
  <si>
    <t>5/658</t>
  </si>
  <si>
    <t>5/30,  NL-5/8</t>
  </si>
  <si>
    <t>05/440 NL-05/102</t>
  </si>
  <si>
    <t>5/58</t>
  </si>
  <si>
    <t>5/60,  NL-5/13</t>
  </si>
  <si>
    <t>5/65,  NL-5/14</t>
  </si>
  <si>
    <t>05/3147</t>
  </si>
  <si>
    <t>LINE H/T FOR  NTAMC &amp; CSD WORKS AT RAIPUR SS</t>
  </si>
  <si>
    <t>5/16</t>
  </si>
  <si>
    <t>5/66</t>
  </si>
  <si>
    <t>07:00</t>
  </si>
  <si>
    <t>5/56</t>
  </si>
  <si>
    <t>05/110</t>
  </si>
  <si>
    <t>17:50</t>
  </si>
  <si>
    <t>5/79,  NL-5/17</t>
  </si>
  <si>
    <t>05/182,NL-05/41</t>
  </si>
  <si>
    <t>16:55</t>
  </si>
  <si>
    <t>05/115,  NL-05/22</t>
  </si>
  <si>
    <t>05/170,  NL-05/38</t>
  </si>
  <si>
    <t>16:14</t>
  </si>
  <si>
    <t>05/118</t>
  </si>
  <si>
    <t>05/166</t>
  </si>
  <si>
    <t>09:04</t>
  </si>
  <si>
    <t>16:07</t>
  </si>
  <si>
    <t>05/124</t>
  </si>
  <si>
    <t>05/163</t>
  </si>
  <si>
    <t>16:11</t>
  </si>
  <si>
    <t>05/121</t>
  </si>
  <si>
    <t>05/164</t>
  </si>
  <si>
    <t>OUTAGE AVAILED BY ER-II (ROURKELA)</t>
  </si>
  <si>
    <t>05/123,NL-05/26,ER-05/35</t>
  </si>
  <si>
    <t>05/200,NL-05/44,ER-05/60</t>
  </si>
  <si>
    <t>10:02</t>
  </si>
  <si>
    <t>16:12</t>
  </si>
  <si>
    <t>05/131</t>
  </si>
  <si>
    <t>05/165</t>
  </si>
  <si>
    <t>10:32</t>
  </si>
  <si>
    <t>15:14</t>
  </si>
  <si>
    <t>05/136,  NL-05/30</t>
  </si>
  <si>
    <t>05/155,  NL-05/35</t>
  </si>
  <si>
    <t>17:42</t>
  </si>
  <si>
    <t>05/179</t>
  </si>
  <si>
    <t>5/229</t>
  </si>
  <si>
    <t>5/271</t>
  </si>
  <si>
    <t>5/339</t>
  </si>
  <si>
    <t>5/276 NL-5/62</t>
  </si>
  <si>
    <t>LINE REACTOR CONVERT AS A BUS REACTOR AS  PER WRLDC INSTRUCTIONS FOR VOLTAGE REGULATION</t>
  </si>
  <si>
    <t>5/292 NL-5/67</t>
  </si>
  <si>
    <t>5/388 NL-05/88</t>
  </si>
  <si>
    <t>5/301 NL-5/68</t>
  </si>
  <si>
    <t>05/439 NL-05/101</t>
  </si>
  <si>
    <t>5/306 NL-5/70</t>
  </si>
  <si>
    <t>5/395 NL-05/90</t>
  </si>
  <si>
    <t>5/343</t>
  </si>
  <si>
    <t>5/389</t>
  </si>
  <si>
    <t>5/344</t>
  </si>
  <si>
    <t>5/392</t>
  </si>
  <si>
    <t>5/345</t>
  </si>
  <si>
    <t>5/393</t>
  </si>
  <si>
    <t xml:space="preserve">LINE H/T FOR CSD &amp; NTAMC WORKS AT RAIPUR END </t>
  </si>
  <si>
    <t>5/356</t>
  </si>
  <si>
    <t>5/398</t>
  </si>
  <si>
    <t>H/T FOR REPLACEMENT OF DAMAGED INSULATORS BY ER</t>
  </si>
  <si>
    <t>5/357 ER-5/104 NL-05/77</t>
  </si>
  <si>
    <t>5/371 ER-5/115 NL-05/83</t>
  </si>
  <si>
    <t>5/359</t>
  </si>
  <si>
    <t>5/380</t>
  </si>
  <si>
    <t>5/360</t>
  </si>
  <si>
    <t>5/379</t>
  </si>
  <si>
    <t>5/361</t>
  </si>
  <si>
    <t>5/387</t>
  </si>
  <si>
    <t xml:space="preserve"> FOR CROSSING WORKS OF 765KV DHARAMJAYGARH-JABALPUR LINE BY JTCL</t>
  </si>
  <si>
    <t>5/363</t>
  </si>
  <si>
    <t>5/681</t>
  </si>
  <si>
    <t>5/391</t>
  </si>
  <si>
    <t>5/451</t>
  </si>
  <si>
    <t>LINE  TRIPPED ON B PH TO E FAULT AND DT RECIVED AT PARLI END  F.L. R OF 191 KM FROM PARLI. LINE TRIPPED DUE TO FALLING OF OPGW PILOT WIRE DURING ONLINE STRINGING OF OPGW WIRE. THIS IS TAKEN UNDER  MASTER COMMUNINCATION NETWROK PROJECT FOR WESTREN REGION. FOR REPLACEMENT OF GI EARTHWIRE BY OPGW .</t>
  </si>
  <si>
    <t>5/402</t>
  </si>
  <si>
    <t>SEFU</t>
  </si>
  <si>
    <t xml:space="preserve">LINE A/R SUCCESSFUL ON B PH TO E FAULT AT WARDHA  BUT A/R FAIL TO OPERATE AT IEPL END. </t>
  </si>
  <si>
    <t>05/419</t>
  </si>
  <si>
    <t>OUTAGE AVAILED BY MSETCL FOR ISOLATION OF 400 KV WARDHA - WARORA # 2 MAIN BAY FOR ATTENDING OIL PRESSURE L/O ALONG WITH 400 KV BUS # 2, CONNECTED WITH 400 KV ICT # 2 AT WARDHA.</t>
  </si>
  <si>
    <t>5/412</t>
  </si>
  <si>
    <t>23:51</t>
  </si>
  <si>
    <t>18:50</t>
  </si>
  <si>
    <t>05/433,NL-05/99</t>
  </si>
  <si>
    <t>05/967,NL-05/238</t>
  </si>
  <si>
    <t>5/410</t>
  </si>
  <si>
    <t>5/630 5/141</t>
  </si>
  <si>
    <t>LINE TRIPPED DUE TO UNDER VOLTAGE AT MAUDA END</t>
  </si>
  <si>
    <t>5/423</t>
  </si>
  <si>
    <t>LINE  TRIPPED ON B PH TO E FAULT AT F/L= 12 KM FROM  WARDHA.</t>
  </si>
  <si>
    <t>05/424</t>
  </si>
  <si>
    <t>5/469</t>
  </si>
  <si>
    <t>5/847</t>
  </si>
  <si>
    <t>5/470</t>
  </si>
  <si>
    <t>5/643</t>
  </si>
  <si>
    <t>5/478 5/107</t>
  </si>
  <si>
    <t>5/492 5/102</t>
  </si>
  <si>
    <t>5/479</t>
  </si>
  <si>
    <t>5/497</t>
  </si>
  <si>
    <t>5/108</t>
  </si>
  <si>
    <t>5/966</t>
  </si>
  <si>
    <t>LINE TRIPPED ON OVER VOLTAGE AT AURANGABAD</t>
  </si>
  <si>
    <t>05/2268,NL-05/663</t>
  </si>
  <si>
    <t>5/477</t>
  </si>
  <si>
    <t>5/499</t>
  </si>
  <si>
    <t>5/498</t>
  </si>
  <si>
    <t>5/507 5/114</t>
  </si>
  <si>
    <t>5/519 5/116</t>
  </si>
  <si>
    <t>5/524</t>
  </si>
  <si>
    <t>5/565</t>
  </si>
  <si>
    <t>WR/5/559 ER/5/155 NL/5/124</t>
  </si>
  <si>
    <t>5/595 5/169 5/135</t>
  </si>
  <si>
    <t>5/569 5/128</t>
  </si>
  <si>
    <t>5/623 5/139</t>
  </si>
  <si>
    <t>5/574 5/132</t>
  </si>
  <si>
    <t>5/840, NL-5/200</t>
  </si>
  <si>
    <t>H/T FOR CSD COMMISSIONING WORKS AT SOLAPUR.</t>
  </si>
  <si>
    <t>5/583</t>
  </si>
  <si>
    <t>5/1710</t>
  </si>
  <si>
    <t>H/T FOR NTAMC WORKS AT RAIPUR.</t>
  </si>
  <si>
    <t>5/587</t>
  </si>
  <si>
    <t>5/640</t>
  </si>
  <si>
    <t>5/592</t>
  </si>
  <si>
    <t>5/628</t>
  </si>
  <si>
    <t>OUTAGE  AVAILED FOR AMP &amp; TAN DELTA MEASUREMENT.</t>
  </si>
  <si>
    <t>5/612</t>
  </si>
  <si>
    <t>5/718</t>
  </si>
  <si>
    <t>5/639</t>
  </si>
  <si>
    <t>5/671</t>
  </si>
  <si>
    <t>LINE TRIPPED ON B-PH TO E FAULT. F/L= 67KM FROM WARDHA  &amp; 248KM FROM A'BAD</t>
  </si>
  <si>
    <t>5/651 5/146</t>
  </si>
  <si>
    <t>5/649 5/145</t>
  </si>
  <si>
    <t>5/752, NL-5/167</t>
  </si>
  <si>
    <t>5/681, NL-5/153</t>
  </si>
  <si>
    <t>5/750, NL-5/166</t>
  </si>
  <si>
    <t>5/687</t>
  </si>
  <si>
    <t>5/694, NL-5/159</t>
  </si>
  <si>
    <t>5/697</t>
  </si>
  <si>
    <t>5/747</t>
  </si>
  <si>
    <t>5/748</t>
  </si>
  <si>
    <t>5/793</t>
  </si>
  <si>
    <t>5/686</t>
  </si>
  <si>
    <t>5/754</t>
  </si>
  <si>
    <t>5/784, NL-5/186</t>
  </si>
  <si>
    <t>5/863, NL-5/210</t>
  </si>
  <si>
    <t>5/795</t>
  </si>
  <si>
    <t>5/968</t>
  </si>
  <si>
    <t>5/796</t>
  </si>
  <si>
    <t>5/846</t>
  </si>
  <si>
    <t>5/802</t>
  </si>
  <si>
    <t>5/864</t>
  </si>
  <si>
    <t>5/853</t>
  </si>
  <si>
    <t>5/875</t>
  </si>
  <si>
    <t>5/876, NL-5/214</t>
  </si>
  <si>
    <t>5/954, NL-5/231</t>
  </si>
  <si>
    <t>5/900, NL-5/219</t>
  </si>
  <si>
    <t>5/918</t>
  </si>
  <si>
    <t>5/959</t>
  </si>
  <si>
    <t>5/924</t>
  </si>
  <si>
    <t>5/951</t>
  </si>
  <si>
    <t>5/925        5/225</t>
  </si>
  <si>
    <t>5/946              5/228</t>
  </si>
  <si>
    <t>5/960</t>
  </si>
  <si>
    <t>5/1017</t>
  </si>
  <si>
    <t>LINE TRIPPED ON B-PH TO EARTH FAULT F/L=139.05 KM FROM BHADRAWATI. DURING  ON LINE OPGW WORK.THIS IS TAKEN UNDER  MASTER COMMUNINCATION NETWROK PROJECT FOR WESTREN REGION. FOR REPLACEMENT OF GI EARTHWIRE BY OPGW.LINE CHARGING ATTEMPTED BUT TRIPPED ON OVERVOLATGE AT BHADRAWATI END HENCE KEPT OUT  ON VOLTAGE REGULATION THEN CHARGED FROM PARLI END.</t>
  </si>
  <si>
    <t>5/969</t>
  </si>
  <si>
    <t>5/979</t>
  </si>
  <si>
    <t>B/R TRIPPED DUE TO BUCCHOLZ RELAY OPERATION.</t>
  </si>
  <si>
    <t>05/1063</t>
  </si>
  <si>
    <t>5/1014 NL-5/257</t>
  </si>
  <si>
    <t>5/1056 NL-5/261</t>
  </si>
  <si>
    <t>FOR TAKING LR IN SERVICE AT RAIPUR.</t>
  </si>
  <si>
    <t>5/1026</t>
  </si>
  <si>
    <t>5/1031</t>
  </si>
  <si>
    <t>5/1029</t>
  </si>
  <si>
    <t>5/1053</t>
  </si>
  <si>
    <t>17:32</t>
  </si>
  <si>
    <t>5/1080 NL-5/270</t>
  </si>
  <si>
    <t>05/1401, NL-05/375</t>
  </si>
  <si>
    <t>5/1050</t>
  </si>
  <si>
    <t>5/1100</t>
  </si>
  <si>
    <t>H/T FOR LINE AMP WORKS.</t>
  </si>
  <si>
    <t>5/1099</t>
  </si>
  <si>
    <t>5/1159</t>
  </si>
  <si>
    <t>5/1106</t>
  </si>
  <si>
    <t>5/1156</t>
  </si>
  <si>
    <t>5/1109 NL-5/278</t>
  </si>
  <si>
    <t>5/1147 NL-5/294</t>
  </si>
  <si>
    <t>5/1111</t>
  </si>
  <si>
    <t>5/1171</t>
  </si>
  <si>
    <t>5/1113</t>
  </si>
  <si>
    <t>5/1148</t>
  </si>
  <si>
    <t>5/1117 NL-5/283</t>
  </si>
  <si>
    <t>5/1152 NL-5/295</t>
  </si>
  <si>
    <t>5/1118</t>
  </si>
  <si>
    <t>5/1126</t>
  </si>
  <si>
    <t>5/1165</t>
  </si>
  <si>
    <t>08:27</t>
  </si>
  <si>
    <t>5/1150</t>
  </si>
  <si>
    <t>05/1209</t>
  </si>
  <si>
    <t>08:29</t>
  </si>
  <si>
    <t>18:38</t>
  </si>
  <si>
    <t>05/1210,   NL-05/309</t>
  </si>
  <si>
    <t>05/1272,   NL-05/335</t>
  </si>
  <si>
    <t>08:53</t>
  </si>
  <si>
    <t>01:07</t>
  </si>
  <si>
    <t>05/1216</t>
  </si>
  <si>
    <t>05/1312</t>
  </si>
  <si>
    <t>09:21</t>
  </si>
  <si>
    <t>13:15</t>
  </si>
  <si>
    <t>05/1222,   NL-05/313</t>
  </si>
  <si>
    <t>05/1242,   NL-05/319</t>
  </si>
  <si>
    <t>13:53</t>
  </si>
  <si>
    <t>20:37</t>
  </si>
  <si>
    <t>OUTAGE AVAILED FOR ERECTION OF AUXILARY BUS FOR SPARE REACTOR AT DHARAMJAYGARH END.</t>
  </si>
  <si>
    <t>05/1244,   NL-05/321,          ER-05/413</t>
  </si>
  <si>
    <t>05/1428, NL-05/382, ER-05/477</t>
  </si>
  <si>
    <t>14:53</t>
  </si>
  <si>
    <t>15:10</t>
  </si>
  <si>
    <t>LINE TRIPPED ON R-B PH TO E FAULT,F/L-39.85 KM FROM MAPUSA END HEAVY RAINS &amp; LIGHTNING OCCURRED IN THAT AREA..</t>
  </si>
  <si>
    <t>21:47</t>
  </si>
  <si>
    <t>LINE WAS READY FOR CHARGING FROM POWERGRID END,BUT LINE CHARGING WAS DELAYED AT MSETCL  END.</t>
  </si>
  <si>
    <t>05/1299</t>
  </si>
  <si>
    <t>15:25</t>
  </si>
  <si>
    <t>05/1254</t>
  </si>
  <si>
    <t>05/1270</t>
  </si>
  <si>
    <t>03:39</t>
  </si>
  <si>
    <t>07:08</t>
  </si>
  <si>
    <t>05/1314</t>
  </si>
  <si>
    <t>05/1325</t>
  </si>
  <si>
    <t>06:24</t>
  </si>
  <si>
    <t>05/1320,   NL-05/345</t>
  </si>
  <si>
    <t>05/1619,   NL-05/429</t>
  </si>
  <si>
    <t>07:05</t>
  </si>
  <si>
    <t>17:20</t>
  </si>
  <si>
    <t>05/1327</t>
  </si>
  <si>
    <t>05/1403</t>
  </si>
  <si>
    <t>05/1328</t>
  </si>
  <si>
    <t>05/1392</t>
  </si>
  <si>
    <t>16:39</t>
  </si>
  <si>
    <t>05/1343</t>
  </si>
  <si>
    <t>05/1391</t>
  </si>
  <si>
    <t>09:37</t>
  </si>
  <si>
    <t>05/1342,       NL-05/351</t>
  </si>
  <si>
    <t>05/1396,       NL-05/372</t>
  </si>
  <si>
    <t>09:43</t>
  </si>
  <si>
    <t>22:33</t>
  </si>
  <si>
    <t>LINE H/T FOR NTAMC WORKS AT RAIPUR.</t>
  </si>
  <si>
    <t>05/1341</t>
  </si>
  <si>
    <t>05/1435</t>
  </si>
  <si>
    <t>10:05</t>
  </si>
  <si>
    <t>18:32</t>
  </si>
  <si>
    <t>SICT</t>
  </si>
  <si>
    <t>ICT TRIPPED DUE TO R PHASE BUCHHOLZ RELAY OPERATION.</t>
  </si>
  <si>
    <t>05/1414,NL-05/378</t>
  </si>
  <si>
    <t>05/1360</t>
  </si>
  <si>
    <t>05/1397</t>
  </si>
  <si>
    <t>11:01</t>
  </si>
  <si>
    <t>16:38</t>
  </si>
  <si>
    <t>05/1357</t>
  </si>
  <si>
    <t>05/1390</t>
  </si>
  <si>
    <t>11:08</t>
  </si>
  <si>
    <t>16:20</t>
  </si>
  <si>
    <t>05/1361,NL-05/359</t>
  </si>
  <si>
    <t>05/1386,NL-05/369</t>
  </si>
  <si>
    <t>11:12</t>
  </si>
  <si>
    <t>05/1358</t>
  </si>
  <si>
    <t>5/1722</t>
  </si>
  <si>
    <t>11:26</t>
  </si>
  <si>
    <t>17:41</t>
  </si>
  <si>
    <t>05/1359</t>
  </si>
  <si>
    <t>05/1398</t>
  </si>
  <si>
    <t>11:47</t>
  </si>
  <si>
    <t>16:26</t>
  </si>
  <si>
    <t>05/1362,NL-05/360</t>
  </si>
  <si>
    <t>05/1387,NL-05/370</t>
  </si>
  <si>
    <t>17:10</t>
  </si>
  <si>
    <t>ICT TRIPPED DUE TO B PHASE BUCHHOLZ RELAY OPERATION</t>
  </si>
  <si>
    <t>05/1406,NL-05/376</t>
  </si>
  <si>
    <t>05/1409</t>
  </si>
  <si>
    <t>5/1463</t>
  </si>
  <si>
    <t>20:58</t>
  </si>
  <si>
    <t>05/1431,NL-05/383</t>
  </si>
  <si>
    <t>05/1474,   NL-05/387</t>
  </si>
  <si>
    <t>05/1630,   NL-05/431</t>
  </si>
  <si>
    <t>05/1487,   NL-05/391</t>
  </si>
  <si>
    <t>05/1519,   NL-05/400</t>
  </si>
  <si>
    <t>5/1516</t>
  </si>
  <si>
    <t>5/1541</t>
  </si>
  <si>
    <t>5/1518</t>
  </si>
  <si>
    <t>5/1557</t>
  </si>
  <si>
    <t>5/1548</t>
  </si>
  <si>
    <t>SWITCHABLE LR_400kV_PUNE(GIS) 1_PUNE</t>
  </si>
  <si>
    <t>5/1489</t>
  </si>
  <si>
    <t>5/1634</t>
  </si>
  <si>
    <t>10:57</t>
  </si>
  <si>
    <t>5/1865</t>
  </si>
  <si>
    <t>FOR NTAMC WORKS AT RAIPUR END</t>
  </si>
  <si>
    <t>5/1570</t>
  </si>
  <si>
    <t>5/1640</t>
  </si>
  <si>
    <t>5/1579</t>
  </si>
  <si>
    <t>5/1622</t>
  </si>
  <si>
    <t>5/1580</t>
  </si>
  <si>
    <t>5/1616</t>
  </si>
  <si>
    <t>FOR CSD COMMISSIONING WORKS</t>
  </si>
  <si>
    <t>05/1583,   NL-05/417</t>
  </si>
  <si>
    <t>05/1618,   NL-05/428</t>
  </si>
  <si>
    <t>15:17</t>
  </si>
  <si>
    <t>05/1594,   NL-05/420</t>
  </si>
  <si>
    <t>5/1799 NL-5/478</t>
  </si>
  <si>
    <t>5/1597</t>
  </si>
  <si>
    <t>5/1631</t>
  </si>
  <si>
    <t>5/1615</t>
  </si>
  <si>
    <t>5/1673</t>
  </si>
  <si>
    <t>LINE TRIPPED DUE TO EARTH FAULT. F.D 140 KM FROM KORBA,&amp; 56 KM FROM BUDIPADAR</t>
  </si>
  <si>
    <t>KEPT UN CHARGED AS PER WRLDC INSTRUCTIONS FOR VOLTAGE REGULATION</t>
  </si>
  <si>
    <t>5/1748        5/460          5/611</t>
  </si>
  <si>
    <t>17:29</t>
  </si>
  <si>
    <t>5/1671        5/438</t>
  </si>
  <si>
    <t>5/1812 NL-5/482</t>
  </si>
  <si>
    <t>5/1687</t>
  </si>
  <si>
    <t>5/1721</t>
  </si>
  <si>
    <t>5/1690       5/443</t>
  </si>
  <si>
    <t>5/1724        5/454</t>
  </si>
  <si>
    <t>5/1691</t>
  </si>
  <si>
    <t>5/1720</t>
  </si>
  <si>
    <t>5/1692         5/445</t>
  </si>
  <si>
    <t>5/1718</t>
  </si>
  <si>
    <t>5/1730</t>
  </si>
  <si>
    <t>KEPT OUT AS WRLDC INSTRUCTIONS FOR LINE CROSSING WORKS OF 765KV CHAMPA LINE</t>
  </si>
  <si>
    <t>5/1685         5/442</t>
  </si>
  <si>
    <t>05/2434,NL-05/684</t>
  </si>
  <si>
    <t>TRIPPED DUE TO R PAHSE ISOLATOR DAMAGED ON 400 KV  SIDE DUE TO HEAVY WIND &amp; RAIN NATURAL CALAMITY.</t>
  </si>
  <si>
    <t>5/1752</t>
  </si>
  <si>
    <t>16:01</t>
  </si>
  <si>
    <t>SNCC</t>
  </si>
  <si>
    <t>LINE HAND TRIPPED DUE TO Y PHASE WAVETRAP BPI FAILURE  AT MAPUSA DUE TO HEAVY RAIN &amp; THUNDER NATURAL CALAMITY</t>
  </si>
  <si>
    <t>5/1802</t>
  </si>
  <si>
    <t>16:02</t>
  </si>
  <si>
    <t>5/1778</t>
  </si>
  <si>
    <t>5/1803</t>
  </si>
  <si>
    <t>5/1793 NL-5/474</t>
  </si>
  <si>
    <t>5/1811 NL-5/481</t>
  </si>
  <si>
    <t xml:space="preserve">LINE TRIPPED DUE TO A/R UNSUCCESSFUL AT BOTH ENDS ON R PH TO E FAULT,FL- 137 KM FROM BIRSINGHPUR END. </t>
  </si>
  <si>
    <t>,……</t>
  </si>
  <si>
    <t>5/1806</t>
  </si>
  <si>
    <t>09:16</t>
  </si>
  <si>
    <t>5/1804</t>
  </si>
  <si>
    <t>5/1856</t>
  </si>
  <si>
    <t>18:12</t>
  </si>
  <si>
    <t>5/1815 NL-5/484</t>
  </si>
  <si>
    <t>17:09</t>
  </si>
  <si>
    <t>5/1843 NL-5/491</t>
  </si>
  <si>
    <t>5/1902 NL-5/513</t>
  </si>
  <si>
    <t>17:38</t>
  </si>
  <si>
    <t>5/1846 NL-5/493</t>
  </si>
  <si>
    <t>5/1905 NL-5/514</t>
  </si>
  <si>
    <t>18:03</t>
  </si>
  <si>
    <t>5/1857 NL-5/498</t>
  </si>
  <si>
    <t>5/1912 NL-5/518</t>
  </si>
  <si>
    <t>5/1861</t>
  </si>
  <si>
    <t>5/1899</t>
  </si>
  <si>
    <t>5/1862</t>
  </si>
  <si>
    <t>5/1893</t>
  </si>
  <si>
    <t>5/1867</t>
  </si>
  <si>
    <t>17:43</t>
  </si>
  <si>
    <t>5/1872</t>
  </si>
  <si>
    <t>5/1904</t>
  </si>
  <si>
    <t>19:00</t>
  </si>
  <si>
    <t>5/1873</t>
  </si>
  <si>
    <t>5/1915</t>
  </si>
  <si>
    <t>16:27</t>
  </si>
  <si>
    <t>5/1876</t>
  </si>
  <si>
    <t>5/1891</t>
  </si>
  <si>
    <t>16:31</t>
  </si>
  <si>
    <t>5/1877</t>
  </si>
  <si>
    <t>5/1892</t>
  </si>
  <si>
    <t>5/1878 NL-5/503</t>
  </si>
  <si>
    <t>5/1906 NL-5/515</t>
  </si>
  <si>
    <t>17:52</t>
  </si>
  <si>
    <t>5/1936 NL-5/527</t>
  </si>
  <si>
    <t>5/2025                 5/553</t>
  </si>
  <si>
    <t>15:38</t>
  </si>
  <si>
    <t>5/1966                 5/530</t>
  </si>
  <si>
    <t>5/2002                 5/544</t>
  </si>
  <si>
    <t>5/1967</t>
  </si>
  <si>
    <t>17:04</t>
  </si>
  <si>
    <t>5/1968</t>
  </si>
  <si>
    <t>5/2014</t>
  </si>
  <si>
    <t>17:18</t>
  </si>
  <si>
    <t>5/1969</t>
  </si>
  <si>
    <t>5/2018</t>
  </si>
  <si>
    <t>5/1974              5/533</t>
  </si>
  <si>
    <t>5/2026                5/554</t>
  </si>
  <si>
    <t>13:10</t>
  </si>
  <si>
    <t>5/1976</t>
  </si>
  <si>
    <t>5/1992</t>
  </si>
  <si>
    <t>5/1980</t>
  </si>
  <si>
    <t>5/2022</t>
  </si>
  <si>
    <t>18:13</t>
  </si>
  <si>
    <t>5/1985             5/539</t>
  </si>
  <si>
    <t>5/2030                5/555</t>
  </si>
  <si>
    <t>5/1986</t>
  </si>
  <si>
    <t>08:38</t>
  </si>
  <si>
    <t>5/2010</t>
  </si>
  <si>
    <t>05/2100</t>
  </si>
  <si>
    <t>16:51</t>
  </si>
  <si>
    <t>5/2062                5/579</t>
  </si>
  <si>
    <t>05/2161,NL-05/617</t>
  </si>
  <si>
    <t>08:40</t>
  </si>
  <si>
    <t>12:00</t>
  </si>
  <si>
    <t>LINE TRIPPED DUE TO FIRE ON COTTON NEAR TO LINE ON R PHASE TO E FAULT,FC-9.8 KA,FL-22.5 KM FROM WARDHA AND FL-339KM FROM RAIPUR END.</t>
  </si>
  <si>
    <t>05/2142</t>
  </si>
  <si>
    <t>16:17</t>
  </si>
  <si>
    <t>05/2108</t>
  </si>
  <si>
    <t>05/2156</t>
  </si>
  <si>
    <t>17:15</t>
  </si>
  <si>
    <t>05/2109</t>
  </si>
  <si>
    <t>05/2168</t>
  </si>
  <si>
    <t>09:07</t>
  </si>
  <si>
    <t>18:25</t>
  </si>
  <si>
    <t>05/2111,NL-05/588</t>
  </si>
  <si>
    <t>05/2174,NL-05/620</t>
  </si>
  <si>
    <t>15:27</t>
  </si>
  <si>
    <t>05/2118,NL-05/593</t>
  </si>
  <si>
    <t>05/2149,NL-05/613</t>
  </si>
  <si>
    <t>05/2119</t>
  </si>
  <si>
    <t>05/2153</t>
  </si>
  <si>
    <t>09:46</t>
  </si>
  <si>
    <t>05/2121,NL-05/595</t>
  </si>
  <si>
    <t>05/2287,NL-05/671</t>
  </si>
  <si>
    <t>09:50</t>
  </si>
  <si>
    <t>05/2123,NL-05/597</t>
  </si>
  <si>
    <t>05/2160,NL-05/616</t>
  </si>
  <si>
    <t>16:46</t>
  </si>
  <si>
    <t>05/2128</t>
  </si>
  <si>
    <t>05/2165</t>
  </si>
  <si>
    <t>10:20</t>
  </si>
  <si>
    <t>05/2155</t>
  </si>
  <si>
    <t>10:22</t>
  </si>
  <si>
    <t>16:48</t>
  </si>
  <si>
    <t>05/2130</t>
  </si>
  <si>
    <t>05/2162</t>
  </si>
  <si>
    <t>10:23</t>
  </si>
  <si>
    <t>05/2126</t>
  </si>
  <si>
    <t>05/2179</t>
  </si>
  <si>
    <t>17:57</t>
  </si>
  <si>
    <t>20:11</t>
  </si>
  <si>
    <t>05/2171</t>
  </si>
  <si>
    <t>05/2185</t>
  </si>
  <si>
    <t>06:20</t>
  </si>
  <si>
    <t>05/2205</t>
  </si>
  <si>
    <t>05/2289</t>
  </si>
  <si>
    <t>05/2206,NL-05/634</t>
  </si>
  <si>
    <t>05/2277,NL-05/668</t>
  </si>
  <si>
    <t>05/2207</t>
  </si>
  <si>
    <t>05/2279</t>
  </si>
  <si>
    <t>5/2218</t>
  </si>
  <si>
    <t>5/2278</t>
  </si>
  <si>
    <t>H/T FOR FIRE FIGHTING WORKS</t>
  </si>
  <si>
    <t>05/2222</t>
  </si>
  <si>
    <t>5/2226</t>
  </si>
  <si>
    <t>5/2290</t>
  </si>
  <si>
    <t>5/2227</t>
  </si>
  <si>
    <t>5/2275</t>
  </si>
  <si>
    <t>05/2228,NL-05/637</t>
  </si>
  <si>
    <t>05/2264,NL-05/660</t>
  </si>
  <si>
    <t>05/2233,NL-05/638</t>
  </si>
  <si>
    <t>05/2286,NL-05/670</t>
  </si>
  <si>
    <t>H/T FOR RELAY REPLACEMENT WORKS AT RKKML END</t>
  </si>
  <si>
    <t>5/2239</t>
  </si>
  <si>
    <t>5/2281</t>
  </si>
  <si>
    <t>5/2238</t>
  </si>
  <si>
    <t>5/2282</t>
  </si>
  <si>
    <t>05/2243,NL-05/643</t>
  </si>
  <si>
    <t>05/2276,NL-05/667</t>
  </si>
  <si>
    <t>05/2244,NL-05/644</t>
  </si>
  <si>
    <t>5/2534              5/715</t>
  </si>
  <si>
    <t>05/2267,NL-05/662</t>
  </si>
  <si>
    <t>5/2234</t>
  </si>
  <si>
    <t>5/2274</t>
  </si>
  <si>
    <t>05/2409,NL-05/680</t>
  </si>
  <si>
    <t>LINE TRIPPED DUE TO PROBLEM AT BUDIPADAR S/S</t>
  </si>
  <si>
    <t>05/2345,NL-05/661</t>
  </si>
  <si>
    <t>05/2396,NL-05/677</t>
  </si>
  <si>
    <t>5/2346</t>
  </si>
  <si>
    <t>5/2403</t>
  </si>
  <si>
    <t>5/2347</t>
  </si>
  <si>
    <t>5/2514</t>
  </si>
  <si>
    <t>5/2357</t>
  </si>
  <si>
    <t>5/2399</t>
  </si>
  <si>
    <t>5/2358</t>
  </si>
  <si>
    <t>5/2402</t>
  </si>
  <si>
    <t>05/2359,NL-05/663</t>
  </si>
  <si>
    <t>05/2387,NL-05/672</t>
  </si>
  <si>
    <t>H/T FOR NTAMC WORKS</t>
  </si>
  <si>
    <t>5/2361</t>
  </si>
  <si>
    <t>5/2417</t>
  </si>
  <si>
    <t>05/2369,NL-05/665</t>
  </si>
  <si>
    <t>05/2386,NL-05/671</t>
  </si>
  <si>
    <t>05/2400,NL-05/677</t>
  </si>
  <si>
    <t>05/2388,NL-05/673</t>
  </si>
  <si>
    <t>05/2379,NL-05/670</t>
  </si>
  <si>
    <t>5/2406</t>
  </si>
  <si>
    <t>5/2450</t>
  </si>
  <si>
    <t>05/2429,NL-05/681</t>
  </si>
  <si>
    <t>5/2761 NL-5/779</t>
  </si>
  <si>
    <t>5/2460</t>
  </si>
  <si>
    <t>5/2520</t>
  </si>
  <si>
    <t>17:05</t>
  </si>
  <si>
    <t>5/2466          5/692</t>
  </si>
  <si>
    <t>5/2516               5/707</t>
  </si>
  <si>
    <t>17:19</t>
  </si>
  <si>
    <t>5/2474</t>
  </si>
  <si>
    <t>5/2519</t>
  </si>
  <si>
    <t>5/2465</t>
  </si>
  <si>
    <t>5/2513</t>
  </si>
  <si>
    <t>16:57</t>
  </si>
  <si>
    <t>5/2469</t>
  </si>
  <si>
    <t>5/2515</t>
  </si>
  <si>
    <t>5/2473              5/694</t>
  </si>
  <si>
    <t>5/2516             5/707</t>
  </si>
  <si>
    <t>5/2475               5/695</t>
  </si>
  <si>
    <t>5/2526              5/712</t>
  </si>
  <si>
    <t>23:16</t>
  </si>
  <si>
    <t>5/2600</t>
  </si>
  <si>
    <t>5/2638</t>
  </si>
  <si>
    <t>5/2575</t>
  </si>
  <si>
    <t>5/2605</t>
  </si>
  <si>
    <t>5/2629 NL-5/745</t>
  </si>
  <si>
    <t>02:34</t>
  </si>
  <si>
    <t>5/2658 NL-5/753</t>
  </si>
  <si>
    <t>5/2770 NL-5/784</t>
  </si>
  <si>
    <t>5/2661</t>
  </si>
  <si>
    <t>5/2746</t>
  </si>
  <si>
    <t>5/2662</t>
  </si>
  <si>
    <t>5/2747</t>
  </si>
  <si>
    <t>5/2668 NL- 5/755</t>
  </si>
  <si>
    <t>05/3253,NL-05/904</t>
  </si>
  <si>
    <t>5/2672</t>
  </si>
  <si>
    <t>5/2729</t>
  </si>
  <si>
    <t>5/2678</t>
  </si>
  <si>
    <t>5/2732</t>
  </si>
  <si>
    <t xml:space="preserve"> H/T FOR AMP WORKS </t>
  </si>
  <si>
    <t>5/2680 NL- 5/762</t>
  </si>
  <si>
    <t>5/2744 NL- 5/774</t>
  </si>
  <si>
    <t>5/2682</t>
  </si>
  <si>
    <t>5/2730</t>
  </si>
  <si>
    <t>5/2683 NL- 5/761</t>
  </si>
  <si>
    <t>5/2733 NL-5/770</t>
  </si>
  <si>
    <t>5/2684</t>
  </si>
  <si>
    <t>5/2738</t>
  </si>
  <si>
    <t>5/2703 NL- 5/764</t>
  </si>
  <si>
    <t>5/2715 NL- 5/767</t>
  </si>
  <si>
    <t>5/2704</t>
  </si>
  <si>
    <t>5/2734</t>
  </si>
  <si>
    <t>5/2679</t>
  </si>
  <si>
    <t>5/2714</t>
  </si>
  <si>
    <t>08:20</t>
  </si>
  <si>
    <t>5/2718</t>
  </si>
  <si>
    <t>05/2780</t>
  </si>
  <si>
    <t>5/2004</t>
  </si>
  <si>
    <t>5/2756</t>
  </si>
  <si>
    <t>09:05</t>
  </si>
  <si>
    <t>19:16</t>
  </si>
  <si>
    <t>05/2787,NL-05/789</t>
  </si>
  <si>
    <t>05/2851,NL-05/807</t>
  </si>
  <si>
    <t>09:35</t>
  </si>
  <si>
    <t>17:08</t>
  </si>
  <si>
    <t>OCC APPROVED OUTAGE AVAILED FOR CSD COMMISSIONING WORKS.</t>
  </si>
  <si>
    <t>05/2790</t>
  </si>
  <si>
    <t>05/2839</t>
  </si>
  <si>
    <t>09:59</t>
  </si>
  <si>
    <t>18:36</t>
  </si>
  <si>
    <t>05/2796</t>
  </si>
  <si>
    <t>05/2850</t>
  </si>
  <si>
    <t>20:27</t>
  </si>
  <si>
    <t>05/2798</t>
  </si>
  <si>
    <t>05/2864</t>
  </si>
  <si>
    <t>18:47</t>
  </si>
  <si>
    <t>05/2803</t>
  </si>
  <si>
    <t>05/2988</t>
  </si>
  <si>
    <t>10:34</t>
  </si>
  <si>
    <t>05/2804</t>
  </si>
  <si>
    <t>10:35</t>
  </si>
  <si>
    <t>05/2805</t>
  </si>
  <si>
    <t>05/2840</t>
  </si>
  <si>
    <t>17:25</t>
  </si>
  <si>
    <t>05/2802,NL-05/792</t>
  </si>
  <si>
    <t>05/2842,NL-05/802</t>
  </si>
  <si>
    <t>17:16</t>
  </si>
  <si>
    <t>05/2841</t>
  </si>
  <si>
    <t>05/2899</t>
  </si>
  <si>
    <t>17:56</t>
  </si>
  <si>
    <t>05/2904</t>
  </si>
  <si>
    <t>05/2975</t>
  </si>
  <si>
    <t>09:00</t>
  </si>
  <si>
    <t>05/2906</t>
  </si>
  <si>
    <t>05/2976</t>
  </si>
  <si>
    <t>22:12</t>
  </si>
  <si>
    <t>05/2909,NL-05/820</t>
  </si>
  <si>
    <t>05/3012,NL-05/852</t>
  </si>
  <si>
    <t>09:06</t>
  </si>
  <si>
    <t>05/2907,NL-05/819</t>
  </si>
  <si>
    <t>05/2972,NL-05/839</t>
  </si>
  <si>
    <t>05/2908</t>
  </si>
  <si>
    <t>05/2916</t>
  </si>
  <si>
    <t>05/2978</t>
  </si>
  <si>
    <t>09:52</t>
  </si>
  <si>
    <t>18:43</t>
  </si>
  <si>
    <t>05/2915</t>
  </si>
  <si>
    <t>05/2979</t>
  </si>
  <si>
    <t>16:59</t>
  </si>
  <si>
    <t>05/2924,NL-05/826</t>
  </si>
  <si>
    <t>05/2970,NL-05/838</t>
  </si>
  <si>
    <t>13:45</t>
  </si>
  <si>
    <t>19:51</t>
  </si>
  <si>
    <t>EMERGENCY OUTAGE AVAILED BY NTPC SIPAT FOR L/R OTI REPLACEMENT WORK.</t>
  </si>
  <si>
    <t>17:03</t>
  </si>
  <si>
    <t>LINE TRIPPED ON R PH TO E FAULT,FC- 7.6 KA,FL- 53.3 KM FROM WARDHA END.</t>
  </si>
  <si>
    <t>05/3089,NL-05/868</t>
  </si>
  <si>
    <t>06:31</t>
  </si>
  <si>
    <t>05/2982</t>
  </si>
  <si>
    <t>05/3031</t>
  </si>
  <si>
    <t>23:17</t>
  </si>
  <si>
    <t>LINE TRIPPED DUE TO FAULT IN R PHASE BUSHING OF L/R AT KORBA END, AS ON R PH TO E FAULT,Z2 FAULT,FC- 1.704 KA,FL- 207.3 KM FROM MAHAN END.</t>
  </si>
  <si>
    <t>06:27</t>
  </si>
  <si>
    <t>05/3032,NL-05/855</t>
  </si>
  <si>
    <t>05/3104,NL-05/871</t>
  </si>
  <si>
    <t>06:37</t>
  </si>
  <si>
    <t>05/3033</t>
  </si>
  <si>
    <t>5/3145</t>
  </si>
  <si>
    <t>17:24</t>
  </si>
  <si>
    <t>05/3039,NL-05/858</t>
  </si>
  <si>
    <t>05/3113,NL-05/872</t>
  </si>
  <si>
    <t>05/3040,NL-05/859</t>
  </si>
  <si>
    <t>05/3290,NL-05/917</t>
  </si>
  <si>
    <t>5/3042</t>
  </si>
  <si>
    <t>5/3255</t>
  </si>
  <si>
    <t>5/3045</t>
  </si>
  <si>
    <t>5/3102</t>
  </si>
  <si>
    <t>05/3051,NL-05/862</t>
  </si>
  <si>
    <t>05/3103,NL-05/870</t>
  </si>
  <si>
    <t>5/3052</t>
  </si>
  <si>
    <t>5/3112</t>
  </si>
  <si>
    <t>5/3072</t>
  </si>
  <si>
    <t>5/3130</t>
  </si>
  <si>
    <t>OUTAGE  AVAILED FOR TIGHTINING OF JUMPERS IN LINE</t>
  </si>
  <si>
    <t>5/3089</t>
  </si>
  <si>
    <t>5/3138</t>
  </si>
  <si>
    <t>05/3193,NL-05/890</t>
  </si>
  <si>
    <t>5/2804</t>
  </si>
  <si>
    <t>5/3128</t>
  </si>
  <si>
    <t xml:space="preserve">765kV DURG PS- CHAMPA_1 </t>
  </si>
  <si>
    <t>5/3189</t>
  </si>
  <si>
    <t>5/3271</t>
  </si>
  <si>
    <t>5/3190</t>
  </si>
  <si>
    <t>5/3272</t>
  </si>
  <si>
    <t>5/3207</t>
  </si>
  <si>
    <t>5/3291</t>
  </si>
  <si>
    <t>5/3236</t>
  </si>
  <si>
    <t>5/3200</t>
  </si>
  <si>
    <t>5/3237</t>
  </si>
  <si>
    <t>5/3329</t>
  </si>
  <si>
    <t>765kV CHAMPA- KOTRA PS</t>
  </si>
  <si>
    <t xml:space="preserve">LINE FIRST TIME CHARGED </t>
  </si>
  <si>
    <t>OUTAGE AVAILED FOR NTAMC WORKS.</t>
  </si>
  <si>
    <t>5/3335 5/934</t>
  </si>
  <si>
    <t>5/3381 5/949</t>
  </si>
  <si>
    <t>05/3346 05/937</t>
  </si>
  <si>
    <t>5/3388 5/953</t>
  </si>
  <si>
    <t>05/3337 5/938</t>
  </si>
  <si>
    <t>5/3343 5/940</t>
  </si>
  <si>
    <t>5/3382 5/950</t>
  </si>
  <si>
    <t>5/3369</t>
  </si>
  <si>
    <t>5/3433</t>
  </si>
  <si>
    <t>TO ATTEND HOTSPOT BY KORBA(W)</t>
  </si>
  <si>
    <t>5/3394</t>
  </si>
  <si>
    <t>OUTAGE  AVAILED FOR NTMC WORK</t>
  </si>
  <si>
    <t>WR 5/3437 NL 5/959</t>
  </si>
  <si>
    <t>WR 5/3492 NL 5/984</t>
  </si>
  <si>
    <t>WR 5/3430 NL 5/960</t>
  </si>
  <si>
    <t>WR 5/3431 NL 5/961</t>
  </si>
  <si>
    <t>WR 5/3454 NL 5/968</t>
  </si>
  <si>
    <t>EMERGENCY OUTAGE AVAILED FOR ATTENDING LEAKAGE THROUGH MOG.</t>
  </si>
  <si>
    <t>WR 5/3442 NL 5/964</t>
  </si>
  <si>
    <t>05/3444</t>
  </si>
  <si>
    <t>05/3458</t>
  </si>
  <si>
    <t>05/3452</t>
  </si>
  <si>
    <t>400KV KORBA-SIPAT</t>
  </si>
  <si>
    <t>LINE TRIPPED. NO INDICATION FOUND IN RELAY.</t>
  </si>
  <si>
    <t>3494</t>
  </si>
  <si>
    <t>400KV KORBA-BALCO</t>
  </si>
  <si>
    <t>3489</t>
  </si>
  <si>
    <t>5/3510 NL-987</t>
  </si>
  <si>
    <t>LINE A/R SUCCESSFUL AT BHATAPARA END BUT TRIPPED AT KORBA END.</t>
  </si>
  <si>
    <t>3500</t>
  </si>
  <si>
    <t>415:11</t>
  </si>
  <si>
    <t>LAMC</t>
  </si>
  <si>
    <t xml:space="preserve">LINE TRIPPED ON B PH TO E FAULT DUE TO THEFT OF LARGE BRACING MEMBERS  FROM MAIN LEGS C AND D AT LOC. NO. 547 BY MISCREANT PEOPLES. THIS MAY CAUSE TOWER COLLAPSED AT LOC. NO. 547  DURING HEAVY LIGHTENING AND THUNDER STORM  69 KM FROM RAIPUR. </t>
  </si>
  <si>
    <t>H/T FOR CSD COMMISSIONING  &amp; FIRE FIGHTING WORKS AT SOLAPUR.</t>
  </si>
  <si>
    <t>REACTOR WAS READY FOR CHARGING FOR KEPT OUT ON VOLATGE REGULATION  DUE TO RAIN.</t>
  </si>
  <si>
    <r>
      <rPr>
        <b/>
        <sz val="10"/>
        <color indexed="10"/>
        <rFont val="Times New Roman"/>
        <family val="1"/>
      </rPr>
      <t>L</t>
    </r>
    <r>
      <rPr>
        <b/>
        <sz val="10"/>
        <rFont val="Times New Roman"/>
        <family val="1"/>
      </rPr>
      <t>ICENCEE</t>
    </r>
  </si>
  <si>
    <r>
      <rPr>
        <b/>
        <sz val="10"/>
        <color indexed="10"/>
        <rFont val="Times New Roman"/>
        <family val="1"/>
      </rPr>
      <t>O</t>
    </r>
    <r>
      <rPr>
        <b/>
        <sz val="10"/>
        <rFont val="Times New Roman"/>
        <family val="1"/>
      </rPr>
      <t>THERS</t>
    </r>
  </si>
  <si>
    <r>
      <rPr>
        <b/>
        <sz val="10"/>
        <color indexed="10"/>
        <rFont val="Times New Roman"/>
        <family val="1"/>
      </rPr>
      <t>S</t>
    </r>
    <r>
      <rPr>
        <b/>
        <sz val="10"/>
        <rFont val="Times New Roman"/>
        <family val="1"/>
      </rPr>
      <t>YSTEM CONSTR.</t>
    </r>
  </si>
  <si>
    <r>
      <rPr>
        <b/>
        <sz val="10"/>
        <color indexed="10"/>
        <rFont val="Times New Roman"/>
        <family val="1"/>
      </rPr>
      <t>D</t>
    </r>
    <r>
      <rPr>
        <b/>
        <sz val="10"/>
        <rFont val="Times New Roman"/>
        <family val="1"/>
      </rPr>
      <t>EEMED AVAILABLE</t>
    </r>
  </si>
  <si>
    <t>OCC APPROVED OUTAGE AVAILED FOR REPLACEMENT OF PORCELAIN INSULATOR AT CRITICAL CROSSING  (NH)FOR PUBLIC SAFETY &amp; FOR RECTIFICATION WORKS OF BROKEN EARTH WIRE AT LOC NO 411</t>
  </si>
  <si>
    <t>OCC APPROVED OUTAGE AVAILED  FOR REPLACEMENT OF PORCELAIN INSULATOR AT CRITICAL CROSSING  (NH)FOR PUBLIC SAFETY</t>
  </si>
  <si>
    <t>POWERGRID WRTS-I</t>
  </si>
  <si>
    <t>MONTH:</t>
  </si>
  <si>
    <t>UNIT OUT DUE TO TRIPPING OF LINE</t>
  </si>
  <si>
    <t>GOMD</t>
  </si>
  <si>
    <t>LINE UNABLE TO RESTORED AFTER OUTAGE DUE TO FAILURE OF REACTOR BUSHING AT KORBA NTPC END.</t>
  </si>
  <si>
    <t>LHWT</t>
  </si>
  <si>
    <t>LINE TRIPPED ON - PHASE TO PHASE FAULT- FAULT CURRENT -10K.A. FL = 30KM FROM BILASPUR END. FAULT IS UNDER  CG(O&amp;M)</t>
  </si>
  <si>
    <t>TOTAL</t>
  </si>
  <si>
    <t>GRAND TOTAL IN HRS:MIN</t>
  </si>
  <si>
    <t>GRAND TOTAL IN HRS</t>
  </si>
  <si>
    <t>H/T DUE TO HEAVY SPARKING ON SPARE ISOLATOR.</t>
  </si>
  <si>
    <t>LINE A/R FROM BOTH END SUCESSFULLY ON B-PH TO EARTH FAULT. F/L=79.2KM FROM WARDHA.</t>
  </si>
  <si>
    <t>17:34</t>
  </si>
  <si>
    <t>H/T FOR REPLACING ISOLATOR ARMS OF SPARE UNIT.</t>
  </si>
  <si>
    <t>ICT TRIPPED ON B PHASE BUCHHOLZ RELAY MALOPERATION.</t>
  </si>
  <si>
    <t>H/T FOR AMP WORKS AT KOTRA</t>
  </si>
  <si>
    <t>LINE TRIPPED DUE TO OVER VOLTAGE AT DURG PS END</t>
  </si>
  <si>
    <t>05/2317,
NL-05/654, 5/822</t>
  </si>
  <si>
    <t>REACTOR TRIPPED ON DIFFERENTIAL PROTECTION OPERATION AT SOLAPUR END</t>
  </si>
  <si>
    <t>05/2946,
NL-05/832,
ER-05/1044</t>
  </si>
  <si>
    <t>05/2995,
NL-05/847,
ER-05/1055</t>
  </si>
  <si>
    <t>23:32</t>
  </si>
  <si>
    <t>LINE TRIPPED ON R-PH TO EARTH FAULTF/L- 42 KM FROM SOLAPUR END 234 KM FROM PUNE END.</t>
  </si>
  <si>
    <t xml:space="preserve">LLINE KEPT OUT AFTER OUTAGE AS PER WRLDC  INSTRUCTION OF WRLDC.  THERE IS NO PERMANENT FAULT IN LINE AS LINE WAS SUCCESSFULLY CHARGED IN EARLY MORNING ON 29/05/15.  </t>
  </si>
  <si>
    <t>LINE FIRST TIME CHARGED.</t>
  </si>
  <si>
    <t>05/3117,
NL-05/875</t>
  </si>
  <si>
    <t>TRIPPED DUE TO RELAY MAL OPERATION AT RAIGARH. DT RECEIVED AT RAIPUR END</t>
  </si>
  <si>
    <t>05/3273,
NL-05/911</t>
  </si>
  <si>
    <t>LINE H/T FOR RECTIFICATION OF MELTED JUMPER OF BOTTEM PHASE.</t>
  </si>
  <si>
    <t>LINE TRIPPED ON B-PHASE TO E-FAULT. FL = 210 KM FROM KORADI. LINE TEST CHARGED AT 20:11 BUT LINE TRIPPED ON SOTF. LINE EARTH WIRE CAME OUT FROM CLAMP. FAULT IS UNDER  CG(O&amp;M)</t>
  </si>
  <si>
    <t>Ouatge hrs due to more than 2 tripping</t>
  </si>
  <si>
    <t>TOTAL HRS AS PER WRLDC=</t>
  </si>
  <si>
    <t>GRAND TOTAL HRS (includingOuatge hrs due to more than 2 tripping) =</t>
  </si>
  <si>
    <t>NEW PROPOSED NAME</t>
  </si>
  <si>
    <t>CODE BY WREPC</t>
  </si>
  <si>
    <t xml:space="preserve">TYPE </t>
  </si>
  <si>
    <t>CODE BY PGCIL</t>
  </si>
  <si>
    <t>LENGTH</t>
  </si>
  <si>
    <t>LINE</t>
  </si>
  <si>
    <t>WR1L2</t>
  </si>
  <si>
    <t>WR1-IR1</t>
  </si>
  <si>
    <t>WR1L43</t>
  </si>
  <si>
    <t>WR1-IR2</t>
  </si>
  <si>
    <t>400kV RAIPUR-KWPCL II</t>
  </si>
  <si>
    <t>WR1L44</t>
  </si>
  <si>
    <t>400kV KWPCL-RAIGARH II</t>
  </si>
  <si>
    <t>WR1L45</t>
  </si>
  <si>
    <t>400kV RAIGARH-IBEUL I</t>
  </si>
  <si>
    <t>WR1L110</t>
  </si>
  <si>
    <t>400kV IBEUL-JHARSUGUDA I</t>
  </si>
  <si>
    <t>WR1L111</t>
  </si>
  <si>
    <t>400kV JHARSUGUDA-ROURKELA I</t>
  </si>
  <si>
    <t>WR1L49</t>
  </si>
  <si>
    <t>WR1L98</t>
  </si>
  <si>
    <t>WR1L50</t>
  </si>
  <si>
    <t>WR1-IR3</t>
  </si>
  <si>
    <t>WR1L51</t>
  </si>
  <si>
    <t>WR1L52</t>
  </si>
  <si>
    <t>WR1-IR4</t>
  </si>
  <si>
    <t>WR1L105</t>
  </si>
  <si>
    <t>WR1L106</t>
  </si>
  <si>
    <t>400KV RAIPUR-KSK IV</t>
  </si>
  <si>
    <t>WR1L103</t>
  </si>
  <si>
    <t xml:space="preserve">400kV KSK-RAIGARH IV </t>
  </si>
  <si>
    <t>WR1L97</t>
  </si>
  <si>
    <t>400kV RAIGARH-JHARSUGUDA III</t>
  </si>
  <si>
    <t>WR1L56</t>
  </si>
  <si>
    <t>400kV JHARSUGUDA-ROURKELA III</t>
  </si>
  <si>
    <t>WR1L57</t>
  </si>
  <si>
    <t>400kV RAIGARH-STERLITE IV</t>
  </si>
  <si>
    <t>WR1L58</t>
  </si>
  <si>
    <t>400kV STERLITE-ROURKELA IV</t>
  </si>
  <si>
    <t>WR1L59</t>
  </si>
  <si>
    <t>765kV D'JAIGARH-BILASPUR</t>
  </si>
  <si>
    <t>WR1L60</t>
  </si>
  <si>
    <t>WR1-IR5</t>
  </si>
  <si>
    <t>WR1L61</t>
  </si>
  <si>
    <t>765kV D'JAIGARH- JHARSUGUDA I</t>
  </si>
  <si>
    <t>WR1L101</t>
  </si>
  <si>
    <t>WR1-IR6</t>
  </si>
  <si>
    <t>765kV D'JAIGARH- JHARSUGUDA II</t>
  </si>
  <si>
    <t>WR1L102</t>
  </si>
  <si>
    <t>WR1L3</t>
  </si>
  <si>
    <t>CG(O&amp;M)</t>
  </si>
  <si>
    <t>400kV KORBA-BHILAI I</t>
  </si>
  <si>
    <t>WR1L4</t>
  </si>
  <si>
    <t>WR1L5</t>
  </si>
  <si>
    <t>WR1L6</t>
  </si>
  <si>
    <t>MH(O&amp;M)</t>
  </si>
  <si>
    <t>400kV KORADI-SATPURA</t>
  </si>
  <si>
    <t>WR1L7</t>
  </si>
  <si>
    <t>400kV RAIPUR-BHILAI I</t>
  </si>
  <si>
    <t>WR1L8</t>
  </si>
  <si>
    <t>400kV BHILAI-BHADRAVATI I</t>
  </si>
  <si>
    <t>WR1L9</t>
  </si>
  <si>
    <t>WR1-LINE</t>
  </si>
  <si>
    <t>WR1L10</t>
  </si>
  <si>
    <t>WR1L11</t>
  </si>
  <si>
    <t>WR1L12</t>
  </si>
  <si>
    <t>400kV BHADRAVATI-CHANDRAPUR I</t>
  </si>
  <si>
    <t>WR1L13</t>
  </si>
  <si>
    <t>400kV BHADRAVATI-CHANDRAPUR II</t>
  </si>
  <si>
    <t>WR1L14</t>
  </si>
  <si>
    <t>400kV BHADRAVATI-CHANDRAPUR III</t>
  </si>
  <si>
    <t>WR1L15</t>
  </si>
  <si>
    <t>400kV BHADRAVATI-CHANDRAPUR IV</t>
  </si>
  <si>
    <t>WR1L16</t>
  </si>
  <si>
    <t>WR1L17</t>
  </si>
  <si>
    <t>WR1L18</t>
  </si>
  <si>
    <t>400kV MAHAN-VINDHYACHAL</t>
  </si>
  <si>
    <t>WR1L25</t>
  </si>
  <si>
    <t>WR1L26</t>
  </si>
  <si>
    <t>400kV VINDHYACHAL-KORBA II</t>
  </si>
  <si>
    <t>WR1L27</t>
  </si>
  <si>
    <t>400kV SATPURA-SEONI</t>
  </si>
  <si>
    <t>WR1L28</t>
  </si>
  <si>
    <t>400kV BHILAI-SEONI</t>
  </si>
  <si>
    <t>WR1L29</t>
  </si>
  <si>
    <t>400kV BHILAI-BHATAPARA</t>
  </si>
  <si>
    <t>WR1L30</t>
  </si>
  <si>
    <t>WR1L31</t>
  </si>
  <si>
    <t>WR1L34</t>
  </si>
  <si>
    <t>765kV TAMNAR PS-KOTRA PS I</t>
  </si>
  <si>
    <t>WR1L35</t>
  </si>
  <si>
    <t>765kV TAMNAR PS-KOTRA PS II</t>
  </si>
  <si>
    <t>WR1L36</t>
  </si>
  <si>
    <t>765kV KOTRA PS-DURG PS I</t>
  </si>
  <si>
    <t>WR1L37</t>
  </si>
  <si>
    <t>765kV KOTRA PS-DURG PS II</t>
  </si>
  <si>
    <t>WR1L38</t>
  </si>
  <si>
    <t xml:space="preserve">400kV AURANGABAD(PG)-AURANGABAD(MSETCL) II </t>
  </si>
  <si>
    <t>WR1L39</t>
  </si>
  <si>
    <t>WR1L40</t>
  </si>
  <si>
    <t>WR1L41</t>
  </si>
  <si>
    <t xml:space="preserve">400kV AURANGABAD(PG)-AURANGABAD(MSETCL) I </t>
  </si>
  <si>
    <t>WR1L42</t>
  </si>
  <si>
    <t>WR1L62</t>
  </si>
  <si>
    <t>400kV RAIPUR-SIPAT III</t>
  </si>
  <si>
    <t>WR1L63</t>
  </si>
  <si>
    <t>WR1L64</t>
  </si>
  <si>
    <t>765kV SEONI-BILASPUR I</t>
  </si>
  <si>
    <t>WR1L65</t>
  </si>
  <si>
    <t>765kV BILASPUR-SIPAT II</t>
  </si>
  <si>
    <t>WR1L66</t>
  </si>
  <si>
    <t>765kV SEONI-BILASPUR II</t>
  </si>
  <si>
    <t>WR1L67</t>
  </si>
  <si>
    <t>765kV SEONI-WARDHA I</t>
  </si>
  <si>
    <t>WR1L68</t>
  </si>
  <si>
    <t>765kV SEONI-WARDHA II</t>
  </si>
  <si>
    <t>WR1L69</t>
  </si>
  <si>
    <t>400kV WARDHA-AKOLA I</t>
  </si>
  <si>
    <t>WR1L70</t>
  </si>
  <si>
    <t>400kV WARDHA-AKOLA II</t>
  </si>
  <si>
    <t>WR1L71</t>
  </si>
  <si>
    <t>400kV AURANGABAD (PG) -AKOLA I</t>
  </si>
  <si>
    <t>WR1L72</t>
  </si>
  <si>
    <t>400kV AURANGABAD (PG) -AKOLA II</t>
  </si>
  <si>
    <t>WR1L73</t>
  </si>
  <si>
    <t>WR1L74</t>
  </si>
  <si>
    <t>400kV PARLI(PG)-PARLI(MSETCL) I</t>
  </si>
  <si>
    <t>WR1L76</t>
  </si>
  <si>
    <t>400kV PARLI(PG)-PARLI(MSETCL) II</t>
  </si>
  <si>
    <t>WR1L77</t>
  </si>
  <si>
    <t>400kV KORBA-RAIPUR III</t>
  </si>
  <si>
    <t>WR1L78</t>
  </si>
  <si>
    <t>400kV KORBA-RAIPUR IV</t>
  </si>
  <si>
    <t>WR1L79</t>
  </si>
  <si>
    <t>400kV WARDHA-PARLI I</t>
  </si>
  <si>
    <t>WR1L80</t>
  </si>
  <si>
    <t>400kV WARDHA-PARLI II</t>
  </si>
  <si>
    <t>WR1L81</t>
  </si>
  <si>
    <t>400kV KORBA-BALCO</t>
  </si>
  <si>
    <t>WR1L82</t>
  </si>
  <si>
    <t>WR1L83</t>
  </si>
  <si>
    <t>WR1L84</t>
  </si>
  <si>
    <t>400kV KORBA-VANDANA</t>
  </si>
  <si>
    <t>WR1L85</t>
  </si>
  <si>
    <t>400KV VANDANA-BIRSINGHPUR</t>
  </si>
  <si>
    <t>WR1L86</t>
  </si>
  <si>
    <t>400KV RAIPUR-WARDHA I</t>
  </si>
  <si>
    <t>WR1L87</t>
  </si>
  <si>
    <t>WR1L88</t>
  </si>
  <si>
    <t>WR1L89</t>
  </si>
  <si>
    <t>WR1L90</t>
  </si>
  <si>
    <t>400kV RAIPUR-DURG I</t>
  </si>
  <si>
    <t>WR1L91</t>
  </si>
  <si>
    <t>400kV RAIPUR-DURG II</t>
  </si>
  <si>
    <t>WR1L92</t>
  </si>
  <si>
    <t>WR1L93</t>
  </si>
  <si>
    <t>WR1L94</t>
  </si>
  <si>
    <t>WR1L95</t>
  </si>
  <si>
    <t>WR1L99</t>
  </si>
  <si>
    <t>WR1L100</t>
  </si>
  <si>
    <t>400kV KORBA-SIPAT</t>
  </si>
  <si>
    <t>WR1L104</t>
  </si>
  <si>
    <t>WR1L108</t>
  </si>
  <si>
    <t>WR1L109</t>
  </si>
  <si>
    <t>WR1L112</t>
  </si>
  <si>
    <t>400Kv PARLI-PUNE(GIS)_1</t>
  </si>
  <si>
    <t>WR1L113</t>
  </si>
  <si>
    <t>400Kv PARLI-PUNE(GIS)_2</t>
  </si>
  <si>
    <t>WR1L114</t>
  </si>
  <si>
    <t>WR1L115</t>
  </si>
  <si>
    <t>WR1L116</t>
  </si>
  <si>
    <t>WR1L117</t>
  </si>
  <si>
    <t xml:space="preserve">765kV WARDHA - AURANGABAD(PG) IV </t>
  </si>
  <si>
    <t>WR1L118</t>
  </si>
  <si>
    <t>400Kv SOLAPUR(NTPC)-SOLAPUR(PG)_1</t>
  </si>
  <si>
    <t>WR1L119</t>
  </si>
  <si>
    <t>400Kv SOLAPUR(NTPC)-SOLAPUR(PG)_2</t>
  </si>
  <si>
    <t>WR1L120</t>
  </si>
  <si>
    <t>WR1L121</t>
  </si>
  <si>
    <t>WR1L122</t>
  </si>
  <si>
    <t>ICT1_400/220kv_RAIPUR</t>
  </si>
  <si>
    <t>ICT</t>
  </si>
  <si>
    <t>WR1T1</t>
  </si>
  <si>
    <t>WR1T2</t>
  </si>
  <si>
    <t>WR1T3</t>
  </si>
  <si>
    <t>ICT2_400/220kv_MAPUSA</t>
  </si>
  <si>
    <t>WR1T4</t>
  </si>
  <si>
    <t>WR1T5</t>
  </si>
  <si>
    <t>ICT1_400/220kv_RAIGARH</t>
  </si>
  <si>
    <t>WR1T6</t>
  </si>
  <si>
    <t>ICT2_400/220kv_RAIGARH</t>
  </si>
  <si>
    <t>WR1T7</t>
  </si>
  <si>
    <t>ICT1_765/400kv_SEONI</t>
  </si>
  <si>
    <t>WR1T8</t>
  </si>
  <si>
    <t>ICT2_765/400kv_SEONI</t>
  </si>
  <si>
    <t>WR1T9</t>
  </si>
  <si>
    <t>ICT3_765/400kv_SEONI</t>
  </si>
  <si>
    <t>WR1T10</t>
  </si>
  <si>
    <t>WR1T11</t>
  </si>
  <si>
    <t>ICT1_765/400kv_WARDHA</t>
  </si>
  <si>
    <t>WR1T12</t>
  </si>
  <si>
    <t>ICT2_765/400kv_WARDHA</t>
  </si>
  <si>
    <t>WR1T13</t>
  </si>
  <si>
    <t>ICT3_765/400kv_WARDHA</t>
  </si>
  <si>
    <t>WR1T14</t>
  </si>
  <si>
    <t>ICT1_765/400kv_BILASPUR</t>
  </si>
  <si>
    <t>WR1T15</t>
  </si>
  <si>
    <t>ICT2_765/400kv_BILASPUR</t>
  </si>
  <si>
    <t>WR1T16</t>
  </si>
  <si>
    <t>WR1T17</t>
  </si>
  <si>
    <t>ICT2_400/220kv_SEONI</t>
  </si>
  <si>
    <t>WR1T18</t>
  </si>
  <si>
    <t>WR1T19</t>
  </si>
  <si>
    <t>ICT1_400/220kv_WARDHA</t>
  </si>
  <si>
    <t>WR1T20</t>
  </si>
  <si>
    <t>WR1T21</t>
  </si>
  <si>
    <t>ICT3_400/220kv_WARDHA</t>
  </si>
  <si>
    <t>WR1T22</t>
  </si>
  <si>
    <t>ICT1_400/220kv_SOLAPUR</t>
  </si>
  <si>
    <t>WR1T23</t>
  </si>
  <si>
    <t>ICT2_400/220kv_SOLAPUR</t>
  </si>
  <si>
    <t>WR1T24</t>
  </si>
  <si>
    <t>WR1T25</t>
  </si>
  <si>
    <t>WR1T26</t>
  </si>
  <si>
    <t>WR1T27</t>
  </si>
  <si>
    <t>ICT3_765/400kv_BILASPUR</t>
  </si>
  <si>
    <t>WR1T28</t>
  </si>
  <si>
    <t>ICT1_765/400kv_KOTRA PS</t>
  </si>
  <si>
    <t>WR1T29</t>
  </si>
  <si>
    <t>WR1T30</t>
  </si>
  <si>
    <t>ICT4_765/400kv_KOTRA PS</t>
  </si>
  <si>
    <t>WR1T31</t>
  </si>
  <si>
    <t>ICT3_400/220kv_MAPUSA</t>
  </si>
  <si>
    <t>WR1T32</t>
  </si>
  <si>
    <t>ICT1_765/400kv_TAMNAR PS</t>
  </si>
  <si>
    <t>WR1T33</t>
  </si>
  <si>
    <t>ICT2_765/400kv_TAMNAR PS</t>
  </si>
  <si>
    <t>WR1T34</t>
  </si>
  <si>
    <t>ICT1_765/400kv_DURG PS</t>
  </si>
  <si>
    <t>WR1T35</t>
  </si>
  <si>
    <t>ICT1_765/400kv_SOLAPUR</t>
  </si>
  <si>
    <t>WR1T36</t>
  </si>
  <si>
    <t>ICT2_765/400kv_SOLAPUR</t>
  </si>
  <si>
    <t>WR1T37</t>
  </si>
  <si>
    <t>ICT1_400/200kv_AURANGABAD</t>
  </si>
  <si>
    <t>WR1T38</t>
  </si>
  <si>
    <t>ICT2_400/200kv_AURANGABAD</t>
  </si>
  <si>
    <t>WR1T39</t>
  </si>
  <si>
    <t>WR1T40</t>
  </si>
  <si>
    <t>ICT3_765/400kv_TAMNAR PS</t>
  </si>
  <si>
    <t>WR1T41</t>
  </si>
  <si>
    <t>ICT3_765/400kv_KOTRA PS</t>
  </si>
  <si>
    <t>WR1T42</t>
  </si>
  <si>
    <t>WR1T43</t>
  </si>
  <si>
    <t>ICT2_765/400kv_D'JAIGARH</t>
  </si>
  <si>
    <t>WR1T44</t>
  </si>
  <si>
    <t>ICT1_765/400kv_D'JAIGARH</t>
  </si>
  <si>
    <t>WR1T45</t>
  </si>
  <si>
    <t>ICT1_400/200kv_BHADRAWATI</t>
  </si>
  <si>
    <t>WR1T46</t>
  </si>
  <si>
    <t>WR1T47</t>
  </si>
  <si>
    <t>ICT2_765/400kv_PUNE(GIS)</t>
  </si>
  <si>
    <t>WR1T48</t>
  </si>
  <si>
    <t>BUS REACTOR_400kV_63MVAR_RAIGARH</t>
  </si>
  <si>
    <t>BR</t>
  </si>
  <si>
    <t>WR1R1</t>
  </si>
  <si>
    <t>BUS REACTOR_765kV_240MVAR_SEONI</t>
  </si>
  <si>
    <t>WR1R2</t>
  </si>
  <si>
    <t>SWITCHABLE LR_400kV_KORBA 3_RAIPUR</t>
  </si>
  <si>
    <t>WR1R3</t>
  </si>
  <si>
    <t>BUS REACTOR_400kV_50MVAR_WARDHA</t>
  </si>
  <si>
    <t>WR1R4</t>
  </si>
  <si>
    <t>WR1R5</t>
  </si>
  <si>
    <t>WR1R6</t>
  </si>
  <si>
    <t>WR1R7</t>
  </si>
  <si>
    <t>BUS REACTOR_765kV_240MVAR_WARDHA</t>
  </si>
  <si>
    <t>WR1R8</t>
  </si>
  <si>
    <t>WR1R9</t>
  </si>
  <si>
    <t>SWITCHABLE LR_765kV_BINA_SEONI</t>
  </si>
  <si>
    <t>WR1R10</t>
  </si>
  <si>
    <t>SWITCHABLE LR_765kV_SEONI 1_BILASPUR</t>
  </si>
  <si>
    <t>WR1R11</t>
  </si>
  <si>
    <t>SWITCHABLE LR_765kV_SEONI 2_BILASPUR</t>
  </si>
  <si>
    <t>WR1R12</t>
  </si>
  <si>
    <t>SWITCHABLE LR_765kV_D'GARH_BILASPUR</t>
  </si>
  <si>
    <t>WR1R13</t>
  </si>
  <si>
    <t>BUS REACTOR_765kV_240MVAR_KOTRA PS</t>
  </si>
  <si>
    <t>WR1R14</t>
  </si>
  <si>
    <t>BUS REACTOR_400kV_80MVAR_KOTRA PS</t>
  </si>
  <si>
    <t>WR1R15</t>
  </si>
  <si>
    <t>SWITCHABLE LR_765kV_DURG 1_KOTRA PS</t>
  </si>
  <si>
    <t>WR1R16</t>
  </si>
  <si>
    <t>BUS REACTOR_400kV_50MVAR_BHADRAWATI</t>
  </si>
  <si>
    <t>WR1R17</t>
  </si>
  <si>
    <t>WR1R18</t>
  </si>
  <si>
    <t>WR1R19</t>
  </si>
  <si>
    <t>WR1R20</t>
  </si>
  <si>
    <t>SWITCHABLE LR_765kV_DURG 2_KOTRA PS</t>
  </si>
  <si>
    <t>WR1R21</t>
  </si>
  <si>
    <t>BUS REACTOR_765kV_240MVAR_TAMNAR PS</t>
  </si>
  <si>
    <t>WR1R22</t>
  </si>
  <si>
    <t>BUS REACTOR_765kV_240MVAR_DURG PS</t>
  </si>
  <si>
    <t>WR1R23</t>
  </si>
  <si>
    <t>WR1R24</t>
  </si>
  <si>
    <t>WR1R25</t>
  </si>
  <si>
    <t>WR1R26</t>
  </si>
  <si>
    <t>WR1R27</t>
  </si>
  <si>
    <t>SWITCHABLE LR_765kV_A'BAD 2_WARDHA</t>
  </si>
  <si>
    <t>WR1R28</t>
  </si>
  <si>
    <t>WR1R29</t>
  </si>
  <si>
    <t>SWITCHABLE LR_765kV_WARDHA 2_SEONI</t>
  </si>
  <si>
    <t>WR1R30</t>
  </si>
  <si>
    <t>WR1R31</t>
  </si>
  <si>
    <t>BUS REACTOR 2_765kV_330MVAR_D'JAIGARH</t>
  </si>
  <si>
    <t>WR1R32</t>
  </si>
  <si>
    <t>WR1R33</t>
  </si>
  <si>
    <t>WR1R34</t>
  </si>
  <si>
    <t>SWITCHABLE LR_765kV_CHAMPA 1_DURG PS</t>
  </si>
  <si>
    <t>WR1R35</t>
  </si>
  <si>
    <t>WR1R36</t>
  </si>
  <si>
    <t>SWITCHABLE LR_765kV_WARDHA 1_SEONI</t>
  </si>
  <si>
    <t>WR1R37</t>
  </si>
  <si>
    <t>BUS REACTOR_400kV_125MVAR_RAIGARH</t>
  </si>
  <si>
    <t>WR1R38</t>
  </si>
  <si>
    <t>WR1R39</t>
  </si>
  <si>
    <t>WR1R40</t>
  </si>
  <si>
    <t>SWITCHABLE LR_765kV_WARDHA 1_DURG PS</t>
  </si>
  <si>
    <t>WR1R41</t>
  </si>
  <si>
    <t>SWITCHABLE LR_765kV_WARDHA 2_DURG PS</t>
  </si>
  <si>
    <t>WR1R42</t>
  </si>
  <si>
    <t>SWITCHABLE LR_400kV_BOISAR2_AURANGABAD</t>
  </si>
  <si>
    <t>WR1R43</t>
  </si>
  <si>
    <t>WR1R44</t>
  </si>
  <si>
    <t>BUS REACTOR_400kV_125MVAR_RAIPUR</t>
  </si>
  <si>
    <t>WR1R45</t>
  </si>
  <si>
    <t>WR1R46</t>
  </si>
  <si>
    <t>WR1R47</t>
  </si>
  <si>
    <t>WR1R48</t>
  </si>
  <si>
    <t>WR1R49</t>
  </si>
  <si>
    <t>SWITCHABLE LR_400kV_PUNE(GIS) 2_PUNE</t>
  </si>
  <si>
    <t>WR1R50</t>
  </si>
  <si>
    <t>SWITCHABLE LR_400kV_A'BAD 1_PUNE</t>
  </si>
  <si>
    <t>WR1R51</t>
  </si>
  <si>
    <t>SWITCHABLE LR_400kV_A'BAD 2_PUNE</t>
  </si>
  <si>
    <t>WR1R52</t>
  </si>
  <si>
    <t>WR1R53</t>
  </si>
  <si>
    <t>WR1R54</t>
  </si>
  <si>
    <t>SWITCHABLE LR_765kV_SOLAPUR_PUNE(GIS)</t>
  </si>
  <si>
    <t>WR1R55</t>
  </si>
  <si>
    <t>WR1R56</t>
  </si>
  <si>
    <t>WR1R57</t>
  </si>
  <si>
    <t>SWITCHABLE LR_765kV_A'BAD 4_WARDHA</t>
  </si>
  <si>
    <t>WR1R58</t>
  </si>
  <si>
    <t>HVDC_POLE1_BHADRAWATI</t>
  </si>
  <si>
    <t>HVDC</t>
  </si>
  <si>
    <t>WR1H1</t>
  </si>
  <si>
    <t>HVDC_POLE2_BHADRAWATI</t>
  </si>
  <si>
    <t>WR1H2</t>
  </si>
  <si>
    <t>DOCO</t>
  </si>
  <si>
    <t>Type of conductor</t>
  </si>
  <si>
    <t>Configuration</t>
  </si>
  <si>
    <t>AAAC Zebra</t>
  </si>
  <si>
    <t>Single</t>
  </si>
  <si>
    <t>ACSR Moose</t>
  </si>
  <si>
    <t>Twin</t>
  </si>
  <si>
    <t>Bersimis</t>
  </si>
  <si>
    <t>Quad</t>
  </si>
  <si>
    <t>Zebra</t>
  </si>
  <si>
    <t>Hexa</t>
  </si>
  <si>
    <t>zebra</t>
  </si>
  <si>
    <t>Unique ID of transmission Element</t>
  </si>
  <si>
    <t>Description (Length/Nos./MVA/MVAr/MW/etc.)</t>
  </si>
  <si>
    <t>Region</t>
  </si>
  <si>
    <t>OUTAGE</t>
  </si>
  <si>
    <t>RESTORATION</t>
  </si>
  <si>
    <t>Date</t>
  </si>
  <si>
    <t>Time</t>
  </si>
  <si>
    <t xml:space="preserve">Date </t>
  </si>
  <si>
    <t>DURATION OF OUTAGE ATTRIBUTABLE TO (in Hrs)</t>
  </si>
  <si>
    <t>ISTS Licensee</t>
  </si>
  <si>
    <t xml:space="preserve">OTHERS </t>
  </si>
  <si>
    <t>System Constraints/ Natural calamity / Militancy</t>
  </si>
  <si>
    <t>Deemed Available</t>
  </si>
  <si>
    <t>Detailed Reason(s) for Outage</t>
  </si>
  <si>
    <t>Element having tripping</t>
  </si>
  <si>
    <t>Total Element Nos.</t>
  </si>
  <si>
    <t>To be included</t>
  </si>
  <si>
    <t>Details of Outage</t>
  </si>
  <si>
    <t>Total outage in days (1)</t>
  </si>
  <si>
    <t>No. of towers damaged</t>
  </si>
  <si>
    <t xml:space="preserve">no. of insulator failed </t>
  </si>
  <si>
    <t>Restoration Time as per Regulation 5(b) (2)</t>
  </si>
  <si>
    <t>Whether Restoration Time more than normative (Y/N)</t>
  </si>
  <si>
    <t>Outage Certifying Agency and Reference Document</t>
  </si>
  <si>
    <t>% Availability as certified by certifying agency</t>
  </si>
  <si>
    <t>ELEMENT WISE AVAILABILITY OF =</t>
  </si>
  <si>
    <t>Type of failure</t>
  </si>
  <si>
    <t>220kV KORBA(EAST)-BUDDHIPADAR III Total</t>
  </si>
  <si>
    <t>400kV RAIPUR-RAIGARH I Total</t>
  </si>
  <si>
    <t>400kV RAIPUR-KWPCL II Total</t>
  </si>
  <si>
    <t>400kV KWPCL-RAIGARH II Total</t>
  </si>
  <si>
    <t>400kV RAIGARH-IBEUL I Total</t>
  </si>
  <si>
    <t>400kV IBEUL-JHARSUGUDA I Total</t>
  </si>
  <si>
    <t>400kV JHARSUGUDA-ROURKELA I Total</t>
  </si>
  <si>
    <t>400kV RAIGARH-ROURKELA II Total</t>
  </si>
  <si>
    <t>400KV RANCHI-SIPAT I Total</t>
  </si>
  <si>
    <t>400KV RANCHI-SIPAT II Total</t>
  </si>
  <si>
    <t>400kV RAIPUR-KSK III Total</t>
  </si>
  <si>
    <t>400kV KSK-RKKML III Total</t>
  </si>
  <si>
    <t>400kV RKKML-RAIGARH III Total</t>
  </si>
  <si>
    <t>400kV RAIPUR-KSK IV Total</t>
  </si>
  <si>
    <t>400kV KSK-RAIGARH IV  Total</t>
  </si>
  <si>
    <t>400kV RAIGARH-JHARSUGUDA III Total</t>
  </si>
  <si>
    <t>400kV JHARSUGUDA-ROURKELA III Total</t>
  </si>
  <si>
    <t>400kV RAIGARH-STERLITE IV Total</t>
  </si>
  <si>
    <t>400kV STERLITE-ROURKELA IV Total</t>
  </si>
  <si>
    <t>765kV D'JAIGARH-BILASPUR Total</t>
  </si>
  <si>
    <t>765kV D'JAIGARH-RANCHI Total</t>
  </si>
  <si>
    <t>765kV D'JAIGARH- JHARSUGUDA I Total</t>
  </si>
  <si>
    <t>765kV D'JAIGARH- JHARSUGUDA II Total</t>
  </si>
  <si>
    <t>400kV KORBA-KORBA(WEST) Total</t>
  </si>
  <si>
    <t>400kV KORBA-BHILAI I Total</t>
  </si>
  <si>
    <t>400kV KORBA-BHILAI II Total</t>
  </si>
  <si>
    <t>400kV BHILAI-KORADI Total</t>
  </si>
  <si>
    <t>400kV KORADI-SATPURA Total</t>
  </si>
  <si>
    <t>400kV RAIPUR-BHILAI I Total</t>
  </si>
  <si>
    <t>400kV BHILAI-BHADRAVATI I Total</t>
  </si>
  <si>
    <t>400kV RAIPUR-BHADRAVATI I Total</t>
  </si>
  <si>
    <t>400kV RAIPUR-BHADRAVATI II Total</t>
  </si>
  <si>
    <t>400kV RAIPUR-BHADRAVATI III Total</t>
  </si>
  <si>
    <t>400kV BHADRAVATI-CHANDRAPUR I Total</t>
  </si>
  <si>
    <t>400kV BHADRAVATI-CHANDRAPUR II Total</t>
  </si>
  <si>
    <t>400kV BHADRAVATI-CHANDRAPUR III Total</t>
  </si>
  <si>
    <t>400kV BHADRAVATI-CHANDRAPUR IV Total</t>
  </si>
  <si>
    <t>400kV KOLHAPUR-MAPUSA I Total</t>
  </si>
  <si>
    <t>400kV KOLHAPUR-MAPUSA II Total</t>
  </si>
  <si>
    <t>400kV MAHAN-VINDHYACHAL Total</t>
  </si>
  <si>
    <t>400kV KORBA-MAHAN Total</t>
  </si>
  <si>
    <t>400kV VINDHYACHAL-KORBA II Total</t>
  </si>
  <si>
    <t>400kV SATPURA-SEONI Total</t>
  </si>
  <si>
    <t>400kV BHILAI-SEONI Total</t>
  </si>
  <si>
    <t>400kV BHILAI-BHATAPARA Total</t>
  </si>
  <si>
    <t>400kV BHATAPARA-KORBA Total</t>
  </si>
  <si>
    <t>400kV RAIPUR-SIPAT I Total</t>
  </si>
  <si>
    <t>765kV TAMNAR PS-KOTRA PS I Total</t>
  </si>
  <si>
    <t>765kV TAMNAR PS-KOTRA PS II Total</t>
  </si>
  <si>
    <t>765kV KOTRA PS-DURG PS I Total</t>
  </si>
  <si>
    <t>765kV KOTRA PS-DURG PS II Total</t>
  </si>
  <si>
    <t>400kV AURANGABAD(PG)-AURANGABAD(MSETCL) II  Total</t>
  </si>
  <si>
    <t>400kV BHADRAVATI-DHARIWAL TPP II Total</t>
  </si>
  <si>
    <t>400kV DHARIWAL TPP-PARLI II Total</t>
  </si>
  <si>
    <t>400kV AURANGABAD(PG)-AURANGABAD(MSETCL) I  Total</t>
  </si>
  <si>
    <t>400KV RAIPUR-SIPAT II Total</t>
  </si>
  <si>
    <t>400kV RAIPUR-SIPAT III Total</t>
  </si>
  <si>
    <t>765kV BILASPUR-SIPAT I Total</t>
  </si>
  <si>
    <t>765kV SEONI-BILASPUR I Total</t>
  </si>
  <si>
    <t>765kV BILASPUR-SIPAT II Total</t>
  </si>
  <si>
    <t>765kV SEONI-BILASPUR II Total</t>
  </si>
  <si>
    <t>765kV SEONI-WARDHA I Total</t>
  </si>
  <si>
    <t>765kV SEONI-WARDHA II Total</t>
  </si>
  <si>
    <t>400kV WARDHA-AKOLA I Total</t>
  </si>
  <si>
    <t>400kV WARDHA-AKOLA II Total</t>
  </si>
  <si>
    <t>400kV AURANGABAD (PG) -AKOLA I Total</t>
  </si>
  <si>
    <t>400kV AURANGABAD (PG) -AKOLA II Total</t>
  </si>
  <si>
    <t>400kV BHADRAVATI-PARLI I Total</t>
  </si>
  <si>
    <t>400kV PARLI(PG)-PARLI(MSETCL) I Total</t>
  </si>
  <si>
    <t>400kV PARLI(PG)-PARLI(MSETCL) II Total</t>
  </si>
  <si>
    <t>400kV KORBA-RAIPUR III Total</t>
  </si>
  <si>
    <t>400kV KORBA-RAIPUR IV Total</t>
  </si>
  <si>
    <t>400kV WARDHA-PARLI I Total</t>
  </si>
  <si>
    <t>400kV WARDHA-PARLI II Total</t>
  </si>
  <si>
    <t>400KV KORBA-BALCO Total</t>
  </si>
  <si>
    <t>400kV BALCO-BIRSINGHPUR Total</t>
  </si>
  <si>
    <t>400kV WARDHA-MAUDA II Total</t>
  </si>
  <si>
    <t>400kV KORBA-VANDANA Total</t>
  </si>
  <si>
    <t>400KV VANDANA-BIRSINGHPUR Total</t>
  </si>
  <si>
    <t>400KV RAIPUR-WARDHA I Total</t>
  </si>
  <si>
    <t>400KV RAIPUR-WARDHA II Total</t>
  </si>
  <si>
    <t>400KV WARDHA-IEPL Total</t>
  </si>
  <si>
    <t>400KV IEPL-MAUDA Total</t>
  </si>
  <si>
    <t>400kV RAIPUR-DURG I Total</t>
  </si>
  <si>
    <t>400kV RAIPUR-DURG II Total</t>
  </si>
  <si>
    <t>400kV RAIGARH-KOTRA PS I Total</t>
  </si>
  <si>
    <t>400kV RAIGARH-KOTRA PS II Total</t>
  </si>
  <si>
    <t>765KV DURG PS - D'JAIGARH Total</t>
  </si>
  <si>
    <t>765kV WARDHA - AURANGABAD(PG) I  Total</t>
  </si>
  <si>
    <t>765kV WARDHA - AURANGABAD(PG) II  Total</t>
  </si>
  <si>
    <t>400KV KORBA-SIPAT Total</t>
  </si>
  <si>
    <t>765kV DURG PS -WARDHA_1  Total</t>
  </si>
  <si>
    <t>765kV DURG PS -WARDHA_2 Total</t>
  </si>
  <si>
    <t>765kV PUNE(GIS)-SOLAPUR Total</t>
  </si>
  <si>
    <t>400Kv PARLI-PUNE(GIS)_1 Total</t>
  </si>
  <si>
    <t>400Kv PARLI-PUNE(GIS)_2 Total</t>
  </si>
  <si>
    <t>400Kv PUNE(GIS)-PUNE(TALEGOAN)_1 Total</t>
  </si>
  <si>
    <t>400Kv PUNE(GIS)-PUNE(TALEGOAN)_2 Total</t>
  </si>
  <si>
    <t>765kV WARDHA - AURANGABAD(PG) III  Total</t>
  </si>
  <si>
    <t>765kV WARDHA - AURANGABAD(PG) IV  Total</t>
  </si>
  <si>
    <t>400Kv SOLAPUR(NTPC)-SOLAPUR(PG)_1 Total</t>
  </si>
  <si>
    <t>400Kv SOLAPUR(NTPC)-SOLAPUR(PG)_2 Total</t>
  </si>
  <si>
    <t>765kV DURG PS- CHAMPA_1  Total</t>
  </si>
  <si>
    <t>765kV CHAMPA- KOTRA PS Total</t>
  </si>
  <si>
    <t>ICT1_400/220kv_RAIPUR Total</t>
  </si>
  <si>
    <t>ICT2_400/220kv_RAIPUR Total</t>
  </si>
  <si>
    <t>ICT1_400/220kv_MAPUSA Total</t>
  </si>
  <si>
    <t>ICT2_400/220kv_MAPUSA Total</t>
  </si>
  <si>
    <t>ICT1_400/220kv_BAHATAPARA Total</t>
  </si>
  <si>
    <t>ICT1_400/220kv_RAIGARH Total</t>
  </si>
  <si>
    <t>ICT2_400/220kv_RAIGARH Total</t>
  </si>
  <si>
    <t>ICT1_765/400kv_SEONI Total</t>
  </si>
  <si>
    <t>ICT2_765/400kv_SEONI Total</t>
  </si>
  <si>
    <t>ICT3_765/400kv_SEONI Total</t>
  </si>
  <si>
    <t>ICT1_400/220kv_SEONI Total</t>
  </si>
  <si>
    <t>ICT1_765/400kv_WARDHA Total</t>
  </si>
  <si>
    <t>ICT2_765/400kv_WARDHA Total</t>
  </si>
  <si>
    <t>ICT3_765/400kv_WARDHA Total</t>
  </si>
  <si>
    <t>ICT1_765/400kv_BILASPUR Total</t>
  </si>
  <si>
    <t>ICT2_765/400kv_BILASPUR Total</t>
  </si>
  <si>
    <t>ICT2_400/220kv_BAHATAPARA Total</t>
  </si>
  <si>
    <t>ICT2_400/220kv_SEONI Total</t>
  </si>
  <si>
    <t>ICT3_400/220kv_RAIPUR Total</t>
  </si>
  <si>
    <t>ICT1_400/220kv_WARDHA Total</t>
  </si>
  <si>
    <t>ICT2_400/220kv_WARDHA Total</t>
  </si>
  <si>
    <t>ICT3_400/220kv_WARDHA Total</t>
  </si>
  <si>
    <t>ICT1_400/220kv_SOLAPUR Total</t>
  </si>
  <si>
    <t>ICT2_400/220kv_SOLAPUR Total</t>
  </si>
  <si>
    <t>ICT1_400/220kv_PUNE Total</t>
  </si>
  <si>
    <t>ICT2_400/220kv_PUNE Total</t>
  </si>
  <si>
    <t>ICT3_400/220kv_PUNE Total</t>
  </si>
  <si>
    <t>ICT3_765/400kv_BILASPUR Total</t>
  </si>
  <si>
    <t>ICT1_765/400kv_KOTRA PS Total</t>
  </si>
  <si>
    <t>ICT2_765/400kv_KOTRA PS Total</t>
  </si>
  <si>
    <t>ICT4_765/400kv_KOTRA PS Total</t>
  </si>
  <si>
    <t>ICT3_400/220kv_MAPUSA Total</t>
  </si>
  <si>
    <t>ICT1_765/400kv_TAMNAR PS Total</t>
  </si>
  <si>
    <t>ICT2_765/400kv_TAMNAR PS Total</t>
  </si>
  <si>
    <t>ICT1_765/400kv_DURG PS Total</t>
  </si>
  <si>
    <t>ICT1_765/400kv_SOLAPUR Total</t>
  </si>
  <si>
    <t>ICT2_765/400kv_SOLAPUR Total</t>
  </si>
  <si>
    <t>ICT1_400/200kv_AURANGABAD Total</t>
  </si>
  <si>
    <t>ICT2_400/200kv_AURANGABAD Total</t>
  </si>
  <si>
    <t>ICT2_765/400kv_AURANGABAD Total</t>
  </si>
  <si>
    <t>ICT3_765/400kv_TAMNAR PS Total</t>
  </si>
  <si>
    <t>ICT3_765/400kv_KOTRA PS Total</t>
  </si>
  <si>
    <t>ICT1_765/400kv_AURANGABAD Total</t>
  </si>
  <si>
    <t>ICT2_765/400kv_D'JAIGARH Total</t>
  </si>
  <si>
    <t>ICT1_765/400kv_D'JAIGARH Total</t>
  </si>
  <si>
    <t>ICT1_400/200kv_BHADRAWATI Total</t>
  </si>
  <si>
    <t>ICT1_765/400kv_PUNE(GIS) Total</t>
  </si>
  <si>
    <t>ICT2_765/400kv_PUNE(GIS) Total</t>
  </si>
  <si>
    <t>BUS REACTOR_400kV_63MVAR_RAIGARH Total</t>
  </si>
  <si>
    <t>BUS REACTOR_765kV_240MVAR_SEONI Total</t>
  </si>
  <si>
    <t>SWITCHABLE LR_400kV_KORBA 3_RAIPUR Total</t>
  </si>
  <si>
    <t>BUS REACTOR_400kV_50MVAR_WARDHA Total</t>
  </si>
  <si>
    <t>BUS REACTOR_400kV_63MVAR_SOLAPUR Total</t>
  </si>
  <si>
    <t>BUS REACTOR_400kV_63MVAR_PARLI Total</t>
  </si>
  <si>
    <t>BUS REACTOR_400kV_50MVAR_PUNE Total</t>
  </si>
  <si>
    <t>BUS REACTOR_765kV_240MVAR_WARDHA Total</t>
  </si>
  <si>
    <t>BUS REACTOR_765kV_240MVAR_BILASPUR Total</t>
  </si>
  <si>
    <t>SWITCHABLE LR_765kV_BINA_SEONI Total</t>
  </si>
  <si>
    <t>SWITCHABLE LR_765kV_SEONI 1_BILASPUR Total</t>
  </si>
  <si>
    <t>SWITCHABLE LR_765kV_SEONI 2_BILASPUR Total</t>
  </si>
  <si>
    <t>SWITCHABLE LR_765kV_D'GARH_BILASPUR Total</t>
  </si>
  <si>
    <t>BUS REACTOR_765kV_240MVAR_KOTRA PS Total</t>
  </si>
  <si>
    <t>BUS REACTOR_400kV_80MVAR_KOTRA PS Total</t>
  </si>
  <si>
    <t>SWITCHABLE LR_765kV_DURG 1_KOTRA PS Total</t>
  </si>
  <si>
    <t>BUS REACTOR_400kV_50MVAR_BHADRAWATI Total</t>
  </si>
  <si>
    <t>BUS REACTOR_400kV_80MVAR_RAIPUR Total</t>
  </si>
  <si>
    <t>BUS REACTOR_400kV_50MVAR_MAPUSA Total</t>
  </si>
  <si>
    <t>BUS REACTOR_400kV_80MVAR_KOLHAPUR Total</t>
  </si>
  <si>
    <t>SWITCHABLE LR_765kV_DURG 2_KOTRA PS Total</t>
  </si>
  <si>
    <t>BUS REACTOR_765kV_240MVAR_TAMNAR PS Total</t>
  </si>
  <si>
    <t>BUS REACTOR_765kV_240MVAR_DURG PS Total</t>
  </si>
  <si>
    <t>BUS REACTOR_765kV_240MVAR_SOLAPUR Total</t>
  </si>
  <si>
    <t>SWITCHABLE LR_765kV_RAICHUR 1_SOLAPUR Total</t>
  </si>
  <si>
    <t>SWITCHABLE LR_765kV_RAICHUR 2_SOLAPUR Total</t>
  </si>
  <si>
    <t>SWITCHABLE LR_765kV_A'BAD 1_WARDHA Total</t>
  </si>
  <si>
    <t>SWITCHABLE LR_765kV_A'BAD 2_WARDHA Total</t>
  </si>
  <si>
    <t>SWITCHABLE LR_765kV_PUNE(GIS)_SOLAPUR Total</t>
  </si>
  <si>
    <t>SWITCHABLE LR_765kV_WARDHA 2_SEONI Total</t>
  </si>
  <si>
    <t>BUS REACTOR 1_765kV_330MVAR_D'JAIGARH Total</t>
  </si>
  <si>
    <t>BUS REACTOR 2_765kV_330MVAR_D'JAIGARH Total</t>
  </si>
  <si>
    <t>BUS REACTOR_765kV_240MVAR_AURANGABAD Total</t>
  </si>
  <si>
    <t>BUS REACTOR_400kV_125MVAR_AURANGABAD Total</t>
  </si>
  <si>
    <t>SWITCHABLE LR_765kV_CHAMPA 1_DURG PS Total</t>
  </si>
  <si>
    <t>BUS REACTOR_400kV_125MVAR_BHATAPARA Total</t>
  </si>
  <si>
    <t>SWITCHABLE LR_765kV_WARDHA 1_SEONI Total</t>
  </si>
  <si>
    <t>BUS REACTOR_400kV_125MVAR_RAIGARH Total</t>
  </si>
  <si>
    <t>SWITCHABLE LR_765kV_PADGHE1_AURANGABAD Total</t>
  </si>
  <si>
    <t>SWITCHABLE LR_765kV_PADGHE2_AURANGABAD Total</t>
  </si>
  <si>
    <t>SWITCHABLE LR_765kV_WARDHA 1_DURG PS Total</t>
  </si>
  <si>
    <t>SWITCHABLE LR_765kV_WARDHA 2_DURG PS Total</t>
  </si>
  <si>
    <t>SWITCHABLE LR_400kV_BOISAR2_AURANGABAD Total</t>
  </si>
  <si>
    <t>SWITCHABLE LR_400kV_BOISAR1_AURANGABAD Total</t>
  </si>
  <si>
    <t>BUS REACTOR_400kV_125MVAR_RAIPUR Total</t>
  </si>
  <si>
    <t>BUS REACTOR_765kV_330MVAR_WARDHA Total</t>
  </si>
  <si>
    <t>SWITCHABLE LR_400kV_KARAD_SOLAPUR Total</t>
  </si>
  <si>
    <t>BUS REACTOR_400kV_125MVAR_SEONI Total</t>
  </si>
  <si>
    <t>SWITCHABLE LR_400kV_PUNE(GIS) 1_PUNE Total</t>
  </si>
  <si>
    <t>SWITCHABLE LR_400kV_PUNE(GIS) 2_PUNE Total</t>
  </si>
  <si>
    <t>SWITCHABLE LR_400kV_A'BAD 1_PUNE Total</t>
  </si>
  <si>
    <t>SWITCHABLE LR_400kV_A'BAD 2_PUNE Total</t>
  </si>
  <si>
    <t>BUS REACTOR_400kV_125MVAR_PARLI Total</t>
  </si>
  <si>
    <t>BUS REACTOR_765kV_240MVAR_PUNE(GIS) Total</t>
  </si>
  <si>
    <t>SWITCHABLE LR_765kV_SOLAPUR_PUNE(GIS) Total</t>
  </si>
  <si>
    <t>BUS REACTOR_400kV_80MVAR_DHULE Total</t>
  </si>
  <si>
    <t>SWITCHABLE LR_765kV_A'BAD 3_WARDHA Total</t>
  </si>
  <si>
    <t>SWITCHABLE LR_765kV_A'BAD 4_WARDHA Total</t>
  </si>
  <si>
    <t>HVDC_POLE1_BHADRAWATI Total</t>
  </si>
  <si>
    <t>HVDC_POLE2_BHADRAWATI Total</t>
  </si>
  <si>
    <t>Earthwire failure</t>
  </si>
  <si>
    <t>Difference between Actual and Norm              1-2</t>
  </si>
  <si>
    <t>WRPC</t>
  </si>
</sst>
</file>

<file path=xl/styles.xml><?xml version="1.0" encoding="utf-8"?>
<styleSheet xmlns="http://schemas.openxmlformats.org/spreadsheetml/2006/main">
  <numFmts count="9">
    <numFmt numFmtId="43" formatCode="_(* #,##0.00_);_(* \(#,##0.00\);_(* &quot;-&quot;??_);_(@_)"/>
    <numFmt numFmtId="164" formatCode="0.00_)"/>
    <numFmt numFmtId="165" formatCode="[$-409]mmm\-yy;@"/>
    <numFmt numFmtId="166" formatCode="[$-409]d\-mmm\-yy;@"/>
    <numFmt numFmtId="167" formatCode="h:mm;@"/>
    <numFmt numFmtId="168" formatCode="[h]:mm"/>
    <numFmt numFmtId="169" formatCode="_ * #,##0.00_ ;_ * \-#,##0.00_ ;_ * &quot;-&quot;??_ ;_ @_ "/>
    <numFmt numFmtId="170" formatCode="0.000"/>
    <numFmt numFmtId="171" formatCode="0.00;[Red]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Helv"/>
    </font>
    <font>
      <b/>
      <sz val="14"/>
      <name val="Helv"/>
    </font>
    <font>
      <sz val="24"/>
      <color indexed="13"/>
      <name val="Helv"/>
    </font>
    <font>
      <sz val="11"/>
      <name val="Times New Roman"/>
      <family val="1"/>
    </font>
    <font>
      <b/>
      <sz val="11"/>
      <name val="Cambria"/>
      <family val="1"/>
    </font>
    <font>
      <sz val="10"/>
      <name val="Times New Roman"/>
      <family val="1"/>
    </font>
    <font>
      <b/>
      <sz val="10"/>
      <name val="Times New Roman"/>
      <family val="1"/>
    </font>
    <font>
      <sz val="12"/>
      <name val="Times New Roman"/>
      <family val="1"/>
    </font>
    <font>
      <b/>
      <sz val="11"/>
      <name val="Times New Roman"/>
      <family val="1"/>
    </font>
    <font>
      <sz val="8"/>
      <name val="Times New Roman"/>
      <family val="1"/>
    </font>
    <font>
      <sz val="11"/>
      <color theme="1"/>
      <name val="Calibri"/>
      <family val="2"/>
      <scheme val="minor"/>
    </font>
    <font>
      <sz val="12"/>
      <name val="Calibri"/>
      <family val="2"/>
      <scheme val="minor"/>
    </font>
    <font>
      <sz val="11"/>
      <name val="Calibri"/>
      <family val="2"/>
      <scheme val="minor"/>
    </font>
    <font>
      <sz val="11"/>
      <name val="Cambria"/>
      <family val="1"/>
      <scheme val="major"/>
    </font>
    <font>
      <sz val="10"/>
      <name val="Cambria"/>
      <family val="1"/>
      <scheme val="major"/>
    </font>
    <font>
      <b/>
      <sz val="11"/>
      <name val="Cambria"/>
      <family val="1"/>
      <scheme val="major"/>
    </font>
    <font>
      <b/>
      <sz val="10"/>
      <name val="Cambria"/>
      <family val="1"/>
      <scheme val="major"/>
    </font>
    <font>
      <sz val="11"/>
      <color theme="1"/>
      <name val="Arial"/>
      <family val="2"/>
    </font>
    <font>
      <b/>
      <sz val="15"/>
      <color rgb="FFFF0000"/>
      <name val="Times New Roman"/>
      <family val="1"/>
    </font>
    <font>
      <sz val="11"/>
      <color theme="1"/>
      <name val="Times New Roman"/>
      <family val="1"/>
    </font>
    <font>
      <sz val="11"/>
      <color theme="6" tint="0.79998168889431442"/>
      <name val="Cambria"/>
      <family val="1"/>
      <scheme val="major"/>
    </font>
    <font>
      <b/>
      <sz val="12"/>
      <name val="Times New Roman"/>
      <family val="1"/>
    </font>
    <font>
      <sz val="11"/>
      <color theme="2" tint="-9.9978637043366805E-2"/>
      <name val="Cambria"/>
      <family val="1"/>
      <scheme val="major"/>
    </font>
    <font>
      <sz val="12"/>
      <color theme="1"/>
      <name val="Times New Roman"/>
      <family val="1"/>
    </font>
    <font>
      <sz val="11"/>
      <color rgb="FFFF0000"/>
      <name val="Cambria"/>
      <family val="1"/>
      <scheme val="major"/>
    </font>
    <font>
      <b/>
      <sz val="10"/>
      <color indexed="10"/>
      <name val="Times New Roman"/>
      <family val="1"/>
    </font>
    <font>
      <sz val="8"/>
      <name val="Cambria"/>
      <family val="1"/>
      <scheme val="major"/>
    </font>
    <font>
      <b/>
      <sz val="11"/>
      <name val="Calibri"/>
      <family val="2"/>
      <scheme val="minor"/>
    </font>
    <font>
      <b/>
      <sz val="8"/>
      <color rgb="FFFF0000"/>
      <name val="Times New Roman"/>
      <family val="1"/>
    </font>
    <font>
      <sz val="12"/>
      <color theme="1"/>
      <name val="Arial"/>
      <family val="2"/>
    </font>
    <font>
      <sz val="8"/>
      <color theme="1"/>
      <name val="Times New Roman"/>
      <family val="1"/>
    </font>
    <font>
      <sz val="8"/>
      <color rgb="FFFF0000"/>
      <name val="Cambria"/>
      <family val="1"/>
      <scheme val="major"/>
    </font>
    <font>
      <b/>
      <sz val="12"/>
      <name val="Calibri"/>
      <family val="2"/>
      <scheme val="minor"/>
    </font>
    <font>
      <sz val="8"/>
      <name val="Calibri"/>
      <family val="2"/>
      <scheme val="minor"/>
    </font>
    <font>
      <b/>
      <sz val="8"/>
      <name val="Cambria"/>
      <family val="1"/>
    </font>
    <font>
      <b/>
      <sz val="11"/>
      <color theme="1"/>
      <name val="Calibri"/>
      <family val="2"/>
      <scheme val="minor"/>
    </font>
    <font>
      <sz val="8"/>
      <name val="Trebuchet MS"/>
      <family val="2"/>
    </font>
    <font>
      <sz val="10"/>
      <name val="MS Sans Serif"/>
      <family val="2"/>
    </font>
    <font>
      <sz val="10"/>
      <color rgb="FFFF0000"/>
      <name val="Times New Roman"/>
      <family val="1"/>
    </font>
    <font>
      <sz val="9"/>
      <color indexed="81"/>
      <name val="Tahoma"/>
      <family val="2"/>
    </font>
    <font>
      <b/>
      <sz val="9"/>
      <color indexed="81"/>
      <name val="Tahoma"/>
      <family val="2"/>
    </font>
    <font>
      <sz val="10"/>
      <name val="Trebuchet MS"/>
      <family val="2"/>
    </font>
    <font>
      <b/>
      <sz val="9"/>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indexed="2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3630">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33" fillId="0" borderId="0" applyFont="0" applyFill="0" applyBorder="0" applyAlignment="0" applyProtection="0"/>
    <xf numFmtId="169" fontId="33" fillId="0" borderId="0" applyFont="0" applyFill="0" applyBorder="0" applyAlignment="0" applyProtection="0"/>
    <xf numFmtId="0" fontId="23" fillId="0" borderId="0"/>
    <xf numFmtId="0" fontId="23" fillId="0" borderId="3"/>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24" fillId="22" borderId="3"/>
    <xf numFmtId="0" fontId="17" fillId="0" borderId="7" applyNumberFormat="0" applyFill="0" applyAlignment="0" applyProtection="0"/>
    <xf numFmtId="0" fontId="18" fillId="2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23" fillId="0" borderId="0"/>
    <xf numFmtId="0" fontId="4" fillId="0" borderId="0"/>
    <xf numFmtId="0" fontId="2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5"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4"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24" borderId="8" applyNumberFormat="0" applyFont="0" applyAlignment="0" applyProtection="0"/>
    <xf numFmtId="0" fontId="4" fillId="24" borderId="8" applyNumberFormat="0" applyFont="0" applyAlignment="0" applyProtection="0"/>
    <xf numFmtId="0" fontId="19" fillId="20" borderId="9"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23" fillId="0" borderId="0"/>
    <xf numFmtId="0" fontId="23" fillId="0" borderId="3"/>
    <xf numFmtId="0" fontId="25" fillId="25" borderId="0"/>
    <xf numFmtId="0" fontId="20" fillId="0" borderId="0" applyNumberFormat="0" applyFill="0" applyBorder="0" applyAlignment="0" applyProtection="0"/>
    <xf numFmtId="0" fontId="21" fillId="0" borderId="10" applyNumberFormat="0" applyFill="0" applyAlignment="0" applyProtection="0"/>
    <xf numFmtId="0" fontId="24" fillId="0" borderId="11"/>
    <xf numFmtId="0" fontId="24" fillId="0" borderId="3"/>
    <xf numFmtId="0" fontId="22" fillId="0" borderId="0" applyNumberFormat="0" applyFill="0" applyBorder="0" applyAlignment="0" applyProtection="0"/>
    <xf numFmtId="0" fontId="33" fillId="0" borderId="0"/>
    <xf numFmtId="0" fontId="33" fillId="0" borderId="0"/>
    <xf numFmtId="0" fontId="3"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197">
    <xf numFmtId="0" fontId="0" fillId="0" borderId="0" xfId="0"/>
    <xf numFmtId="0" fontId="28" fillId="0" borderId="12" xfId="255" applyFont="1" applyFill="1" applyBorder="1" applyAlignment="1">
      <alignment horizontal="center" vertical="center" wrapText="1"/>
    </xf>
    <xf numFmtId="0" fontId="28" fillId="0" borderId="12" xfId="255" applyFont="1" applyFill="1" applyBorder="1" applyAlignment="1">
      <alignment horizontal="left" vertical="center" wrapText="1"/>
    </xf>
    <xf numFmtId="0" fontId="28" fillId="0" borderId="12" xfId="255" applyFont="1" applyFill="1" applyBorder="1" applyAlignment="1">
      <alignment vertical="center" wrapText="1"/>
    </xf>
    <xf numFmtId="0" fontId="38" fillId="0" borderId="14" xfId="255" applyFont="1" applyFill="1" applyBorder="1" applyAlignment="1">
      <alignment horizontal="left" vertical="center" wrapText="1"/>
    </xf>
    <xf numFmtId="0" fontId="36" fillId="27" borderId="12" xfId="255" applyFont="1" applyFill="1" applyBorder="1" applyAlignment="1">
      <alignment horizontal="left" vertical="center" wrapText="1"/>
    </xf>
    <xf numFmtId="0" fontId="28" fillId="27" borderId="12" xfId="255" applyFont="1" applyFill="1" applyBorder="1" applyAlignment="1">
      <alignment horizontal="left" vertical="center" wrapText="1"/>
    </xf>
    <xf numFmtId="0" fontId="29" fillId="0" borderId="12" xfId="255" applyNumberFormat="1" applyFont="1" applyFill="1" applyBorder="1" applyAlignment="1">
      <alignment horizontal="center" vertical="center" wrapText="1"/>
    </xf>
    <xf numFmtId="0" fontId="29" fillId="0" borderId="13" xfId="255" applyFont="1" applyFill="1" applyBorder="1" applyAlignment="1">
      <alignment horizontal="center" vertical="center" wrapText="1"/>
    </xf>
    <xf numFmtId="0" fontId="39" fillId="0" borderId="15" xfId="255" applyFont="1" applyFill="1" applyBorder="1" applyAlignment="1">
      <alignment vertical="center" wrapText="1"/>
    </xf>
    <xf numFmtId="1" fontId="26" fillId="0" borderId="12" xfId="255" applyNumberFormat="1" applyFont="1" applyFill="1" applyBorder="1" applyAlignment="1">
      <alignment horizontal="center" vertical="center"/>
    </xf>
    <xf numFmtId="0" fontId="42" fillId="0" borderId="12" xfId="255" applyFont="1" applyFill="1" applyBorder="1" applyAlignment="1">
      <alignment horizontal="center" vertical="center"/>
    </xf>
    <xf numFmtId="0" fontId="36" fillId="0" borderId="12" xfId="435" applyFont="1" applyFill="1" applyBorder="1" applyAlignment="1">
      <alignment horizontal="center" vertical="center" wrapText="1"/>
    </xf>
    <xf numFmtId="0" fontId="26" fillId="27" borderId="12" xfId="255" applyFont="1" applyFill="1" applyBorder="1" applyAlignment="1">
      <alignment horizontal="left" vertical="center" wrapText="1"/>
    </xf>
    <xf numFmtId="0" fontId="26" fillId="0" borderId="12" xfId="255" applyFont="1" applyFill="1" applyBorder="1" applyAlignment="1">
      <alignment horizontal="left" vertical="center" wrapText="1"/>
    </xf>
    <xf numFmtId="0" fontId="41" fillId="29" borderId="12" xfId="2913" applyFont="1" applyFill="1" applyBorder="1" applyAlignment="1">
      <alignment horizontal="center" vertical="center"/>
    </xf>
    <xf numFmtId="0" fontId="41" fillId="29" borderId="14" xfId="2913" applyFont="1" applyFill="1" applyBorder="1" applyAlignment="1">
      <alignment horizontal="center" vertical="center"/>
    </xf>
    <xf numFmtId="0" fontId="26" fillId="0" borderId="12" xfId="2913" applyFont="1" applyFill="1" applyBorder="1" applyAlignment="1">
      <alignment horizontal="center" vertical="center"/>
    </xf>
    <xf numFmtId="166" fontId="26" fillId="0" borderId="12" xfId="255" quotePrefix="1" applyNumberFormat="1" applyFont="1" applyFill="1" applyBorder="1" applyAlignment="1">
      <alignment horizontal="center" vertical="center" wrapText="1"/>
    </xf>
    <xf numFmtId="166" fontId="36" fillId="0" borderId="12" xfId="255" quotePrefix="1" applyNumberFormat="1" applyFont="1" applyFill="1" applyBorder="1" applyAlignment="1">
      <alignment horizontal="center" vertical="center" wrapText="1"/>
    </xf>
    <xf numFmtId="167" fontId="36" fillId="0" borderId="12" xfId="255" quotePrefix="1" applyNumberFormat="1" applyFont="1" applyFill="1" applyBorder="1" applyAlignment="1">
      <alignment horizontal="center" vertical="center" wrapText="1"/>
    </xf>
    <xf numFmtId="168" fontId="26" fillId="0" borderId="12" xfId="2913" applyNumberFormat="1" applyFont="1" applyFill="1" applyBorder="1" applyAlignment="1">
      <alignment horizontal="center" vertical="center"/>
    </xf>
    <xf numFmtId="0" fontId="36" fillId="0" borderId="12" xfId="255" applyFont="1" applyFill="1" applyBorder="1" applyAlignment="1">
      <alignment horizontal="left" vertical="center" wrapText="1"/>
    </xf>
    <xf numFmtId="49" fontId="32" fillId="0" borderId="12" xfId="255" quotePrefix="1" applyNumberFormat="1" applyFont="1" applyFill="1" applyBorder="1" applyAlignment="1">
      <alignment horizontal="center" vertical="center" wrapText="1"/>
    </xf>
    <xf numFmtId="167" fontId="42" fillId="0" borderId="12" xfId="255" quotePrefix="1" applyNumberFormat="1" applyFont="1" applyFill="1" applyBorder="1" applyAlignment="1">
      <alignment horizontal="center" vertical="center"/>
    </xf>
    <xf numFmtId="167" fontId="36" fillId="0" borderId="12" xfId="255" applyNumberFormat="1" applyFont="1" applyFill="1" applyBorder="1" applyAlignment="1">
      <alignment horizontal="center" vertical="center" wrapText="1"/>
    </xf>
    <xf numFmtId="0" fontId="37" fillId="0" borderId="12" xfId="255" applyFont="1" applyFill="1" applyBorder="1" applyAlignment="1">
      <alignment vertical="center" wrapText="1"/>
    </xf>
    <xf numFmtId="167" fontId="26" fillId="0" borderId="12" xfId="255" quotePrefix="1" applyNumberFormat="1" applyFont="1" applyFill="1" applyBorder="1" applyAlignment="1">
      <alignment horizontal="center" vertical="center" wrapText="1"/>
    </xf>
    <xf numFmtId="0" fontId="26" fillId="0" borderId="12" xfId="435" applyFont="1" applyFill="1" applyBorder="1" applyAlignment="1">
      <alignment horizontal="center" vertical="center" wrapText="1"/>
    </xf>
    <xf numFmtId="0" fontId="30" fillId="0" borderId="0" xfId="2913" quotePrefix="1" applyFont="1" applyFill="1" applyBorder="1" applyAlignment="1">
      <alignment horizontal="left" vertical="center" wrapText="1"/>
    </xf>
    <xf numFmtId="0" fontId="26" fillId="0" borderId="0" xfId="2913" applyFont="1" applyFill="1" applyBorder="1" applyAlignment="1">
      <alignment horizontal="left" vertical="center" wrapText="1"/>
    </xf>
    <xf numFmtId="0" fontId="30" fillId="0" borderId="0" xfId="2913" applyFont="1" applyFill="1" applyBorder="1" applyAlignment="1">
      <alignment horizontal="left" vertical="center" wrapText="1"/>
    </xf>
    <xf numFmtId="0" fontId="30" fillId="0" borderId="0" xfId="2913" applyFont="1" applyFill="1" applyBorder="1" applyAlignment="1">
      <alignment horizontal="center" vertical="center" wrapText="1"/>
    </xf>
    <xf numFmtId="0" fontId="36" fillId="0" borderId="0" xfId="2913" applyFont="1" applyFill="1" applyBorder="1" applyAlignment="1">
      <alignment horizontal="left" vertical="center" wrapText="1"/>
    </xf>
    <xf numFmtId="0" fontId="51" fillId="29" borderId="12" xfId="2913" applyFont="1" applyFill="1" applyBorder="1" applyAlignment="1">
      <alignment horizontal="center" vertical="center"/>
    </xf>
    <xf numFmtId="0" fontId="51" fillId="0" borderId="12" xfId="2913" applyFont="1" applyFill="1" applyBorder="1" applyAlignment="1">
      <alignment horizontal="center" vertical="center"/>
    </xf>
    <xf numFmtId="0" fontId="30" fillId="0" borderId="0" xfId="2913" applyFont="1" applyFill="1" applyBorder="1" applyAlignment="1">
      <alignment horizontal="center" vertical="center"/>
    </xf>
    <xf numFmtId="0" fontId="30" fillId="0" borderId="0" xfId="2913" applyFont="1" applyFill="1" applyBorder="1" applyAlignment="1">
      <alignment vertical="center"/>
    </xf>
    <xf numFmtId="0" fontId="44" fillId="0" borderId="0" xfId="2913" applyFont="1" applyFill="1" applyBorder="1" applyAlignment="1">
      <alignment horizontal="left" vertical="center"/>
    </xf>
    <xf numFmtId="0" fontId="31" fillId="0" borderId="0" xfId="2913" applyFont="1" applyFill="1" applyBorder="1" applyAlignment="1">
      <alignment horizontal="center" vertical="center"/>
    </xf>
    <xf numFmtId="0" fontId="44" fillId="0" borderId="0" xfId="2913" applyFont="1" applyFill="1" applyBorder="1" applyAlignment="1">
      <alignment horizontal="center" vertical="center"/>
    </xf>
    <xf numFmtId="0" fontId="38" fillId="0" borderId="0" xfId="2913" applyFont="1" applyFill="1" applyBorder="1" applyAlignment="1">
      <alignment horizontal="center" vertical="center"/>
    </xf>
    <xf numFmtId="0" fontId="41" fillId="0" borderId="12" xfId="2913" applyFont="1" applyFill="1" applyBorder="1" applyAlignment="1">
      <alignment horizontal="center" vertical="center"/>
    </xf>
    <xf numFmtId="0" fontId="30" fillId="0" borderId="0" xfId="2913" applyFont="1" applyFill="1"/>
    <xf numFmtId="0" fontId="26" fillId="0" borderId="0" xfId="2913" applyFont="1" applyFill="1"/>
    <xf numFmtId="0" fontId="30" fillId="0" borderId="0" xfId="2913" applyFont="1" applyFill="1" applyAlignment="1">
      <alignment horizontal="center"/>
    </xf>
    <xf numFmtId="0" fontId="30" fillId="0" borderId="0" xfId="2913" applyFont="1" applyFill="1" applyAlignment="1">
      <alignment horizontal="left"/>
    </xf>
    <xf numFmtId="0" fontId="26" fillId="0" borderId="0" xfId="2913" applyFont="1" applyFill="1" applyAlignment="1">
      <alignment horizontal="left"/>
    </xf>
    <xf numFmtId="0" fontId="36" fillId="0" borderId="0" xfId="2913" applyFont="1" applyFill="1" applyAlignment="1">
      <alignment horizontal="center"/>
    </xf>
    <xf numFmtId="0" fontId="41" fillId="0" borderId="14" xfId="2913" applyFont="1" applyFill="1" applyBorder="1" applyAlignment="1">
      <alignment horizontal="center" vertical="center"/>
    </xf>
    <xf numFmtId="0" fontId="51" fillId="29" borderId="14" xfId="2913" applyFont="1" applyFill="1" applyBorder="1" applyAlignment="1">
      <alignment horizontal="center" vertical="center"/>
    </xf>
    <xf numFmtId="0" fontId="30" fillId="0" borderId="12" xfId="2913" applyFont="1" applyFill="1" applyBorder="1"/>
    <xf numFmtId="0" fontId="26" fillId="0" borderId="12" xfId="2913" applyFont="1" applyFill="1" applyBorder="1"/>
    <xf numFmtId="0" fontId="31" fillId="26" borderId="12" xfId="2913" applyFont="1" applyFill="1" applyBorder="1" applyAlignment="1">
      <alignment vertical="center"/>
    </xf>
    <xf numFmtId="0" fontId="31" fillId="26" borderId="12" xfId="2913" applyFont="1" applyFill="1" applyBorder="1" applyAlignment="1">
      <alignment horizontal="right" vertical="center"/>
    </xf>
    <xf numFmtId="165" fontId="44" fillId="26" borderId="12" xfId="2913" applyNumberFormat="1" applyFont="1" applyFill="1" applyBorder="1" applyAlignment="1">
      <alignment horizontal="left" vertical="center"/>
    </xf>
    <xf numFmtId="166" fontId="30" fillId="0" borderId="12" xfId="2913" applyNumberFormat="1" applyFont="1" applyFill="1" applyBorder="1" applyAlignment="1">
      <alignment horizontal="center"/>
    </xf>
    <xf numFmtId="0" fontId="30" fillId="0" borderId="12" xfId="2913" applyFont="1" applyFill="1" applyBorder="1" applyAlignment="1">
      <alignment horizontal="center"/>
    </xf>
    <xf numFmtId="168" fontId="31" fillId="0" borderId="13" xfId="2913" applyNumberFormat="1" applyFont="1" applyFill="1" applyBorder="1" applyAlignment="1">
      <alignment horizontal="center" vertical="center"/>
    </xf>
    <xf numFmtId="168" fontId="26" fillId="0" borderId="18" xfId="2913" applyNumberFormat="1" applyFont="1" applyFill="1" applyBorder="1" applyAlignment="1">
      <alignment vertical="center" wrapText="1"/>
    </xf>
    <xf numFmtId="0" fontId="28" fillId="0" borderId="12" xfId="2913" applyFont="1" applyFill="1" applyBorder="1" applyAlignment="1">
      <alignment horizontal="center" vertical="center"/>
    </xf>
    <xf numFmtId="0" fontId="26" fillId="0" borderId="12" xfId="2913" applyFont="1" applyFill="1" applyBorder="1" applyAlignment="1">
      <alignment horizontal="center" vertical="center" wrapText="1"/>
    </xf>
    <xf numFmtId="0" fontId="29" fillId="0" borderId="12" xfId="2913" applyFont="1" applyFill="1" applyBorder="1" applyAlignment="1">
      <alignment horizontal="center" vertical="center" wrapText="1"/>
    </xf>
    <xf numFmtId="0" fontId="31" fillId="0" borderId="12" xfId="2913" applyFont="1" applyFill="1" applyBorder="1" applyAlignment="1">
      <alignment horizontal="center" vertical="center" wrapText="1"/>
    </xf>
    <xf numFmtId="0" fontId="29" fillId="0" borderId="14" xfId="2913" applyFont="1" applyFill="1" applyBorder="1" applyAlignment="1">
      <alignment horizontal="center" vertical="center" wrapText="1"/>
    </xf>
    <xf numFmtId="0" fontId="28" fillId="0" borderId="0" xfId="2913" applyFont="1" applyFill="1"/>
    <xf numFmtId="0" fontId="30" fillId="0" borderId="12" xfId="2913" applyFont="1" applyFill="1" applyBorder="1" applyAlignment="1">
      <alignment horizontal="center" vertical="center"/>
    </xf>
    <xf numFmtId="0" fontId="42" fillId="0" borderId="12" xfId="2913" applyFont="1" applyFill="1" applyBorder="1" applyAlignment="1">
      <alignment horizontal="center" vertical="center"/>
    </xf>
    <xf numFmtId="168" fontId="26" fillId="0" borderId="12" xfId="2913" quotePrefix="1" applyNumberFormat="1" applyFont="1" applyFill="1" applyBorder="1" applyAlignment="1">
      <alignment horizontal="center" vertical="center"/>
    </xf>
    <xf numFmtId="0" fontId="52" fillId="0" borderId="0" xfId="2913" applyFont="1" applyFill="1" applyAlignment="1">
      <alignment vertical="center"/>
    </xf>
    <xf numFmtId="0" fontId="40" fillId="0" borderId="0" xfId="2913" applyFont="1" applyFill="1" applyAlignment="1">
      <alignment vertical="center"/>
    </xf>
    <xf numFmtId="0" fontId="37" fillId="27" borderId="12" xfId="255" applyFont="1" applyFill="1" applyBorder="1" applyAlignment="1">
      <alignment horizontal="left" vertical="center" wrapText="1"/>
    </xf>
    <xf numFmtId="0" fontId="46" fillId="0" borderId="0" xfId="2913" applyFont="1" applyFill="1" applyAlignment="1">
      <alignment vertical="center"/>
    </xf>
    <xf numFmtId="49" fontId="49" fillId="0" borderId="12" xfId="255" quotePrefix="1" applyNumberFormat="1" applyFont="1" applyFill="1" applyBorder="1" applyAlignment="1">
      <alignment horizontal="center" vertical="center" wrapText="1"/>
    </xf>
    <xf numFmtId="0" fontId="37" fillId="0" borderId="12" xfId="255" applyFont="1" applyFill="1" applyBorder="1" applyAlignment="1">
      <alignment horizontal="left" vertical="center" wrapText="1"/>
    </xf>
    <xf numFmtId="49" fontId="36" fillId="0" borderId="12" xfId="255" applyNumberFormat="1" applyFont="1" applyFill="1" applyBorder="1" applyAlignment="1">
      <alignment horizontal="center" vertical="center" wrapText="1"/>
    </xf>
    <xf numFmtId="166" fontId="43" fillId="28" borderId="12" xfId="255" quotePrefix="1" applyNumberFormat="1" applyFont="1" applyFill="1" applyBorder="1" applyAlignment="1">
      <alignment horizontal="center" vertical="center" wrapText="1"/>
    </xf>
    <xf numFmtId="167" fontId="43" fillId="28" borderId="12" xfId="255" quotePrefix="1" applyNumberFormat="1" applyFont="1" applyFill="1" applyBorder="1" applyAlignment="1">
      <alignment horizontal="center" vertical="center" wrapText="1"/>
    </xf>
    <xf numFmtId="167" fontId="36" fillId="0" borderId="15" xfId="255" quotePrefix="1" applyNumberFormat="1" applyFont="1" applyFill="1" applyBorder="1" applyAlignment="1">
      <alignment horizontal="center" vertical="center" wrapText="1"/>
    </xf>
    <xf numFmtId="49" fontId="36" fillId="0" borderId="12" xfId="255" quotePrefix="1" applyNumberFormat="1" applyFont="1" applyFill="1" applyBorder="1" applyAlignment="1">
      <alignment horizontal="center" vertical="center" wrapText="1"/>
    </xf>
    <xf numFmtId="167" fontId="49" fillId="0" borderId="12" xfId="255" quotePrefix="1" applyNumberFormat="1" applyFont="1" applyFill="1" applyBorder="1" applyAlignment="1">
      <alignment horizontal="center" vertical="center" wrapText="1"/>
    </xf>
    <xf numFmtId="166" fontId="49" fillId="0" borderId="12" xfId="255" applyNumberFormat="1" applyFont="1" applyFill="1" applyBorder="1" applyAlignment="1">
      <alignment horizontal="center" vertical="center" wrapText="1"/>
    </xf>
    <xf numFmtId="166" fontId="45" fillId="28" borderId="12" xfId="255" quotePrefix="1" applyNumberFormat="1" applyFont="1" applyFill="1" applyBorder="1" applyAlignment="1">
      <alignment horizontal="center" vertical="center" wrapText="1"/>
    </xf>
    <xf numFmtId="167" fontId="45" fillId="28" borderId="12" xfId="255" quotePrefix="1" applyNumberFormat="1" applyFont="1" applyFill="1" applyBorder="1" applyAlignment="1">
      <alignment horizontal="center" vertical="center" wrapText="1"/>
    </xf>
    <xf numFmtId="0" fontId="53" fillId="0" borderId="0" xfId="2913" applyFont="1" applyFill="1" applyAlignment="1">
      <alignment vertical="center"/>
    </xf>
    <xf numFmtId="167" fontId="36" fillId="0" borderId="15" xfId="255" applyNumberFormat="1" applyFont="1" applyFill="1" applyBorder="1" applyAlignment="1">
      <alignment horizontal="center" vertical="center" wrapText="1"/>
    </xf>
    <xf numFmtId="49" fontId="49" fillId="0" borderId="12" xfId="255" quotePrefix="1" applyNumberFormat="1" applyFont="1" applyFill="1" applyBorder="1" applyAlignment="1">
      <alignment horizontal="left" vertical="center" wrapText="1"/>
    </xf>
    <xf numFmtId="167" fontId="45" fillId="28" borderId="15" xfId="255" quotePrefix="1" applyNumberFormat="1" applyFont="1" applyFill="1" applyBorder="1" applyAlignment="1">
      <alignment horizontal="center" vertical="center" wrapText="1"/>
    </xf>
    <xf numFmtId="166" fontId="49" fillId="0" borderId="12" xfId="255" quotePrefix="1" applyNumberFormat="1" applyFont="1" applyFill="1" applyBorder="1" applyAlignment="1">
      <alignment horizontal="center" vertical="center" wrapText="1"/>
    </xf>
    <xf numFmtId="49" fontId="49" fillId="0" borderId="12" xfId="255" applyNumberFormat="1" applyFont="1" applyFill="1" applyBorder="1" applyAlignment="1">
      <alignment horizontal="center" vertical="center" wrapText="1"/>
    </xf>
    <xf numFmtId="166" fontId="47" fillId="0" borderId="12" xfId="255" quotePrefix="1" applyNumberFormat="1" applyFont="1" applyFill="1" applyBorder="1" applyAlignment="1">
      <alignment horizontal="center" vertical="center" wrapText="1"/>
    </xf>
    <xf numFmtId="167" fontId="47" fillId="0" borderId="15" xfId="255" quotePrefix="1" applyNumberFormat="1" applyFont="1" applyFill="1" applyBorder="1" applyAlignment="1">
      <alignment horizontal="center" vertical="center" wrapText="1"/>
    </xf>
    <xf numFmtId="0" fontId="47" fillId="27" borderId="12" xfId="255" applyFont="1" applyFill="1" applyBorder="1" applyAlignment="1">
      <alignment horizontal="left" vertical="center" wrapText="1"/>
    </xf>
    <xf numFmtId="0" fontId="47" fillId="0" borderId="12" xfId="435" applyFont="1" applyFill="1" applyBorder="1" applyAlignment="1">
      <alignment horizontal="center" vertical="center" wrapText="1"/>
    </xf>
    <xf numFmtId="49" fontId="54" fillId="0" borderId="12" xfId="255" quotePrefix="1" applyNumberFormat="1" applyFont="1" applyFill="1" applyBorder="1" applyAlignment="1">
      <alignment horizontal="center" vertical="center" wrapText="1"/>
    </xf>
    <xf numFmtId="166" fontId="45" fillId="26" borderId="12" xfId="255" quotePrefix="1" applyNumberFormat="1" applyFont="1" applyFill="1" applyBorder="1" applyAlignment="1">
      <alignment horizontal="center" vertical="center" wrapText="1"/>
    </xf>
    <xf numFmtId="167" fontId="45" fillId="26" borderId="15" xfId="255" quotePrefix="1" applyNumberFormat="1" applyFont="1" applyFill="1" applyBorder="1" applyAlignment="1">
      <alignment horizontal="center" vertical="center" wrapText="1"/>
    </xf>
    <xf numFmtId="0" fontId="34" fillId="0" borderId="12" xfId="2913" applyFont="1" applyFill="1" applyBorder="1"/>
    <xf numFmtId="0" fontId="35" fillId="28" borderId="12" xfId="2913" applyFont="1" applyFill="1" applyBorder="1"/>
    <xf numFmtId="0" fontId="50" fillId="28" borderId="12" xfId="2913" applyFont="1" applyFill="1" applyBorder="1"/>
    <xf numFmtId="0" fontId="34" fillId="28" borderId="12" xfId="2913" applyFont="1" applyFill="1" applyBorder="1"/>
    <xf numFmtId="168" fontId="55" fillId="28" borderId="12" xfId="2913" applyNumberFormat="1" applyFont="1" applyFill="1" applyBorder="1" applyAlignment="1">
      <alignment horizontal="center"/>
    </xf>
    <xf numFmtId="168" fontId="50" fillId="28" borderId="12" xfId="2913" applyNumberFormat="1" applyFont="1" applyFill="1" applyBorder="1" applyAlignment="1">
      <alignment horizontal="center"/>
    </xf>
    <xf numFmtId="0" fontId="35" fillId="28" borderId="12" xfId="2913" applyFont="1" applyFill="1" applyBorder="1" applyAlignment="1">
      <alignment horizontal="left"/>
    </xf>
    <xf numFmtId="0" fontId="56" fillId="28" borderId="12" xfId="2913" applyFont="1" applyFill="1" applyBorder="1"/>
    <xf numFmtId="0" fontId="34" fillId="0" borderId="0" xfId="2913" applyFont="1" applyFill="1"/>
    <xf numFmtId="2" fontId="27" fillId="0" borderId="12" xfId="2914" applyNumberFormat="1" applyFont="1" applyFill="1" applyBorder="1" applyAlignment="1">
      <alignment horizontal="center" vertical="center" wrapText="1"/>
    </xf>
    <xf numFmtId="0" fontId="26" fillId="0" borderId="0" xfId="2913" applyFont="1" applyFill="1" applyBorder="1"/>
    <xf numFmtId="0" fontId="30" fillId="0" borderId="0" xfId="2913" applyFont="1" applyFill="1" applyBorder="1"/>
    <xf numFmtId="0" fontId="30" fillId="0" borderId="0" xfId="2913" applyFont="1" applyFill="1" applyBorder="1" applyAlignment="1">
      <alignment horizontal="center"/>
    </xf>
    <xf numFmtId="2" fontId="57" fillId="0" borderId="0" xfId="2914" applyNumberFormat="1" applyFont="1" applyFill="1" applyBorder="1" applyAlignment="1">
      <alignment horizontal="center" vertical="center" wrapText="1"/>
    </xf>
    <xf numFmtId="0" fontId="32" fillId="0" borderId="0" xfId="2913" applyFont="1" applyFill="1"/>
    <xf numFmtId="0" fontId="50" fillId="0" borderId="12" xfId="2913" applyFont="1" applyFill="1" applyBorder="1"/>
    <xf numFmtId="0" fontId="50" fillId="0" borderId="12" xfId="2913" applyFont="1" applyFill="1" applyBorder="1" applyAlignment="1">
      <alignment horizontal="center"/>
    </xf>
    <xf numFmtId="0" fontId="50" fillId="28" borderId="12" xfId="2913" applyFont="1" applyFill="1" applyBorder="1" applyAlignment="1">
      <alignment vertical="center"/>
    </xf>
    <xf numFmtId="2" fontId="50" fillId="28" borderId="12" xfId="2913" applyNumberFormat="1" applyFont="1" applyFill="1" applyBorder="1" applyAlignment="1">
      <alignment horizontal="center" vertical="center"/>
    </xf>
    <xf numFmtId="2" fontId="50" fillId="0" borderId="12" xfId="2913" applyNumberFormat="1" applyFont="1" applyFill="1" applyBorder="1" applyAlignment="1">
      <alignment horizontal="center"/>
    </xf>
    <xf numFmtId="0" fontId="4" fillId="0" borderId="12" xfId="255" applyBorder="1" applyAlignment="1">
      <alignment vertical="center"/>
    </xf>
    <xf numFmtId="0" fontId="58" fillId="0" borderId="12" xfId="255" applyFont="1" applyBorder="1" applyAlignment="1">
      <alignment horizontal="center" vertical="center"/>
    </xf>
    <xf numFmtId="0" fontId="58" fillId="0" borderId="12" xfId="255" applyFont="1" applyBorder="1" applyAlignment="1">
      <alignment horizontal="center" vertical="center" wrapText="1"/>
    </xf>
    <xf numFmtId="0" fontId="58" fillId="0" borderId="12" xfId="255" applyFont="1" applyBorder="1" applyAlignment="1">
      <alignment vertical="center"/>
    </xf>
    <xf numFmtId="0" fontId="4" fillId="0" borderId="0" xfId="255" applyAlignment="1">
      <alignment vertical="center"/>
    </xf>
    <xf numFmtId="0" fontId="4" fillId="0" borderId="12" xfId="255" applyFont="1" applyBorder="1" applyAlignment="1">
      <alignment horizontal="center" vertical="center"/>
    </xf>
    <xf numFmtId="0" fontId="4" fillId="0" borderId="12" xfId="255" applyBorder="1" applyAlignment="1">
      <alignment horizontal="center" vertical="center"/>
    </xf>
    <xf numFmtId="0" fontId="60" fillId="27" borderId="12" xfId="255" applyFont="1" applyFill="1" applyBorder="1" applyAlignment="1">
      <alignment horizontal="center" vertical="center"/>
    </xf>
    <xf numFmtId="170" fontId="59" fillId="27" borderId="12" xfId="255" applyNumberFormat="1" applyFont="1" applyFill="1" applyBorder="1" applyAlignment="1">
      <alignment horizontal="right" vertical="center" wrapText="1"/>
    </xf>
    <xf numFmtId="0" fontId="35" fillId="0" borderId="12" xfId="3629" applyFont="1" applyFill="1" applyBorder="1" applyAlignment="1">
      <alignment horizontal="center" vertical="center"/>
    </xf>
    <xf numFmtId="0" fontId="4" fillId="0" borderId="12" xfId="255" applyFont="1" applyFill="1" applyBorder="1" applyAlignment="1">
      <alignment horizontal="center" vertical="center"/>
    </xf>
    <xf numFmtId="2" fontId="36" fillId="0" borderId="12" xfId="255" applyNumberFormat="1" applyFont="1" applyFill="1" applyBorder="1" applyAlignment="1">
      <alignment horizontal="right" vertical="center"/>
    </xf>
    <xf numFmtId="170" fontId="34" fillId="0" borderId="12" xfId="255" applyNumberFormat="1" applyFont="1" applyFill="1" applyBorder="1" applyAlignment="1" applyProtection="1">
      <alignment horizontal="right" vertical="center"/>
    </xf>
    <xf numFmtId="170" fontId="59" fillId="27" borderId="12" xfId="255" applyNumberFormat="1" applyFont="1" applyFill="1" applyBorder="1" applyAlignment="1">
      <alignment horizontal="center" vertical="center" wrapText="1"/>
    </xf>
    <xf numFmtId="1" fontId="26" fillId="27" borderId="12" xfId="255" applyNumberFormat="1" applyFont="1" applyFill="1" applyBorder="1" applyAlignment="1">
      <alignment horizontal="right" vertical="center" wrapText="1"/>
    </xf>
    <xf numFmtId="1" fontId="26" fillId="0" borderId="12" xfId="255" applyNumberFormat="1" applyFont="1" applyFill="1" applyBorder="1" applyAlignment="1">
      <alignment horizontal="right" vertical="center"/>
    </xf>
    <xf numFmtId="1" fontId="59" fillId="27" borderId="12" xfId="255" applyNumberFormat="1" applyFont="1" applyFill="1" applyBorder="1" applyAlignment="1">
      <alignment horizontal="center" vertical="center" wrapText="1"/>
    </xf>
    <xf numFmtId="0" fontId="4" fillId="0" borderId="0" xfId="255" applyAlignment="1">
      <alignment horizontal="center" vertical="center"/>
    </xf>
    <xf numFmtId="14" fontId="28" fillId="0" borderId="12" xfId="255" applyNumberFormat="1" applyFont="1" applyFill="1" applyBorder="1" applyAlignment="1">
      <alignment horizontal="center" vertical="center" wrapText="1"/>
    </xf>
    <xf numFmtId="1" fontId="28" fillId="0" borderId="12" xfId="255" applyNumberFormat="1" applyFont="1" applyFill="1" applyBorder="1" applyAlignment="1">
      <alignment horizontal="center" vertical="center" wrapText="1"/>
    </xf>
    <xf numFmtId="166" fontId="28" fillId="0" borderId="12" xfId="255" applyNumberFormat="1" applyFont="1" applyFill="1" applyBorder="1" applyAlignment="1">
      <alignment horizontal="center" vertical="center" wrapText="1"/>
    </xf>
    <xf numFmtId="0" fontId="28" fillId="30" borderId="12" xfId="255" applyFont="1" applyFill="1" applyBorder="1" applyAlignment="1">
      <alignment horizontal="center" vertical="center" wrapText="1"/>
    </xf>
    <xf numFmtId="0" fontId="28" fillId="30" borderId="12" xfId="255" applyFont="1" applyFill="1" applyBorder="1" applyAlignment="1">
      <alignment horizontal="center" vertical="center"/>
    </xf>
    <xf numFmtId="166" fontId="61" fillId="31" borderId="12" xfId="255" applyNumberFormat="1" applyFont="1" applyFill="1" applyBorder="1" applyAlignment="1">
      <alignment horizontal="center" vertical="center" wrapText="1"/>
    </xf>
    <xf numFmtId="0" fontId="26" fillId="0" borderId="12" xfId="3629" applyFont="1" applyFill="1" applyBorder="1"/>
    <xf numFmtId="0" fontId="29" fillId="0" borderId="12" xfId="3629" applyFont="1" applyFill="1" applyBorder="1" applyAlignment="1">
      <alignment horizontal="center" vertical="center" wrapText="1"/>
    </xf>
    <xf numFmtId="0" fontId="28" fillId="0" borderId="12" xfId="3629" quotePrefix="1" applyFont="1" applyFill="1" applyBorder="1" applyAlignment="1">
      <alignment horizontal="center" vertical="center" wrapText="1"/>
    </xf>
    <xf numFmtId="166" fontId="59" fillId="33" borderId="14" xfId="0" applyNumberFormat="1" applyFont="1" applyFill="1" applyBorder="1" applyAlignment="1">
      <alignment horizontal="center" vertical="center" wrapText="1"/>
    </xf>
    <xf numFmtId="167" fontId="59" fillId="33" borderId="14" xfId="0" applyNumberFormat="1" applyFont="1" applyFill="1" applyBorder="1" applyAlignment="1">
      <alignment horizontal="center" vertical="center" wrapText="1"/>
    </xf>
    <xf numFmtId="0" fontId="0" fillId="0" borderId="12" xfId="0" applyBorder="1"/>
    <xf numFmtId="0" fontId="4" fillId="0" borderId="0" xfId="0" applyFont="1"/>
    <xf numFmtId="0" fontId="4" fillId="0" borderId="17" xfId="255" applyBorder="1" applyAlignment="1">
      <alignment horizontal="center" vertical="center"/>
    </xf>
    <xf numFmtId="1" fontId="26" fillId="0" borderId="0" xfId="255" applyNumberFormat="1" applyFont="1" applyFill="1" applyBorder="1" applyAlignment="1">
      <alignment horizontal="center" vertical="center"/>
    </xf>
    <xf numFmtId="167" fontId="47" fillId="0" borderId="12" xfId="255" quotePrefix="1" applyNumberFormat="1" applyFont="1" applyFill="1" applyBorder="1" applyAlignment="1">
      <alignment horizontal="center" vertical="center" wrapText="1"/>
    </xf>
    <xf numFmtId="167" fontId="45" fillId="26" borderId="12" xfId="255" quotePrefix="1" applyNumberFormat="1" applyFont="1" applyFill="1" applyBorder="1" applyAlignment="1">
      <alignment horizontal="center" vertical="center" wrapText="1"/>
    </xf>
    <xf numFmtId="0" fontId="26" fillId="0" borderId="12" xfId="2913" applyFont="1" applyFill="1" applyBorder="1" applyAlignment="1">
      <alignment vertical="center"/>
    </xf>
    <xf numFmtId="0" fontId="26" fillId="0" borderId="12" xfId="2913" applyFont="1" applyFill="1" applyBorder="1" applyAlignment="1">
      <alignment horizontal="left" vertical="center"/>
    </xf>
    <xf numFmtId="0" fontId="36" fillId="0" borderId="12" xfId="2913" applyFont="1" applyFill="1" applyBorder="1" applyAlignment="1">
      <alignment horizontal="center" vertical="center"/>
    </xf>
    <xf numFmtId="0" fontId="30" fillId="0" borderId="0" xfId="2913" applyFont="1" applyFill="1" applyAlignment="1">
      <alignment horizontal="center" vertical="center"/>
    </xf>
    <xf numFmtId="0" fontId="30" fillId="0" borderId="0" xfId="2913" quotePrefix="1" applyFont="1" applyFill="1" applyBorder="1" applyAlignment="1">
      <alignment horizontal="center" vertical="center" wrapText="1"/>
    </xf>
    <xf numFmtId="0" fontId="31" fillId="32" borderId="12" xfId="3629" applyFont="1" applyFill="1" applyBorder="1" applyAlignment="1">
      <alignment horizontal="center" vertical="center"/>
    </xf>
    <xf numFmtId="165" fontId="31" fillId="0" borderId="0" xfId="2913" applyNumberFormat="1" applyFont="1" applyFill="1" applyBorder="1" applyAlignment="1">
      <alignment horizontal="center" vertical="center"/>
    </xf>
    <xf numFmtId="0" fontId="41" fillId="29" borderId="14" xfId="3629" applyFont="1" applyFill="1" applyBorder="1" applyAlignment="1">
      <alignment horizontal="center" vertical="center"/>
    </xf>
    <xf numFmtId="0" fontId="39" fillId="0" borderId="12" xfId="255" applyFont="1" applyFill="1" applyBorder="1" applyAlignment="1">
      <alignment horizontal="left" vertical="center" wrapText="1"/>
    </xf>
    <xf numFmtId="0" fontId="39" fillId="0" borderId="12" xfId="255" applyFont="1" applyFill="1" applyBorder="1" applyAlignment="1">
      <alignment vertical="center" wrapText="1"/>
    </xf>
    <xf numFmtId="0" fontId="31" fillId="0" borderId="12" xfId="2913" applyFont="1" applyFill="1" applyBorder="1" applyAlignment="1">
      <alignment vertical="center"/>
    </xf>
    <xf numFmtId="0" fontId="29" fillId="0" borderId="12" xfId="255" applyFont="1" applyFill="1" applyBorder="1" applyAlignment="1">
      <alignment horizontal="left" vertical="center" wrapText="1"/>
    </xf>
    <xf numFmtId="0" fontId="39" fillId="27" borderId="12" xfId="255" applyFont="1" applyFill="1" applyBorder="1" applyAlignment="1">
      <alignment horizontal="left" vertical="center" wrapText="1"/>
    </xf>
    <xf numFmtId="0" fontId="29" fillId="0" borderId="12" xfId="255" applyFont="1" applyFill="1" applyBorder="1" applyAlignment="1">
      <alignment vertical="center" wrapText="1"/>
    </xf>
    <xf numFmtId="0" fontId="29" fillId="27" borderId="12" xfId="255" applyFont="1" applyFill="1" applyBorder="1" applyAlignment="1">
      <alignment horizontal="left" vertical="center" wrapText="1"/>
    </xf>
    <xf numFmtId="0" fontId="4" fillId="0" borderId="0" xfId="255" applyBorder="1" applyAlignment="1">
      <alignment horizontal="center" vertical="center"/>
    </xf>
    <xf numFmtId="0" fontId="42" fillId="0" borderId="0" xfId="2913" applyFont="1" applyFill="1" applyBorder="1" applyAlignment="1">
      <alignment horizontal="center" vertical="center"/>
    </xf>
    <xf numFmtId="0" fontId="26" fillId="0" borderId="0" xfId="2913" applyFont="1" applyFill="1" applyBorder="1" applyAlignment="1">
      <alignment vertical="center"/>
    </xf>
    <xf numFmtId="0" fontId="26" fillId="0" borderId="0" xfId="2913" applyFont="1" applyFill="1" applyBorder="1" applyAlignment="1">
      <alignment horizontal="left" vertical="center"/>
    </xf>
    <xf numFmtId="0" fontId="36" fillId="0" borderId="0" xfId="2913" applyFont="1" applyFill="1" applyBorder="1" applyAlignment="1">
      <alignment horizontal="center" vertical="center"/>
    </xf>
    <xf numFmtId="0" fontId="31" fillId="0" borderId="0" xfId="2913" applyFont="1" applyFill="1" applyBorder="1" applyAlignment="1">
      <alignment vertical="center"/>
    </xf>
    <xf numFmtId="10" fontId="65" fillId="0" borderId="12" xfId="0" applyNumberFormat="1" applyFont="1" applyFill="1" applyBorder="1" applyAlignment="1">
      <alignment horizontal="center" vertical="center" wrapText="1"/>
    </xf>
    <xf numFmtId="10" fontId="65" fillId="0" borderId="15" xfId="0" applyNumberFormat="1" applyFont="1" applyFill="1" applyBorder="1" applyAlignment="1">
      <alignment horizontal="center" vertical="center" wrapText="1"/>
    </xf>
    <xf numFmtId="2" fontId="30" fillId="0" borderId="0" xfId="2913" applyNumberFormat="1" applyFont="1" applyFill="1" applyBorder="1" applyAlignment="1">
      <alignment horizontal="center" vertical="center"/>
    </xf>
    <xf numFmtId="2" fontId="36" fillId="0" borderId="12" xfId="255" quotePrefix="1" applyNumberFormat="1" applyFont="1" applyFill="1" applyBorder="1" applyAlignment="1">
      <alignment horizontal="center" vertical="center" wrapText="1"/>
    </xf>
    <xf numFmtId="2" fontId="42" fillId="0" borderId="12" xfId="255" applyNumberFormat="1" applyFont="1" applyFill="1" applyBorder="1" applyAlignment="1">
      <alignment horizontal="center" vertical="center"/>
    </xf>
    <xf numFmtId="167" fontId="45" fillId="0" borderId="12" xfId="255" quotePrefix="1" applyNumberFormat="1" applyFont="1" applyFill="1" applyBorder="1" applyAlignment="1">
      <alignment horizontal="center" vertical="center" wrapText="1"/>
    </xf>
    <xf numFmtId="1" fontId="26" fillId="0" borderId="12" xfId="255" applyNumberFormat="1" applyFont="1" applyFill="1" applyBorder="1" applyAlignment="1">
      <alignment horizontal="center" vertical="center" wrapText="1"/>
    </xf>
    <xf numFmtId="171" fontId="59" fillId="33" borderId="19" xfId="0" quotePrefix="1" applyNumberFormat="1" applyFont="1" applyFill="1" applyBorder="1" applyAlignment="1">
      <alignment horizontal="center" vertical="center" wrapText="1"/>
    </xf>
    <xf numFmtId="171" fontId="59" fillId="33" borderId="20" xfId="0" quotePrefix="1" applyNumberFormat="1" applyFont="1" applyFill="1" applyBorder="1" applyAlignment="1">
      <alignment horizontal="center" vertical="center" wrapText="1"/>
    </xf>
    <xf numFmtId="0" fontId="64" fillId="33" borderId="13" xfId="0" applyFont="1" applyFill="1" applyBorder="1" applyAlignment="1">
      <alignment horizontal="center" vertical="center" wrapText="1"/>
    </xf>
    <xf numFmtId="0" fontId="64" fillId="33" borderId="17" xfId="0" applyFont="1" applyFill="1" applyBorder="1" applyAlignment="1">
      <alignment horizontal="center" vertical="center" wrapText="1"/>
    </xf>
    <xf numFmtId="0" fontId="64" fillId="33" borderId="14" xfId="0" applyFont="1" applyFill="1" applyBorder="1" applyAlignment="1">
      <alignment horizontal="center" vertical="center" wrapText="1"/>
    </xf>
    <xf numFmtId="0" fontId="64" fillId="33" borderId="15" xfId="0" applyFont="1" applyFill="1" applyBorder="1" applyAlignment="1">
      <alignment horizontal="center" vertical="center" wrapText="1"/>
    </xf>
    <xf numFmtId="167" fontId="59" fillId="33" borderId="13" xfId="0" applyNumberFormat="1" applyFont="1" applyFill="1" applyBorder="1" applyAlignment="1">
      <alignment horizontal="center" vertical="center" wrapText="1"/>
    </xf>
    <xf numFmtId="167" fontId="59" fillId="33" borderId="16" xfId="0" applyNumberFormat="1" applyFont="1" applyFill="1" applyBorder="1" applyAlignment="1">
      <alignment horizontal="center" vertical="center" wrapText="1"/>
    </xf>
    <xf numFmtId="167" fontId="59" fillId="33" borderId="17" xfId="0" applyNumberFormat="1" applyFont="1" applyFill="1" applyBorder="1" applyAlignment="1">
      <alignment horizontal="center" vertical="center" wrapText="1"/>
    </xf>
    <xf numFmtId="0" fontId="29" fillId="0" borderId="14" xfId="3629" applyFont="1" applyFill="1" applyBorder="1" applyAlignment="1">
      <alignment horizontal="center" vertical="center" wrapText="1"/>
    </xf>
    <xf numFmtId="0" fontId="29" fillId="0" borderId="15" xfId="3629" applyFont="1" applyFill="1" applyBorder="1" applyAlignment="1">
      <alignment horizontal="center" vertical="center" wrapText="1"/>
    </xf>
    <xf numFmtId="166" fontId="59" fillId="33" borderId="13" xfId="0" applyNumberFormat="1" applyFont="1" applyFill="1" applyBorder="1" applyAlignment="1">
      <alignment horizontal="center" vertical="center" wrapText="1"/>
    </xf>
    <xf numFmtId="166" fontId="59" fillId="33" borderId="17" xfId="0" applyNumberFormat="1" applyFont="1" applyFill="1" applyBorder="1" applyAlignment="1">
      <alignment horizontal="center" vertical="center" wrapText="1"/>
    </xf>
    <xf numFmtId="168" fontId="44" fillId="0" borderId="13" xfId="2913" applyNumberFormat="1" applyFont="1" applyFill="1" applyBorder="1" applyAlignment="1">
      <alignment horizontal="center" vertical="center"/>
    </xf>
    <xf numFmtId="168" fontId="44" fillId="0" borderId="16" xfId="2913" applyNumberFormat="1" applyFont="1" applyFill="1" applyBorder="1" applyAlignment="1">
      <alignment horizontal="center" vertical="center"/>
    </xf>
    <xf numFmtId="168" fontId="44" fillId="0" borderId="17" xfId="2913" applyNumberFormat="1" applyFont="1" applyFill="1" applyBorder="1" applyAlignment="1">
      <alignment horizontal="center" vertical="center"/>
    </xf>
    <xf numFmtId="0" fontId="50" fillId="0" borderId="12" xfId="2913" applyFont="1" applyFill="1" applyBorder="1" applyAlignment="1">
      <alignment horizontal="left"/>
    </xf>
  </cellXfs>
  <cellStyles count="3630">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2 2" xfId="2915"/>
    <cellStyle name="Comma 3" xfId="41"/>
    <cellStyle name="Comma 3 2" xfId="2916"/>
    <cellStyle name="Custom - Style8" xfId="42"/>
    <cellStyle name="Data   - Style2" xfId="43"/>
    <cellStyle name="Explanatory Text 2" xfId="44"/>
    <cellStyle name="Good 2" xfId="45"/>
    <cellStyle name="Heading 1 2" xfId="46"/>
    <cellStyle name="Heading 2 2" xfId="47"/>
    <cellStyle name="Heading 3 2" xfId="48"/>
    <cellStyle name="Heading 4 2" xfId="49"/>
    <cellStyle name="Input 2" xfId="50"/>
    <cellStyle name="Labels - Style3" xfId="51"/>
    <cellStyle name="Linked Cell 2" xfId="52"/>
    <cellStyle name="Neutral 2" xfId="53"/>
    <cellStyle name="Normal" xfId="0" builtinId="0"/>
    <cellStyle name="Normal 10" xfId="54"/>
    <cellStyle name="Normal 10 2" xfId="55"/>
    <cellStyle name="Normal 10 2 2" xfId="56"/>
    <cellStyle name="Normal 10 2 2 2" xfId="2917"/>
    <cellStyle name="Normal 10 2 3" xfId="2911"/>
    <cellStyle name="Normal 10 2 3 2" xfId="2913"/>
    <cellStyle name="Normal 10 2 3 3" xfId="2918"/>
    <cellStyle name="Normal 10 2 4" xfId="3626"/>
    <cellStyle name="Normal 10 3" xfId="57"/>
    <cellStyle name="Normal 10 4" xfId="2910"/>
    <cellStyle name="Normal 10 4 2" xfId="2919"/>
    <cellStyle name="Normal 10 5" xfId="2908"/>
    <cellStyle name="Normal 10 5 2" xfId="2920"/>
    <cellStyle name="Normal 10 6" xfId="2912"/>
    <cellStyle name="Normal 10 7" xfId="3627"/>
    <cellStyle name="Normal 10 8" xfId="3629"/>
    <cellStyle name="Normal 100" xfId="58"/>
    <cellStyle name="Normal 100 2" xfId="59"/>
    <cellStyle name="Normal 100 2 2" xfId="60"/>
    <cellStyle name="Normal 100 3" xfId="61"/>
    <cellStyle name="Normal 100 4" xfId="2921"/>
    <cellStyle name="Normal 101" xfId="62"/>
    <cellStyle name="Normal 101 2" xfId="63"/>
    <cellStyle name="Normal 101 2 2" xfId="64"/>
    <cellStyle name="Normal 101 3" xfId="65"/>
    <cellStyle name="Normal 101 4" xfId="2922"/>
    <cellStyle name="Normal 102" xfId="66"/>
    <cellStyle name="Normal 102 2" xfId="67"/>
    <cellStyle name="Normal 102 2 2" xfId="68"/>
    <cellStyle name="Normal 102 3" xfId="69"/>
    <cellStyle name="Normal 102 4" xfId="2923"/>
    <cellStyle name="Normal 103" xfId="70"/>
    <cellStyle name="Normal 103 2" xfId="71"/>
    <cellStyle name="Normal 103 2 2" xfId="72"/>
    <cellStyle name="Normal 103 3" xfId="73"/>
    <cellStyle name="Normal 103 4" xfId="2924"/>
    <cellStyle name="Normal 104" xfId="74"/>
    <cellStyle name="Normal 104 2" xfId="75"/>
    <cellStyle name="Normal 104 2 2" xfId="76"/>
    <cellStyle name="Normal 104 3" xfId="77"/>
    <cellStyle name="Normal 104 4" xfId="2925"/>
    <cellStyle name="Normal 105" xfId="78"/>
    <cellStyle name="Normal 105 2" xfId="79"/>
    <cellStyle name="Normal 105 2 2" xfId="80"/>
    <cellStyle name="Normal 105 3" xfId="81"/>
    <cellStyle name="Normal 105 4" xfId="2926"/>
    <cellStyle name="Normal 106" xfId="82"/>
    <cellStyle name="Normal 106 2" xfId="83"/>
    <cellStyle name="Normal 106 2 2" xfId="84"/>
    <cellStyle name="Normal 106 3" xfId="85"/>
    <cellStyle name="Normal 106 4" xfId="2927"/>
    <cellStyle name="Normal 107" xfId="86"/>
    <cellStyle name="Normal 107 2" xfId="87"/>
    <cellStyle name="Normal 107 2 2" xfId="88"/>
    <cellStyle name="Normal 107 3" xfId="89"/>
    <cellStyle name="Normal 107 4" xfId="2928"/>
    <cellStyle name="Normal 108" xfId="90"/>
    <cellStyle name="Normal 108 2" xfId="91"/>
    <cellStyle name="Normal 108 2 2" xfId="92"/>
    <cellStyle name="Normal 108 3" xfId="93"/>
    <cellStyle name="Normal 108 4" xfId="2929"/>
    <cellStyle name="Normal 109" xfId="94"/>
    <cellStyle name="Normal 109 2" xfId="95"/>
    <cellStyle name="Normal 109 2 2" xfId="96"/>
    <cellStyle name="Normal 109 3" xfId="97"/>
    <cellStyle name="Normal 109 4" xfId="2930"/>
    <cellStyle name="Normal 11" xfId="98"/>
    <cellStyle name="Normal 11 2" xfId="99"/>
    <cellStyle name="Normal 11 2 2" xfId="100"/>
    <cellStyle name="Normal 11 3" xfId="101"/>
    <cellStyle name="Normal 11 4" xfId="2931"/>
    <cellStyle name="Normal 110" xfId="102"/>
    <cellStyle name="Normal 110 2" xfId="103"/>
    <cellStyle name="Normal 110 2 2" xfId="104"/>
    <cellStyle name="Normal 110 3" xfId="105"/>
    <cellStyle name="Normal 110 4" xfId="2932"/>
    <cellStyle name="Normal 111" xfId="106"/>
    <cellStyle name="Normal 111 2" xfId="107"/>
    <cellStyle name="Normal 111 2 2" xfId="108"/>
    <cellStyle name="Normal 111 3" xfId="109"/>
    <cellStyle name="Normal 111 4" xfId="2933"/>
    <cellStyle name="Normal 112" xfId="110"/>
    <cellStyle name="Normal 112 2" xfId="111"/>
    <cellStyle name="Normal 112 2 2" xfId="112"/>
    <cellStyle name="Normal 112 3" xfId="113"/>
    <cellStyle name="Normal 112 4" xfId="2934"/>
    <cellStyle name="Normal 113" xfId="114"/>
    <cellStyle name="Normal 113 2" xfId="115"/>
    <cellStyle name="Normal 113 2 2" xfId="116"/>
    <cellStyle name="Normal 113 3" xfId="117"/>
    <cellStyle name="Normal 113 4" xfId="2935"/>
    <cellStyle name="Normal 114" xfId="118"/>
    <cellStyle name="Normal 114 10" xfId="119"/>
    <cellStyle name="Normal 114 10 2" xfId="120"/>
    <cellStyle name="Normal 114 10 2 2" xfId="121"/>
    <cellStyle name="Normal 114 10 3" xfId="122"/>
    <cellStyle name="Normal 114 10 4" xfId="2936"/>
    <cellStyle name="Normal 114 11" xfId="123"/>
    <cellStyle name="Normal 114 11 2" xfId="124"/>
    <cellStyle name="Normal 114 11 2 2" xfId="125"/>
    <cellStyle name="Normal 114 11 3" xfId="126"/>
    <cellStyle name="Normal 114 11 4" xfId="2937"/>
    <cellStyle name="Normal 114 12" xfId="127"/>
    <cellStyle name="Normal 114 12 2" xfId="128"/>
    <cellStyle name="Normal 114 12 2 2" xfId="129"/>
    <cellStyle name="Normal 114 12 3" xfId="130"/>
    <cellStyle name="Normal 114 12 4" xfId="2938"/>
    <cellStyle name="Normal 114 13" xfId="131"/>
    <cellStyle name="Normal 114 13 2" xfId="132"/>
    <cellStyle name="Normal 114 13 2 2" xfId="133"/>
    <cellStyle name="Normal 114 13 3" xfId="134"/>
    <cellStyle name="Normal 114 13 4" xfId="2939"/>
    <cellStyle name="Normal 114 14" xfId="135"/>
    <cellStyle name="Normal 114 14 2" xfId="136"/>
    <cellStyle name="Normal 114 14 2 2" xfId="137"/>
    <cellStyle name="Normal 114 14 3" xfId="138"/>
    <cellStyle name="Normal 114 14 4" xfId="2940"/>
    <cellStyle name="Normal 114 15" xfId="139"/>
    <cellStyle name="Normal 114 15 2" xfId="140"/>
    <cellStyle name="Normal 114 15 2 2" xfId="141"/>
    <cellStyle name="Normal 114 15 3" xfId="142"/>
    <cellStyle name="Normal 114 15 4" xfId="2941"/>
    <cellStyle name="Normal 114 16" xfId="143"/>
    <cellStyle name="Normal 114 16 2" xfId="144"/>
    <cellStyle name="Normal 114 16 2 2" xfId="145"/>
    <cellStyle name="Normal 114 16 3" xfId="146"/>
    <cellStyle name="Normal 114 16 4" xfId="2942"/>
    <cellStyle name="Normal 114 17" xfId="147"/>
    <cellStyle name="Normal 114 17 2" xfId="148"/>
    <cellStyle name="Normal 114 17 2 2" xfId="149"/>
    <cellStyle name="Normal 114 17 3" xfId="150"/>
    <cellStyle name="Normal 114 17 4" xfId="2943"/>
    <cellStyle name="Normal 114 18" xfId="151"/>
    <cellStyle name="Normal 114 18 2" xfId="152"/>
    <cellStyle name="Normal 114 18 2 2" xfId="153"/>
    <cellStyle name="Normal 114 18 3" xfId="154"/>
    <cellStyle name="Normal 114 18 4" xfId="2944"/>
    <cellStyle name="Normal 114 19" xfId="155"/>
    <cellStyle name="Normal 114 19 2" xfId="156"/>
    <cellStyle name="Normal 114 19 2 2" xfId="157"/>
    <cellStyle name="Normal 114 19 3" xfId="158"/>
    <cellStyle name="Normal 114 19 4" xfId="2945"/>
    <cellStyle name="Normal 114 2" xfId="159"/>
    <cellStyle name="Normal 114 2 2" xfId="160"/>
    <cellStyle name="Normal 114 2 2 2" xfId="161"/>
    <cellStyle name="Normal 114 2 3" xfId="162"/>
    <cellStyle name="Normal 114 2 4" xfId="2946"/>
    <cellStyle name="Normal 114 20" xfId="163"/>
    <cellStyle name="Normal 114 20 2" xfId="164"/>
    <cellStyle name="Normal 114 20 2 2" xfId="165"/>
    <cellStyle name="Normal 114 20 3" xfId="166"/>
    <cellStyle name="Normal 114 20 4" xfId="2947"/>
    <cellStyle name="Normal 114 21" xfId="167"/>
    <cellStyle name="Normal 114 21 2" xfId="168"/>
    <cellStyle name="Normal 114 21 2 2" xfId="169"/>
    <cellStyle name="Normal 114 21 3" xfId="170"/>
    <cellStyle name="Normal 114 21 4" xfId="2948"/>
    <cellStyle name="Normal 114 22" xfId="171"/>
    <cellStyle name="Normal 114 22 2" xfId="172"/>
    <cellStyle name="Normal 114 22 2 2" xfId="173"/>
    <cellStyle name="Normal 114 22 3" xfId="174"/>
    <cellStyle name="Normal 114 22 4" xfId="2949"/>
    <cellStyle name="Normal 114 23" xfId="175"/>
    <cellStyle name="Normal 114 23 2" xfId="176"/>
    <cellStyle name="Normal 114 23 2 2" xfId="177"/>
    <cellStyle name="Normal 114 23 3" xfId="178"/>
    <cellStyle name="Normal 114 23 4" xfId="2950"/>
    <cellStyle name="Normal 114 24" xfId="179"/>
    <cellStyle name="Normal 114 24 2" xfId="180"/>
    <cellStyle name="Normal 114 24 2 2" xfId="181"/>
    <cellStyle name="Normal 114 24 3" xfId="182"/>
    <cellStyle name="Normal 114 24 4" xfId="2951"/>
    <cellStyle name="Normal 114 25" xfId="183"/>
    <cellStyle name="Normal 114 25 2" xfId="184"/>
    <cellStyle name="Normal 114 25 2 2" xfId="185"/>
    <cellStyle name="Normal 114 25 3" xfId="186"/>
    <cellStyle name="Normal 114 25 4" xfId="2952"/>
    <cellStyle name="Normal 114 26" xfId="187"/>
    <cellStyle name="Normal 114 26 2" xfId="188"/>
    <cellStyle name="Normal 114 26 2 2" xfId="189"/>
    <cellStyle name="Normal 114 26 3" xfId="190"/>
    <cellStyle name="Normal 114 26 4" xfId="2953"/>
    <cellStyle name="Normal 114 27" xfId="191"/>
    <cellStyle name="Normal 114 27 2" xfId="192"/>
    <cellStyle name="Normal 114 27 2 2" xfId="193"/>
    <cellStyle name="Normal 114 27 3" xfId="194"/>
    <cellStyle name="Normal 114 27 4" xfId="2954"/>
    <cellStyle name="Normal 114 28" xfId="195"/>
    <cellStyle name="Normal 114 28 2" xfId="196"/>
    <cellStyle name="Normal 114 28 2 2" xfId="197"/>
    <cellStyle name="Normal 114 28 3" xfId="198"/>
    <cellStyle name="Normal 114 28 4" xfId="2955"/>
    <cellStyle name="Normal 114 29" xfId="199"/>
    <cellStyle name="Normal 114 29 2" xfId="200"/>
    <cellStyle name="Normal 114 29 2 2" xfId="201"/>
    <cellStyle name="Normal 114 29 3" xfId="202"/>
    <cellStyle name="Normal 114 29 4" xfId="2956"/>
    <cellStyle name="Normal 114 3" xfId="203"/>
    <cellStyle name="Normal 114 3 2" xfId="204"/>
    <cellStyle name="Normal 114 3 2 2" xfId="205"/>
    <cellStyle name="Normal 114 3 3" xfId="206"/>
    <cellStyle name="Normal 114 3 4" xfId="2957"/>
    <cellStyle name="Normal 114 30" xfId="207"/>
    <cellStyle name="Normal 114 30 2" xfId="208"/>
    <cellStyle name="Normal 114 30 2 2" xfId="209"/>
    <cellStyle name="Normal 114 30 3" xfId="210"/>
    <cellStyle name="Normal 114 30 4" xfId="2958"/>
    <cellStyle name="Normal 114 31" xfId="211"/>
    <cellStyle name="Normal 114 31 2" xfId="212"/>
    <cellStyle name="Normal 114 31 2 2" xfId="213"/>
    <cellStyle name="Normal 114 31 3" xfId="214"/>
    <cellStyle name="Normal 114 31 4" xfId="2959"/>
    <cellStyle name="Normal 114 32" xfId="215"/>
    <cellStyle name="Normal 114 32 2" xfId="216"/>
    <cellStyle name="Normal 114 32 2 2" xfId="217"/>
    <cellStyle name="Normal 114 32 3" xfId="218"/>
    <cellStyle name="Normal 114 32 4" xfId="2960"/>
    <cellStyle name="Normal 114 33" xfId="219"/>
    <cellStyle name="Normal 114 33 2" xfId="220"/>
    <cellStyle name="Normal 114 33 2 2" xfId="221"/>
    <cellStyle name="Normal 114 33 3" xfId="222"/>
    <cellStyle name="Normal 114 33 4" xfId="2961"/>
    <cellStyle name="Normal 114 34" xfId="223"/>
    <cellStyle name="Normal 114 34 2" xfId="224"/>
    <cellStyle name="Normal 114 34 2 2" xfId="225"/>
    <cellStyle name="Normal 114 34 3" xfId="226"/>
    <cellStyle name="Normal 114 34 4" xfId="2962"/>
    <cellStyle name="Normal 114 35" xfId="227"/>
    <cellStyle name="Normal 114 35 2" xfId="228"/>
    <cellStyle name="Normal 114 36" xfId="229"/>
    <cellStyle name="Normal 114 37" xfId="2963"/>
    <cellStyle name="Normal 114 4" xfId="230"/>
    <cellStyle name="Normal 114 4 2" xfId="231"/>
    <cellStyle name="Normal 114 4 2 2" xfId="232"/>
    <cellStyle name="Normal 114 4 3" xfId="233"/>
    <cellStyle name="Normal 114 4 4" xfId="2964"/>
    <cellStyle name="Normal 114 5" xfId="234"/>
    <cellStyle name="Normal 114 5 2" xfId="235"/>
    <cellStyle name="Normal 114 5 2 2" xfId="236"/>
    <cellStyle name="Normal 114 5 3" xfId="237"/>
    <cellStyle name="Normal 114 5 4" xfId="2965"/>
    <cellStyle name="Normal 114 6" xfId="238"/>
    <cellStyle name="Normal 114 6 2" xfId="239"/>
    <cellStyle name="Normal 114 6 2 2" xfId="240"/>
    <cellStyle name="Normal 114 6 3" xfId="241"/>
    <cellStyle name="Normal 114 6 4" xfId="2966"/>
    <cellStyle name="Normal 114 7" xfId="242"/>
    <cellStyle name="Normal 114 7 2" xfId="243"/>
    <cellStyle name="Normal 114 7 2 2" xfId="244"/>
    <cellStyle name="Normal 114 7 3" xfId="245"/>
    <cellStyle name="Normal 114 7 4" xfId="2967"/>
    <cellStyle name="Normal 114 8" xfId="246"/>
    <cellStyle name="Normal 114 8 2" xfId="247"/>
    <cellStyle name="Normal 114 8 2 2" xfId="248"/>
    <cellStyle name="Normal 114 8 3" xfId="249"/>
    <cellStyle name="Normal 114 8 4" xfId="2968"/>
    <cellStyle name="Normal 114 9" xfId="250"/>
    <cellStyle name="Normal 114 9 2" xfId="251"/>
    <cellStyle name="Normal 114 9 2 2" xfId="252"/>
    <cellStyle name="Normal 114 9 3" xfId="253"/>
    <cellStyle name="Normal 114 9 4" xfId="2969"/>
    <cellStyle name="Normal 115" xfId="254"/>
    <cellStyle name="Normal 115 2" xfId="255"/>
    <cellStyle name="Normal 115 3" xfId="256"/>
    <cellStyle name="Normal 115 3 2" xfId="257"/>
    <cellStyle name="Normal 115 3 2 2" xfId="258"/>
    <cellStyle name="Normal 115 3 3" xfId="259"/>
    <cellStyle name="Normal 115 4" xfId="260"/>
    <cellStyle name="Normal 115 4 2" xfId="261"/>
    <cellStyle name="Normal 115 5" xfId="262"/>
    <cellStyle name="Normal 115 6" xfId="2970"/>
    <cellStyle name="Normal 116" xfId="263"/>
    <cellStyle name="Normal 116 2" xfId="264"/>
    <cellStyle name="Normal 116 2 2" xfId="265"/>
    <cellStyle name="Normal 116 3" xfId="266"/>
    <cellStyle name="Normal 116 4" xfId="2971"/>
    <cellStyle name="Normal 117" xfId="267"/>
    <cellStyle name="Normal 117 2" xfId="268"/>
    <cellStyle name="Normal 117 2 2" xfId="269"/>
    <cellStyle name="Normal 117 3" xfId="270"/>
    <cellStyle name="Normal 117 4" xfId="2972"/>
    <cellStyle name="Normal 118" xfId="271"/>
    <cellStyle name="Normal 118 2" xfId="272"/>
    <cellStyle name="Normal 118 2 2" xfId="273"/>
    <cellStyle name="Normal 118 3" xfId="274"/>
    <cellStyle name="Normal 118 4" xfId="2973"/>
    <cellStyle name="Normal 119" xfId="275"/>
    <cellStyle name="Normal 119 2" xfId="276"/>
    <cellStyle name="Normal 119 2 2" xfId="277"/>
    <cellStyle name="Normal 119 3" xfId="278"/>
    <cellStyle name="Normal 119 4" xfId="2974"/>
    <cellStyle name="Normal 12" xfId="279"/>
    <cellStyle name="Normal 12 2" xfId="280"/>
    <cellStyle name="Normal 12 2 2" xfId="281"/>
    <cellStyle name="Normal 12 3" xfId="282"/>
    <cellStyle name="Normal 12 4" xfId="2975"/>
    <cellStyle name="Normal 120" xfId="283"/>
    <cellStyle name="Normal 120 2" xfId="284"/>
    <cellStyle name="Normal 120 2 2" xfId="285"/>
    <cellStyle name="Normal 120 3" xfId="286"/>
    <cellStyle name="Normal 120 4" xfId="2976"/>
    <cellStyle name="Normal 121" xfId="287"/>
    <cellStyle name="Normal 121 2" xfId="288"/>
    <cellStyle name="Normal 121 2 2" xfId="289"/>
    <cellStyle name="Normal 121 3" xfId="290"/>
    <cellStyle name="Normal 121 4" xfId="2977"/>
    <cellStyle name="Normal 122" xfId="291"/>
    <cellStyle name="Normal 122 2" xfId="292"/>
    <cellStyle name="Normal 122 2 2" xfId="293"/>
    <cellStyle name="Normal 122 3" xfId="294"/>
    <cellStyle name="Normal 122 4" xfId="2978"/>
    <cellStyle name="Normal 123" xfId="295"/>
    <cellStyle name="Normal 123 2" xfId="296"/>
    <cellStyle name="Normal 123 2 2" xfId="297"/>
    <cellStyle name="Normal 123 3" xfId="298"/>
    <cellStyle name="Normal 123 4" xfId="2979"/>
    <cellStyle name="Normal 124" xfId="299"/>
    <cellStyle name="Normal 124 2" xfId="300"/>
    <cellStyle name="Normal 124 2 2" xfId="301"/>
    <cellStyle name="Normal 124 3" xfId="302"/>
    <cellStyle name="Normal 124 4" xfId="2980"/>
    <cellStyle name="Normal 125" xfId="303"/>
    <cellStyle name="Normal 125 2" xfId="304"/>
    <cellStyle name="Normal 125 2 2" xfId="305"/>
    <cellStyle name="Normal 125 3" xfId="306"/>
    <cellStyle name="Normal 125 4" xfId="2981"/>
    <cellStyle name="Normal 126" xfId="307"/>
    <cellStyle name="Normal 126 2" xfId="308"/>
    <cellStyle name="Normal 126 2 2" xfId="309"/>
    <cellStyle name="Normal 126 3" xfId="310"/>
    <cellStyle name="Normal 126 4" xfId="2982"/>
    <cellStyle name="Normal 127" xfId="311"/>
    <cellStyle name="Normal 127 2" xfId="312"/>
    <cellStyle name="Normal 127 2 2" xfId="313"/>
    <cellStyle name="Normal 127 3" xfId="314"/>
    <cellStyle name="Normal 127 4" xfId="2983"/>
    <cellStyle name="Normal 128" xfId="315"/>
    <cellStyle name="Normal 128 2" xfId="316"/>
    <cellStyle name="Normal 128 2 2" xfId="317"/>
    <cellStyle name="Normal 128 3" xfId="318"/>
    <cellStyle name="Normal 128 4" xfId="2984"/>
    <cellStyle name="Normal 129" xfId="319"/>
    <cellStyle name="Normal 129 2" xfId="320"/>
    <cellStyle name="Normal 129 2 2" xfId="321"/>
    <cellStyle name="Normal 129 3" xfId="322"/>
    <cellStyle name="Normal 129 4" xfId="2985"/>
    <cellStyle name="Normal 13" xfId="323"/>
    <cellStyle name="Normal 13 2" xfId="324"/>
    <cellStyle name="Normal 13 2 2" xfId="325"/>
    <cellStyle name="Normal 13 3" xfId="326"/>
    <cellStyle name="Normal 13 4" xfId="2986"/>
    <cellStyle name="Normal 130" xfId="327"/>
    <cellStyle name="Normal 130 2" xfId="328"/>
    <cellStyle name="Normal 130 2 2" xfId="329"/>
    <cellStyle name="Normal 130 3" xfId="330"/>
    <cellStyle name="Normal 130 4" xfId="2987"/>
    <cellStyle name="Normal 131" xfId="331"/>
    <cellStyle name="Normal 131 2" xfId="332"/>
    <cellStyle name="Normal 131 2 2" xfId="333"/>
    <cellStyle name="Normal 131 3" xfId="334"/>
    <cellStyle name="Normal 131 4" xfId="2988"/>
    <cellStyle name="Normal 132" xfId="335"/>
    <cellStyle name="Normal 132 2" xfId="336"/>
    <cellStyle name="Normal 132 2 2" xfId="337"/>
    <cellStyle name="Normal 132 3" xfId="338"/>
    <cellStyle name="Normal 132 4" xfId="2989"/>
    <cellStyle name="Normal 133" xfId="339"/>
    <cellStyle name="Normal 133 2" xfId="340"/>
    <cellStyle name="Normal 133 2 2" xfId="341"/>
    <cellStyle name="Normal 133 3" xfId="342"/>
    <cellStyle name="Normal 133 4" xfId="2990"/>
    <cellStyle name="Normal 134" xfId="343"/>
    <cellStyle name="Normal 134 2" xfId="344"/>
    <cellStyle name="Normal 134 2 2" xfId="345"/>
    <cellStyle name="Normal 134 3" xfId="346"/>
    <cellStyle name="Normal 134 4" xfId="2991"/>
    <cellStyle name="Normal 135" xfId="347"/>
    <cellStyle name="Normal 135 2" xfId="348"/>
    <cellStyle name="Normal 135 2 2" xfId="349"/>
    <cellStyle name="Normal 135 3" xfId="350"/>
    <cellStyle name="Normal 135 4" xfId="2992"/>
    <cellStyle name="Normal 136" xfId="351"/>
    <cellStyle name="Normal 136 2" xfId="352"/>
    <cellStyle name="Normal 136 2 2" xfId="353"/>
    <cellStyle name="Normal 136 3" xfId="354"/>
    <cellStyle name="Normal 136 4" xfId="2993"/>
    <cellStyle name="Normal 137" xfId="355"/>
    <cellStyle name="Normal 137 2" xfId="356"/>
    <cellStyle name="Normal 137 2 2" xfId="357"/>
    <cellStyle name="Normal 137 3" xfId="358"/>
    <cellStyle name="Normal 137 4" xfId="2994"/>
    <cellStyle name="Normal 138" xfId="359"/>
    <cellStyle name="Normal 138 2" xfId="360"/>
    <cellStyle name="Normal 138 2 2" xfId="361"/>
    <cellStyle name="Normal 138 3" xfId="362"/>
    <cellStyle name="Normal 138 4" xfId="2995"/>
    <cellStyle name="Normal 139" xfId="363"/>
    <cellStyle name="Normal 139 2" xfId="364"/>
    <cellStyle name="Normal 139 2 2" xfId="365"/>
    <cellStyle name="Normal 139 3" xfId="366"/>
    <cellStyle name="Normal 139 4" xfId="2996"/>
    <cellStyle name="Normal 14" xfId="367"/>
    <cellStyle name="Normal 14 2" xfId="368"/>
    <cellStyle name="Normal 14 2 2" xfId="369"/>
    <cellStyle name="Normal 14 3" xfId="370"/>
    <cellStyle name="Normal 14 4" xfId="2997"/>
    <cellStyle name="Normal 140" xfId="371"/>
    <cellStyle name="Normal 140 2" xfId="372"/>
    <cellStyle name="Normal 140 2 2" xfId="373"/>
    <cellStyle name="Normal 140 3" xfId="374"/>
    <cellStyle name="Normal 140 4" xfId="2998"/>
    <cellStyle name="Normal 141" xfId="375"/>
    <cellStyle name="Normal 141 2" xfId="376"/>
    <cellStyle name="Normal 141 2 2" xfId="377"/>
    <cellStyle name="Normal 141 3" xfId="378"/>
    <cellStyle name="Normal 141 4" xfId="2999"/>
    <cellStyle name="Normal 142" xfId="379"/>
    <cellStyle name="Normal 142 2" xfId="380"/>
    <cellStyle name="Normal 142 2 2" xfId="381"/>
    <cellStyle name="Normal 142 3" xfId="382"/>
    <cellStyle name="Normal 142 4" xfId="3000"/>
    <cellStyle name="Normal 143" xfId="383"/>
    <cellStyle name="Normal 143 2" xfId="384"/>
    <cellStyle name="Normal 143 2 2" xfId="385"/>
    <cellStyle name="Normal 143 3" xfId="386"/>
    <cellStyle name="Normal 143 4" xfId="3001"/>
    <cellStyle name="Normal 144" xfId="387"/>
    <cellStyle name="Normal 144 2" xfId="388"/>
    <cellStyle name="Normal 144 2 2" xfId="389"/>
    <cellStyle name="Normal 144 3" xfId="390"/>
    <cellStyle name="Normal 144 4" xfId="3002"/>
    <cellStyle name="Normal 145" xfId="391"/>
    <cellStyle name="Normal 145 2" xfId="392"/>
    <cellStyle name="Normal 145 2 2" xfId="393"/>
    <cellStyle name="Normal 145 3" xfId="394"/>
    <cellStyle name="Normal 145 4" xfId="3003"/>
    <cellStyle name="Normal 146" xfId="395"/>
    <cellStyle name="Normal 146 2" xfId="396"/>
    <cellStyle name="Normal 146 2 2" xfId="397"/>
    <cellStyle name="Normal 146 3" xfId="398"/>
    <cellStyle name="Normal 146 4" xfId="3004"/>
    <cellStyle name="Normal 147" xfId="399"/>
    <cellStyle name="Normal 147 2" xfId="400"/>
    <cellStyle name="Normal 147 2 2" xfId="401"/>
    <cellStyle name="Normal 147 3" xfId="402"/>
    <cellStyle name="Normal 147 4" xfId="3005"/>
    <cellStyle name="Normal 148" xfId="403"/>
    <cellStyle name="Normal 148 2" xfId="404"/>
    <cellStyle name="Normal 149" xfId="405"/>
    <cellStyle name="Normal 149 2" xfId="406"/>
    <cellStyle name="Normal 149 3" xfId="407"/>
    <cellStyle name="Normal 15" xfId="408"/>
    <cellStyle name="Normal 15 2" xfId="409"/>
    <cellStyle name="Normal 15 2 2" xfId="410"/>
    <cellStyle name="Normal 15 3" xfId="411"/>
    <cellStyle name="Normal 15 4" xfId="3006"/>
    <cellStyle name="Normal 150" xfId="412"/>
    <cellStyle name="Normal 151" xfId="413"/>
    <cellStyle name="Normal 151 2" xfId="414"/>
    <cellStyle name="Normal 152" xfId="415"/>
    <cellStyle name="Normal 152 2" xfId="3007"/>
    <cellStyle name="Normal 153" xfId="416"/>
    <cellStyle name="Normal 154" xfId="417"/>
    <cellStyle name="Normal 155" xfId="2909"/>
    <cellStyle name="Normal 155 2" xfId="3008"/>
    <cellStyle name="Normal 157" xfId="418"/>
    <cellStyle name="Normal 16" xfId="419"/>
    <cellStyle name="Normal 16 2" xfId="420"/>
    <cellStyle name="Normal 16 2 2" xfId="421"/>
    <cellStyle name="Normal 16 3" xfId="422"/>
    <cellStyle name="Normal 16 4" xfId="3009"/>
    <cellStyle name="Normal 17" xfId="423"/>
    <cellStyle name="Normal 17 2" xfId="424"/>
    <cellStyle name="Normal 17 2 2" xfId="425"/>
    <cellStyle name="Normal 17 3" xfId="426"/>
    <cellStyle name="Normal 17 4" xfId="3010"/>
    <cellStyle name="Normal 18" xfId="427"/>
    <cellStyle name="Normal 18 2" xfId="428"/>
    <cellStyle name="Normal 18 2 2" xfId="429"/>
    <cellStyle name="Normal 18 3" xfId="430"/>
    <cellStyle name="Normal 18 4" xfId="3011"/>
    <cellStyle name="Normal 19" xfId="431"/>
    <cellStyle name="Normal 19 2" xfId="432"/>
    <cellStyle name="Normal 19 2 2" xfId="433"/>
    <cellStyle name="Normal 19 3" xfId="434"/>
    <cellStyle name="Normal 19 4" xfId="3012"/>
    <cellStyle name="Normal 2" xfId="435"/>
    <cellStyle name="Normal 2 2" xfId="436"/>
    <cellStyle name="Normal 2 2 2" xfId="437"/>
    <cellStyle name="Normal 2 2 2 2" xfId="438"/>
    <cellStyle name="Normal 2 2 2 2 2" xfId="439"/>
    <cellStyle name="Normal 2 2 2 2 3" xfId="440"/>
    <cellStyle name="Normal 2 2 2 3" xfId="441"/>
    <cellStyle name="Normal 2 2 3" xfId="442"/>
    <cellStyle name="Normal 2 2 3 2" xfId="443"/>
    <cellStyle name="Normal 2 2 4" xfId="444"/>
    <cellStyle name="Normal 2 2 4 2" xfId="445"/>
    <cellStyle name="Normal 2 2 5" xfId="446"/>
    <cellStyle name="Normal 2 2 5 2" xfId="447"/>
    <cellStyle name="Normal 2 2 6" xfId="448"/>
    <cellStyle name="Normal 2 3" xfId="449"/>
    <cellStyle name="Normal 2 3 2" xfId="450"/>
    <cellStyle name="Normal 2 4" xfId="451"/>
    <cellStyle name="Normal 2 4 2" xfId="452"/>
    <cellStyle name="Normal 20" xfId="453"/>
    <cellStyle name="Normal 20 2" xfId="454"/>
    <cellStyle name="Normal 20 2 2" xfId="455"/>
    <cellStyle name="Normal 20 3" xfId="456"/>
    <cellStyle name="Normal 20 4" xfId="3013"/>
    <cellStyle name="Normal 21" xfId="457"/>
    <cellStyle name="Normal 21 2" xfId="458"/>
    <cellStyle name="Normal 21 2 2" xfId="459"/>
    <cellStyle name="Normal 21 3" xfId="460"/>
    <cellStyle name="Normal 21 4" xfId="3014"/>
    <cellStyle name="Normal 22" xfId="461"/>
    <cellStyle name="Normal 22 2" xfId="462"/>
    <cellStyle name="Normal 22 2 2" xfId="463"/>
    <cellStyle name="Normal 22 3" xfId="464"/>
    <cellStyle name="Normal 22 4" xfId="3015"/>
    <cellStyle name="Normal 23" xfId="465"/>
    <cellStyle name="Normal 23 2" xfId="466"/>
    <cellStyle name="Normal 23 2 2" xfId="467"/>
    <cellStyle name="Normal 23 3" xfId="468"/>
    <cellStyle name="Normal 23 4" xfId="3016"/>
    <cellStyle name="Normal 24" xfId="469"/>
    <cellStyle name="Normal 24 2" xfId="470"/>
    <cellStyle name="Normal 24 2 2" xfId="471"/>
    <cellStyle name="Normal 24 3" xfId="472"/>
    <cellStyle name="Normal 24 4" xfId="3017"/>
    <cellStyle name="Normal 25" xfId="473"/>
    <cellStyle name="Normal 25 2" xfId="474"/>
    <cellStyle name="Normal 25 2 2" xfId="475"/>
    <cellStyle name="Normal 25 3" xfId="476"/>
    <cellStyle name="Normal 25 4" xfId="3018"/>
    <cellStyle name="Normal 26" xfId="477"/>
    <cellStyle name="Normal 26 10" xfId="478"/>
    <cellStyle name="Normal 26 10 2" xfId="479"/>
    <cellStyle name="Normal 26 10 2 2" xfId="480"/>
    <cellStyle name="Normal 26 10 3" xfId="481"/>
    <cellStyle name="Normal 26 10 4" xfId="3019"/>
    <cellStyle name="Normal 26 100" xfId="482"/>
    <cellStyle name="Normal 26 101" xfId="3020"/>
    <cellStyle name="Normal 26 11" xfId="483"/>
    <cellStyle name="Normal 26 11 2" xfId="484"/>
    <cellStyle name="Normal 26 11 2 2" xfId="485"/>
    <cellStyle name="Normal 26 11 3" xfId="486"/>
    <cellStyle name="Normal 26 11 4" xfId="3021"/>
    <cellStyle name="Normal 26 12" xfId="487"/>
    <cellStyle name="Normal 26 12 2" xfId="488"/>
    <cellStyle name="Normal 26 12 2 2" xfId="489"/>
    <cellStyle name="Normal 26 12 3" xfId="490"/>
    <cellStyle name="Normal 26 12 4" xfId="3022"/>
    <cellStyle name="Normal 26 13" xfId="491"/>
    <cellStyle name="Normal 26 13 2" xfId="492"/>
    <cellStyle name="Normal 26 13 2 2" xfId="493"/>
    <cellStyle name="Normal 26 13 3" xfId="494"/>
    <cellStyle name="Normal 26 13 4" xfId="3023"/>
    <cellStyle name="Normal 26 14" xfId="495"/>
    <cellStyle name="Normal 26 14 2" xfId="496"/>
    <cellStyle name="Normal 26 14 2 2" xfId="497"/>
    <cellStyle name="Normal 26 14 3" xfId="498"/>
    <cellStyle name="Normal 26 14 4" xfId="3024"/>
    <cellStyle name="Normal 26 15" xfId="499"/>
    <cellStyle name="Normal 26 15 2" xfId="500"/>
    <cellStyle name="Normal 26 15 2 2" xfId="501"/>
    <cellStyle name="Normal 26 15 3" xfId="502"/>
    <cellStyle name="Normal 26 15 4" xfId="3025"/>
    <cellStyle name="Normal 26 16" xfId="503"/>
    <cellStyle name="Normal 26 16 2" xfId="504"/>
    <cellStyle name="Normal 26 16 2 2" xfId="505"/>
    <cellStyle name="Normal 26 16 3" xfId="506"/>
    <cellStyle name="Normal 26 16 4" xfId="3026"/>
    <cellStyle name="Normal 26 17" xfId="507"/>
    <cellStyle name="Normal 26 17 2" xfId="508"/>
    <cellStyle name="Normal 26 17 2 2" xfId="509"/>
    <cellStyle name="Normal 26 17 3" xfId="510"/>
    <cellStyle name="Normal 26 17 4" xfId="3027"/>
    <cellStyle name="Normal 26 18" xfId="511"/>
    <cellStyle name="Normal 26 18 2" xfId="512"/>
    <cellStyle name="Normal 26 18 2 2" xfId="513"/>
    <cellStyle name="Normal 26 18 3" xfId="514"/>
    <cellStyle name="Normal 26 18 4" xfId="3028"/>
    <cellStyle name="Normal 26 19" xfId="515"/>
    <cellStyle name="Normal 26 19 2" xfId="516"/>
    <cellStyle name="Normal 26 19 2 2" xfId="517"/>
    <cellStyle name="Normal 26 19 3" xfId="518"/>
    <cellStyle name="Normal 26 19 4" xfId="3029"/>
    <cellStyle name="Normal 26 2" xfId="519"/>
    <cellStyle name="Normal 26 2 2" xfId="520"/>
    <cellStyle name="Normal 26 2 2 2" xfId="521"/>
    <cellStyle name="Normal 26 2 3" xfId="522"/>
    <cellStyle name="Normal 26 2 4" xfId="3030"/>
    <cellStyle name="Normal 26 20" xfId="523"/>
    <cellStyle name="Normal 26 20 2" xfId="524"/>
    <cellStyle name="Normal 26 20 2 2" xfId="525"/>
    <cellStyle name="Normal 26 20 3" xfId="526"/>
    <cellStyle name="Normal 26 20 4" xfId="3031"/>
    <cellStyle name="Normal 26 21" xfId="527"/>
    <cellStyle name="Normal 26 21 2" xfId="528"/>
    <cellStyle name="Normal 26 21 2 2" xfId="529"/>
    <cellStyle name="Normal 26 21 3" xfId="530"/>
    <cellStyle name="Normal 26 21 4" xfId="3032"/>
    <cellStyle name="Normal 26 22" xfId="531"/>
    <cellStyle name="Normal 26 22 2" xfId="532"/>
    <cellStyle name="Normal 26 22 2 2" xfId="533"/>
    <cellStyle name="Normal 26 22 3" xfId="534"/>
    <cellStyle name="Normal 26 22 4" xfId="3033"/>
    <cellStyle name="Normal 26 23" xfId="535"/>
    <cellStyle name="Normal 26 23 2" xfId="536"/>
    <cellStyle name="Normal 26 23 2 2" xfId="537"/>
    <cellStyle name="Normal 26 23 3" xfId="538"/>
    <cellStyle name="Normal 26 23 4" xfId="3034"/>
    <cellStyle name="Normal 26 24" xfId="539"/>
    <cellStyle name="Normal 26 24 2" xfId="540"/>
    <cellStyle name="Normal 26 24 2 2" xfId="541"/>
    <cellStyle name="Normal 26 24 3" xfId="542"/>
    <cellStyle name="Normal 26 24 4" xfId="3035"/>
    <cellStyle name="Normal 26 25" xfId="543"/>
    <cellStyle name="Normal 26 25 2" xfId="544"/>
    <cellStyle name="Normal 26 25 2 2" xfId="545"/>
    <cellStyle name="Normal 26 25 3" xfId="546"/>
    <cellStyle name="Normal 26 25 4" xfId="3036"/>
    <cellStyle name="Normal 26 26" xfId="547"/>
    <cellStyle name="Normal 26 26 2" xfId="548"/>
    <cellStyle name="Normal 26 26 2 2" xfId="549"/>
    <cellStyle name="Normal 26 26 3" xfId="550"/>
    <cellStyle name="Normal 26 26 4" xfId="3037"/>
    <cellStyle name="Normal 26 27" xfId="551"/>
    <cellStyle name="Normal 26 27 2" xfId="552"/>
    <cellStyle name="Normal 26 27 2 2" xfId="553"/>
    <cellStyle name="Normal 26 27 3" xfId="554"/>
    <cellStyle name="Normal 26 27 4" xfId="3038"/>
    <cellStyle name="Normal 26 28" xfId="555"/>
    <cellStyle name="Normal 26 28 2" xfId="556"/>
    <cellStyle name="Normal 26 28 2 2" xfId="557"/>
    <cellStyle name="Normal 26 28 3" xfId="558"/>
    <cellStyle name="Normal 26 28 4" xfId="3039"/>
    <cellStyle name="Normal 26 29" xfId="559"/>
    <cellStyle name="Normal 26 29 2" xfId="560"/>
    <cellStyle name="Normal 26 29 2 2" xfId="561"/>
    <cellStyle name="Normal 26 29 3" xfId="562"/>
    <cellStyle name="Normal 26 29 4" xfId="3040"/>
    <cellStyle name="Normal 26 3" xfId="563"/>
    <cellStyle name="Normal 26 3 2" xfId="564"/>
    <cellStyle name="Normal 26 3 2 2" xfId="565"/>
    <cellStyle name="Normal 26 3 3" xfId="566"/>
    <cellStyle name="Normal 26 3 4" xfId="3041"/>
    <cellStyle name="Normal 26 30" xfId="567"/>
    <cellStyle name="Normal 26 30 2" xfId="568"/>
    <cellStyle name="Normal 26 30 2 2" xfId="569"/>
    <cellStyle name="Normal 26 30 3" xfId="570"/>
    <cellStyle name="Normal 26 30 4" xfId="3042"/>
    <cellStyle name="Normal 26 31" xfId="571"/>
    <cellStyle name="Normal 26 31 2" xfId="572"/>
    <cellStyle name="Normal 26 31 2 2" xfId="573"/>
    <cellStyle name="Normal 26 31 3" xfId="574"/>
    <cellStyle name="Normal 26 31 4" xfId="3043"/>
    <cellStyle name="Normal 26 32" xfId="575"/>
    <cellStyle name="Normal 26 32 2" xfId="576"/>
    <cellStyle name="Normal 26 32 2 2" xfId="577"/>
    <cellStyle name="Normal 26 32 3" xfId="578"/>
    <cellStyle name="Normal 26 32 4" xfId="3044"/>
    <cellStyle name="Normal 26 33" xfId="579"/>
    <cellStyle name="Normal 26 33 10" xfId="580"/>
    <cellStyle name="Normal 26 33 10 2" xfId="581"/>
    <cellStyle name="Normal 26 33 10 2 2" xfId="582"/>
    <cellStyle name="Normal 26 33 10 3" xfId="583"/>
    <cellStyle name="Normal 26 33 10 4" xfId="3045"/>
    <cellStyle name="Normal 26 33 11" xfId="584"/>
    <cellStyle name="Normal 26 33 11 2" xfId="585"/>
    <cellStyle name="Normal 26 33 11 2 2" xfId="586"/>
    <cellStyle name="Normal 26 33 11 3" xfId="587"/>
    <cellStyle name="Normal 26 33 11 4" xfId="3046"/>
    <cellStyle name="Normal 26 33 12" xfId="588"/>
    <cellStyle name="Normal 26 33 12 2" xfId="589"/>
    <cellStyle name="Normal 26 33 12 2 2" xfId="590"/>
    <cellStyle name="Normal 26 33 12 3" xfId="591"/>
    <cellStyle name="Normal 26 33 12 4" xfId="3047"/>
    <cellStyle name="Normal 26 33 13" xfId="592"/>
    <cellStyle name="Normal 26 33 13 2" xfId="593"/>
    <cellStyle name="Normal 26 33 13 2 2" xfId="594"/>
    <cellStyle name="Normal 26 33 13 3" xfId="595"/>
    <cellStyle name="Normal 26 33 13 4" xfId="3048"/>
    <cellStyle name="Normal 26 33 14" xfId="596"/>
    <cellStyle name="Normal 26 33 14 2" xfId="597"/>
    <cellStyle name="Normal 26 33 14 2 2" xfId="598"/>
    <cellStyle name="Normal 26 33 14 3" xfId="599"/>
    <cellStyle name="Normal 26 33 14 4" xfId="3049"/>
    <cellStyle name="Normal 26 33 15" xfId="600"/>
    <cellStyle name="Normal 26 33 15 2" xfId="601"/>
    <cellStyle name="Normal 26 33 15 2 2" xfId="602"/>
    <cellStyle name="Normal 26 33 15 3" xfId="603"/>
    <cellStyle name="Normal 26 33 15 4" xfId="3050"/>
    <cellStyle name="Normal 26 33 16" xfId="604"/>
    <cellStyle name="Normal 26 33 16 2" xfId="605"/>
    <cellStyle name="Normal 26 33 16 2 2" xfId="606"/>
    <cellStyle name="Normal 26 33 16 3" xfId="607"/>
    <cellStyle name="Normal 26 33 16 4" xfId="3051"/>
    <cellStyle name="Normal 26 33 17" xfId="608"/>
    <cellStyle name="Normal 26 33 17 2" xfId="609"/>
    <cellStyle name="Normal 26 33 17 2 2" xfId="610"/>
    <cellStyle name="Normal 26 33 17 3" xfId="611"/>
    <cellStyle name="Normal 26 33 17 4" xfId="3052"/>
    <cellStyle name="Normal 26 33 18" xfId="612"/>
    <cellStyle name="Normal 26 33 18 2" xfId="613"/>
    <cellStyle name="Normal 26 33 18 2 2" xfId="614"/>
    <cellStyle name="Normal 26 33 18 3" xfId="615"/>
    <cellStyle name="Normal 26 33 18 4" xfId="3053"/>
    <cellStyle name="Normal 26 33 19" xfId="616"/>
    <cellStyle name="Normal 26 33 19 2" xfId="617"/>
    <cellStyle name="Normal 26 33 19 2 2" xfId="618"/>
    <cellStyle name="Normal 26 33 19 3" xfId="619"/>
    <cellStyle name="Normal 26 33 19 4" xfId="3054"/>
    <cellStyle name="Normal 26 33 2" xfId="620"/>
    <cellStyle name="Normal 26 33 2 2" xfId="621"/>
    <cellStyle name="Normal 26 33 2 2 2" xfId="622"/>
    <cellStyle name="Normal 26 33 2 3" xfId="623"/>
    <cellStyle name="Normal 26 33 2 4" xfId="3055"/>
    <cellStyle name="Normal 26 33 20" xfId="624"/>
    <cellStyle name="Normal 26 33 20 2" xfId="625"/>
    <cellStyle name="Normal 26 33 20 2 2" xfId="626"/>
    <cellStyle name="Normal 26 33 20 3" xfId="627"/>
    <cellStyle name="Normal 26 33 20 4" xfId="3056"/>
    <cellStyle name="Normal 26 33 21" xfId="628"/>
    <cellStyle name="Normal 26 33 21 2" xfId="629"/>
    <cellStyle name="Normal 26 33 21 2 2" xfId="630"/>
    <cellStyle name="Normal 26 33 21 3" xfId="631"/>
    <cellStyle name="Normal 26 33 21 4" xfId="3057"/>
    <cellStyle name="Normal 26 33 22" xfId="632"/>
    <cellStyle name="Normal 26 33 22 2" xfId="633"/>
    <cellStyle name="Normal 26 33 22 2 2" xfId="634"/>
    <cellStyle name="Normal 26 33 22 3" xfId="635"/>
    <cellStyle name="Normal 26 33 22 4" xfId="3058"/>
    <cellStyle name="Normal 26 33 23" xfId="636"/>
    <cellStyle name="Normal 26 33 23 2" xfId="637"/>
    <cellStyle name="Normal 26 33 23 2 2" xfId="638"/>
    <cellStyle name="Normal 26 33 23 3" xfId="639"/>
    <cellStyle name="Normal 26 33 23 4" xfId="3059"/>
    <cellStyle name="Normal 26 33 24" xfId="640"/>
    <cellStyle name="Normal 26 33 24 2" xfId="641"/>
    <cellStyle name="Normal 26 33 24 2 2" xfId="642"/>
    <cellStyle name="Normal 26 33 24 3" xfId="643"/>
    <cellStyle name="Normal 26 33 24 4" xfId="3060"/>
    <cellStyle name="Normal 26 33 25" xfId="644"/>
    <cellStyle name="Normal 26 33 25 2" xfId="645"/>
    <cellStyle name="Normal 26 33 26" xfId="646"/>
    <cellStyle name="Normal 26 33 27" xfId="3061"/>
    <cellStyle name="Normal 26 33 3" xfId="647"/>
    <cellStyle name="Normal 26 33 3 2" xfId="648"/>
    <cellStyle name="Normal 26 33 3 2 2" xfId="649"/>
    <cellStyle name="Normal 26 33 3 3" xfId="650"/>
    <cellStyle name="Normal 26 33 3 4" xfId="3062"/>
    <cellStyle name="Normal 26 33 4" xfId="651"/>
    <cellStyle name="Normal 26 33 4 2" xfId="652"/>
    <cellStyle name="Normal 26 33 4 2 2" xfId="653"/>
    <cellStyle name="Normal 26 33 4 3" xfId="654"/>
    <cellStyle name="Normal 26 33 4 4" xfId="3063"/>
    <cellStyle name="Normal 26 33 5" xfId="655"/>
    <cellStyle name="Normal 26 33 5 2" xfId="656"/>
    <cellStyle name="Normal 26 33 5 2 2" xfId="657"/>
    <cellStyle name="Normal 26 33 5 3" xfId="658"/>
    <cellStyle name="Normal 26 33 5 4" xfId="3064"/>
    <cellStyle name="Normal 26 33 6" xfId="659"/>
    <cellStyle name="Normal 26 33 6 2" xfId="660"/>
    <cellStyle name="Normal 26 33 6 2 2" xfId="661"/>
    <cellStyle name="Normal 26 33 6 3" xfId="662"/>
    <cellStyle name="Normal 26 33 6 4" xfId="3065"/>
    <cellStyle name="Normal 26 33 7" xfId="663"/>
    <cellStyle name="Normal 26 33 7 2" xfId="664"/>
    <cellStyle name="Normal 26 33 7 2 2" xfId="665"/>
    <cellStyle name="Normal 26 33 7 3" xfId="666"/>
    <cellStyle name="Normal 26 33 7 4" xfId="3066"/>
    <cellStyle name="Normal 26 33 8" xfId="667"/>
    <cellStyle name="Normal 26 33 8 2" xfId="668"/>
    <cellStyle name="Normal 26 33 8 2 2" xfId="669"/>
    <cellStyle name="Normal 26 33 8 3" xfId="670"/>
    <cellStyle name="Normal 26 33 8 4" xfId="3067"/>
    <cellStyle name="Normal 26 33 9" xfId="671"/>
    <cellStyle name="Normal 26 33 9 2" xfId="672"/>
    <cellStyle name="Normal 26 33 9 2 2" xfId="673"/>
    <cellStyle name="Normal 26 33 9 3" xfId="674"/>
    <cellStyle name="Normal 26 33 9 4" xfId="3068"/>
    <cellStyle name="Normal 26 34" xfId="675"/>
    <cellStyle name="Normal 26 34 2" xfId="676"/>
    <cellStyle name="Normal 26 34 2 2" xfId="677"/>
    <cellStyle name="Normal 26 34 3" xfId="678"/>
    <cellStyle name="Normal 26 34 4" xfId="3069"/>
    <cellStyle name="Normal 26 35" xfId="679"/>
    <cellStyle name="Normal 26 35 2" xfId="680"/>
    <cellStyle name="Normal 26 35 2 2" xfId="681"/>
    <cellStyle name="Normal 26 35 3" xfId="682"/>
    <cellStyle name="Normal 26 35 4" xfId="3070"/>
    <cellStyle name="Normal 26 36" xfId="683"/>
    <cellStyle name="Normal 26 36 2" xfId="684"/>
    <cellStyle name="Normal 26 36 2 2" xfId="685"/>
    <cellStyle name="Normal 26 36 3" xfId="686"/>
    <cellStyle name="Normal 26 36 4" xfId="3071"/>
    <cellStyle name="Normal 26 37" xfId="687"/>
    <cellStyle name="Normal 26 37 2" xfId="688"/>
    <cellStyle name="Normal 26 37 2 2" xfId="689"/>
    <cellStyle name="Normal 26 37 3" xfId="690"/>
    <cellStyle name="Normal 26 37 4" xfId="3072"/>
    <cellStyle name="Normal 26 38" xfId="691"/>
    <cellStyle name="Normal 26 38 2" xfId="692"/>
    <cellStyle name="Normal 26 38 2 2" xfId="693"/>
    <cellStyle name="Normal 26 38 3" xfId="694"/>
    <cellStyle name="Normal 26 38 4" xfId="3073"/>
    <cellStyle name="Normal 26 39" xfId="695"/>
    <cellStyle name="Normal 26 39 2" xfId="696"/>
    <cellStyle name="Normal 26 39 2 2" xfId="697"/>
    <cellStyle name="Normal 26 39 3" xfId="698"/>
    <cellStyle name="Normal 26 39 4" xfId="3074"/>
    <cellStyle name="Normal 26 4" xfId="699"/>
    <cellStyle name="Normal 26 4 2" xfId="700"/>
    <cellStyle name="Normal 26 4 2 2" xfId="701"/>
    <cellStyle name="Normal 26 4 3" xfId="702"/>
    <cellStyle name="Normal 26 4 4" xfId="3075"/>
    <cellStyle name="Normal 26 40" xfId="703"/>
    <cellStyle name="Normal 26 40 2" xfId="704"/>
    <cellStyle name="Normal 26 40 2 2" xfId="705"/>
    <cellStyle name="Normal 26 40 3" xfId="706"/>
    <cellStyle name="Normal 26 40 4" xfId="3076"/>
    <cellStyle name="Normal 26 41" xfId="707"/>
    <cellStyle name="Normal 26 41 2" xfId="708"/>
    <cellStyle name="Normal 26 41 2 2" xfId="709"/>
    <cellStyle name="Normal 26 41 3" xfId="710"/>
    <cellStyle name="Normal 26 41 4" xfId="3077"/>
    <cellStyle name="Normal 26 42" xfId="711"/>
    <cellStyle name="Normal 26 42 2" xfId="712"/>
    <cellStyle name="Normal 26 42 2 2" xfId="713"/>
    <cellStyle name="Normal 26 42 3" xfId="714"/>
    <cellStyle name="Normal 26 42 4" xfId="3078"/>
    <cellStyle name="Normal 26 43" xfId="715"/>
    <cellStyle name="Normal 26 43 2" xfId="716"/>
    <cellStyle name="Normal 26 43 2 2" xfId="717"/>
    <cellStyle name="Normal 26 43 3" xfId="718"/>
    <cellStyle name="Normal 26 43 4" xfId="3079"/>
    <cellStyle name="Normal 26 44" xfId="719"/>
    <cellStyle name="Normal 26 44 2" xfId="720"/>
    <cellStyle name="Normal 26 44 2 2" xfId="721"/>
    <cellStyle name="Normal 26 44 3" xfId="722"/>
    <cellStyle name="Normal 26 44 4" xfId="3080"/>
    <cellStyle name="Normal 26 45" xfId="723"/>
    <cellStyle name="Normal 26 45 2" xfId="724"/>
    <cellStyle name="Normal 26 45 2 2" xfId="725"/>
    <cellStyle name="Normal 26 45 3" xfId="726"/>
    <cellStyle name="Normal 26 45 4" xfId="3081"/>
    <cellStyle name="Normal 26 46" xfId="727"/>
    <cellStyle name="Normal 26 46 2" xfId="728"/>
    <cellStyle name="Normal 26 46 2 2" xfId="729"/>
    <cellStyle name="Normal 26 46 3" xfId="730"/>
    <cellStyle name="Normal 26 46 4" xfId="3082"/>
    <cellStyle name="Normal 26 47" xfId="731"/>
    <cellStyle name="Normal 26 47 2" xfId="732"/>
    <cellStyle name="Normal 26 47 2 2" xfId="733"/>
    <cellStyle name="Normal 26 47 3" xfId="734"/>
    <cellStyle name="Normal 26 47 4" xfId="3083"/>
    <cellStyle name="Normal 26 48" xfId="735"/>
    <cellStyle name="Normal 26 48 2" xfId="736"/>
    <cellStyle name="Normal 26 48 2 2" xfId="737"/>
    <cellStyle name="Normal 26 48 3" xfId="738"/>
    <cellStyle name="Normal 26 48 4" xfId="3084"/>
    <cellStyle name="Normal 26 49" xfId="739"/>
    <cellStyle name="Normal 26 49 2" xfId="740"/>
    <cellStyle name="Normal 26 49 2 2" xfId="741"/>
    <cellStyle name="Normal 26 49 3" xfId="742"/>
    <cellStyle name="Normal 26 49 4" xfId="3085"/>
    <cellStyle name="Normal 26 5" xfId="743"/>
    <cellStyle name="Normal 26 5 2" xfId="744"/>
    <cellStyle name="Normal 26 5 2 2" xfId="745"/>
    <cellStyle name="Normal 26 5 3" xfId="746"/>
    <cellStyle name="Normal 26 5 4" xfId="3086"/>
    <cellStyle name="Normal 26 50" xfId="747"/>
    <cellStyle name="Normal 26 50 2" xfId="748"/>
    <cellStyle name="Normal 26 50 2 2" xfId="749"/>
    <cellStyle name="Normal 26 50 3" xfId="750"/>
    <cellStyle name="Normal 26 50 4" xfId="3087"/>
    <cellStyle name="Normal 26 51" xfId="751"/>
    <cellStyle name="Normal 26 51 2" xfId="752"/>
    <cellStyle name="Normal 26 51 2 2" xfId="753"/>
    <cellStyle name="Normal 26 51 3" xfId="754"/>
    <cellStyle name="Normal 26 51 4" xfId="3088"/>
    <cellStyle name="Normal 26 52" xfId="755"/>
    <cellStyle name="Normal 26 52 2" xfId="756"/>
    <cellStyle name="Normal 26 52 2 2" xfId="757"/>
    <cellStyle name="Normal 26 52 3" xfId="758"/>
    <cellStyle name="Normal 26 52 4" xfId="3089"/>
    <cellStyle name="Normal 26 53" xfId="759"/>
    <cellStyle name="Normal 26 53 2" xfId="760"/>
    <cellStyle name="Normal 26 53 2 2" xfId="761"/>
    <cellStyle name="Normal 26 53 3" xfId="762"/>
    <cellStyle name="Normal 26 53 4" xfId="3090"/>
    <cellStyle name="Normal 26 54" xfId="763"/>
    <cellStyle name="Normal 26 54 2" xfId="764"/>
    <cellStyle name="Normal 26 54 2 2" xfId="765"/>
    <cellStyle name="Normal 26 54 3" xfId="766"/>
    <cellStyle name="Normal 26 54 4" xfId="3091"/>
    <cellStyle name="Normal 26 55" xfId="767"/>
    <cellStyle name="Normal 26 55 2" xfId="768"/>
    <cellStyle name="Normal 26 55 2 2" xfId="769"/>
    <cellStyle name="Normal 26 55 3" xfId="770"/>
    <cellStyle name="Normal 26 55 4" xfId="3092"/>
    <cellStyle name="Normal 26 56" xfId="771"/>
    <cellStyle name="Normal 26 56 2" xfId="772"/>
    <cellStyle name="Normal 26 56 2 2" xfId="773"/>
    <cellStyle name="Normal 26 56 3" xfId="774"/>
    <cellStyle name="Normal 26 56 4" xfId="3093"/>
    <cellStyle name="Normal 26 57" xfId="775"/>
    <cellStyle name="Normal 26 57 2" xfId="776"/>
    <cellStyle name="Normal 26 57 2 2" xfId="777"/>
    <cellStyle name="Normal 26 57 3" xfId="778"/>
    <cellStyle name="Normal 26 57 4" xfId="3094"/>
    <cellStyle name="Normal 26 58" xfId="779"/>
    <cellStyle name="Normal 26 58 2" xfId="780"/>
    <cellStyle name="Normal 26 58 2 2" xfId="781"/>
    <cellStyle name="Normal 26 58 3" xfId="782"/>
    <cellStyle name="Normal 26 58 4" xfId="3095"/>
    <cellStyle name="Normal 26 59" xfId="783"/>
    <cellStyle name="Normal 26 59 2" xfId="784"/>
    <cellStyle name="Normal 26 59 2 2" xfId="785"/>
    <cellStyle name="Normal 26 59 3" xfId="786"/>
    <cellStyle name="Normal 26 59 4" xfId="3096"/>
    <cellStyle name="Normal 26 6" xfId="787"/>
    <cellStyle name="Normal 26 6 2" xfId="788"/>
    <cellStyle name="Normal 26 6 2 2" xfId="789"/>
    <cellStyle name="Normal 26 6 3" xfId="790"/>
    <cellStyle name="Normal 26 6 4" xfId="3097"/>
    <cellStyle name="Normal 26 60" xfId="791"/>
    <cellStyle name="Normal 26 60 2" xfId="792"/>
    <cellStyle name="Normal 26 60 2 2" xfId="793"/>
    <cellStyle name="Normal 26 60 3" xfId="794"/>
    <cellStyle name="Normal 26 60 4" xfId="3098"/>
    <cellStyle name="Normal 26 61" xfId="795"/>
    <cellStyle name="Normal 26 61 2" xfId="796"/>
    <cellStyle name="Normal 26 61 2 2" xfId="797"/>
    <cellStyle name="Normal 26 61 3" xfId="798"/>
    <cellStyle name="Normal 26 61 4" xfId="3099"/>
    <cellStyle name="Normal 26 62" xfId="799"/>
    <cellStyle name="Normal 26 62 2" xfId="800"/>
    <cellStyle name="Normal 26 62 2 2" xfId="801"/>
    <cellStyle name="Normal 26 62 3" xfId="802"/>
    <cellStyle name="Normal 26 62 4" xfId="3100"/>
    <cellStyle name="Normal 26 63" xfId="803"/>
    <cellStyle name="Normal 26 63 2" xfId="804"/>
    <cellStyle name="Normal 26 63 2 2" xfId="805"/>
    <cellStyle name="Normal 26 63 3" xfId="806"/>
    <cellStyle name="Normal 26 63 4" xfId="3101"/>
    <cellStyle name="Normal 26 64" xfId="807"/>
    <cellStyle name="Normal 26 64 2" xfId="808"/>
    <cellStyle name="Normal 26 64 2 2" xfId="809"/>
    <cellStyle name="Normal 26 64 3" xfId="810"/>
    <cellStyle name="Normal 26 64 4" xfId="3102"/>
    <cellStyle name="Normal 26 65" xfId="811"/>
    <cellStyle name="Normal 26 65 2" xfId="812"/>
    <cellStyle name="Normal 26 65 2 2" xfId="813"/>
    <cellStyle name="Normal 26 65 3" xfId="814"/>
    <cellStyle name="Normal 26 65 4" xfId="3103"/>
    <cellStyle name="Normal 26 66" xfId="815"/>
    <cellStyle name="Normal 26 66 2" xfId="816"/>
    <cellStyle name="Normal 26 66 2 2" xfId="817"/>
    <cellStyle name="Normal 26 66 3" xfId="818"/>
    <cellStyle name="Normal 26 66 4" xfId="3104"/>
    <cellStyle name="Normal 26 67" xfId="819"/>
    <cellStyle name="Normal 26 67 2" xfId="820"/>
    <cellStyle name="Normal 26 67 2 2" xfId="821"/>
    <cellStyle name="Normal 26 67 3" xfId="822"/>
    <cellStyle name="Normal 26 67 4" xfId="3105"/>
    <cellStyle name="Normal 26 68" xfId="823"/>
    <cellStyle name="Normal 26 68 2" xfId="824"/>
    <cellStyle name="Normal 26 68 2 2" xfId="825"/>
    <cellStyle name="Normal 26 68 3" xfId="826"/>
    <cellStyle name="Normal 26 68 4" xfId="3106"/>
    <cellStyle name="Normal 26 69" xfId="827"/>
    <cellStyle name="Normal 26 69 2" xfId="828"/>
    <cellStyle name="Normal 26 69 2 2" xfId="829"/>
    <cellStyle name="Normal 26 69 3" xfId="830"/>
    <cellStyle name="Normal 26 69 4" xfId="3107"/>
    <cellStyle name="Normal 26 7" xfId="831"/>
    <cellStyle name="Normal 26 7 2" xfId="832"/>
    <cellStyle name="Normal 26 7 2 2" xfId="833"/>
    <cellStyle name="Normal 26 7 3" xfId="834"/>
    <cellStyle name="Normal 26 7 4" xfId="3108"/>
    <cellStyle name="Normal 26 70" xfId="835"/>
    <cellStyle name="Normal 26 70 2" xfId="836"/>
    <cellStyle name="Normal 26 70 2 2" xfId="837"/>
    <cellStyle name="Normal 26 70 3" xfId="838"/>
    <cellStyle name="Normal 26 70 4" xfId="3109"/>
    <cellStyle name="Normal 26 71" xfId="839"/>
    <cellStyle name="Normal 26 71 2" xfId="840"/>
    <cellStyle name="Normal 26 71 2 2" xfId="841"/>
    <cellStyle name="Normal 26 71 3" xfId="842"/>
    <cellStyle name="Normal 26 71 4" xfId="3110"/>
    <cellStyle name="Normal 26 72" xfId="843"/>
    <cellStyle name="Normal 26 72 2" xfId="844"/>
    <cellStyle name="Normal 26 72 2 2" xfId="845"/>
    <cellStyle name="Normal 26 72 3" xfId="846"/>
    <cellStyle name="Normal 26 72 4" xfId="3111"/>
    <cellStyle name="Normal 26 73" xfId="847"/>
    <cellStyle name="Normal 26 73 2" xfId="848"/>
    <cellStyle name="Normal 26 73 2 2" xfId="849"/>
    <cellStyle name="Normal 26 73 3" xfId="850"/>
    <cellStyle name="Normal 26 73 4" xfId="3112"/>
    <cellStyle name="Normal 26 74" xfId="851"/>
    <cellStyle name="Normal 26 74 2" xfId="852"/>
    <cellStyle name="Normal 26 74 2 2" xfId="853"/>
    <cellStyle name="Normal 26 74 3" xfId="854"/>
    <cellStyle name="Normal 26 74 4" xfId="3113"/>
    <cellStyle name="Normal 26 75" xfId="855"/>
    <cellStyle name="Normal 26 75 2" xfId="856"/>
    <cellStyle name="Normal 26 75 2 2" xfId="857"/>
    <cellStyle name="Normal 26 75 3" xfId="858"/>
    <cellStyle name="Normal 26 75 4" xfId="3114"/>
    <cellStyle name="Normal 26 76" xfId="859"/>
    <cellStyle name="Normal 26 76 2" xfId="860"/>
    <cellStyle name="Normal 26 76 2 2" xfId="861"/>
    <cellStyle name="Normal 26 76 3" xfId="862"/>
    <cellStyle name="Normal 26 76 4" xfId="3115"/>
    <cellStyle name="Normal 26 77" xfId="863"/>
    <cellStyle name="Normal 26 77 2" xfId="864"/>
    <cellStyle name="Normal 26 77 2 2" xfId="865"/>
    <cellStyle name="Normal 26 77 3" xfId="866"/>
    <cellStyle name="Normal 26 77 4" xfId="3116"/>
    <cellStyle name="Normal 26 78" xfId="867"/>
    <cellStyle name="Normal 26 78 2" xfId="868"/>
    <cellStyle name="Normal 26 78 2 2" xfId="869"/>
    <cellStyle name="Normal 26 78 3" xfId="870"/>
    <cellStyle name="Normal 26 78 4" xfId="3117"/>
    <cellStyle name="Normal 26 79" xfId="871"/>
    <cellStyle name="Normal 26 79 2" xfId="872"/>
    <cellStyle name="Normal 26 79 2 2" xfId="873"/>
    <cellStyle name="Normal 26 79 3" xfId="874"/>
    <cellStyle name="Normal 26 79 4" xfId="3118"/>
    <cellStyle name="Normal 26 8" xfId="875"/>
    <cellStyle name="Normal 26 8 2" xfId="876"/>
    <cellStyle name="Normal 26 8 2 2" xfId="877"/>
    <cellStyle name="Normal 26 8 3" xfId="878"/>
    <cellStyle name="Normal 26 8 4" xfId="3119"/>
    <cellStyle name="Normal 26 80" xfId="879"/>
    <cellStyle name="Normal 26 80 2" xfId="880"/>
    <cellStyle name="Normal 26 80 2 2" xfId="881"/>
    <cellStyle name="Normal 26 80 3" xfId="882"/>
    <cellStyle name="Normal 26 80 4" xfId="3120"/>
    <cellStyle name="Normal 26 81" xfId="883"/>
    <cellStyle name="Normal 26 81 2" xfId="884"/>
    <cellStyle name="Normal 26 81 2 2" xfId="885"/>
    <cellStyle name="Normal 26 81 3" xfId="886"/>
    <cellStyle name="Normal 26 81 4" xfId="3121"/>
    <cellStyle name="Normal 26 82" xfId="887"/>
    <cellStyle name="Normal 26 82 2" xfId="888"/>
    <cellStyle name="Normal 26 82 2 2" xfId="889"/>
    <cellStyle name="Normal 26 82 3" xfId="890"/>
    <cellStyle name="Normal 26 82 4" xfId="3122"/>
    <cellStyle name="Normal 26 83" xfId="891"/>
    <cellStyle name="Normal 26 83 2" xfId="892"/>
    <cellStyle name="Normal 26 83 2 2" xfId="893"/>
    <cellStyle name="Normal 26 83 3" xfId="894"/>
    <cellStyle name="Normal 26 83 4" xfId="3123"/>
    <cellStyle name="Normal 26 84" xfId="895"/>
    <cellStyle name="Normal 26 84 2" xfId="896"/>
    <cellStyle name="Normal 26 84 2 2" xfId="897"/>
    <cellStyle name="Normal 26 84 3" xfId="898"/>
    <cellStyle name="Normal 26 84 4" xfId="3124"/>
    <cellStyle name="Normal 26 85" xfId="899"/>
    <cellStyle name="Normal 26 85 2" xfId="900"/>
    <cellStyle name="Normal 26 85 2 2" xfId="901"/>
    <cellStyle name="Normal 26 85 3" xfId="902"/>
    <cellStyle name="Normal 26 85 4" xfId="3125"/>
    <cellStyle name="Normal 26 86" xfId="903"/>
    <cellStyle name="Normal 26 86 2" xfId="904"/>
    <cellStyle name="Normal 26 86 2 2" xfId="905"/>
    <cellStyle name="Normal 26 86 3" xfId="906"/>
    <cellStyle name="Normal 26 86 4" xfId="3126"/>
    <cellStyle name="Normal 26 87" xfId="907"/>
    <cellStyle name="Normal 26 87 2" xfId="908"/>
    <cellStyle name="Normal 26 87 2 2" xfId="909"/>
    <cellStyle name="Normal 26 87 3" xfId="910"/>
    <cellStyle name="Normal 26 87 4" xfId="3127"/>
    <cellStyle name="Normal 26 88" xfId="911"/>
    <cellStyle name="Normal 26 88 2" xfId="912"/>
    <cellStyle name="Normal 26 88 2 2" xfId="913"/>
    <cellStyle name="Normal 26 88 3" xfId="914"/>
    <cellStyle name="Normal 26 88 4" xfId="3128"/>
    <cellStyle name="Normal 26 89" xfId="915"/>
    <cellStyle name="Normal 26 89 2" xfId="916"/>
    <cellStyle name="Normal 26 89 2 2" xfId="917"/>
    <cellStyle name="Normal 26 89 3" xfId="918"/>
    <cellStyle name="Normal 26 89 4" xfId="3129"/>
    <cellStyle name="Normal 26 9" xfId="919"/>
    <cellStyle name="Normal 26 9 2" xfId="920"/>
    <cellStyle name="Normal 26 9 2 2" xfId="921"/>
    <cellStyle name="Normal 26 9 3" xfId="922"/>
    <cellStyle name="Normal 26 9 4" xfId="3130"/>
    <cellStyle name="Normal 26 90" xfId="923"/>
    <cellStyle name="Normal 26 90 2" xfId="924"/>
    <cellStyle name="Normal 26 90 2 2" xfId="925"/>
    <cellStyle name="Normal 26 90 3" xfId="926"/>
    <cellStyle name="Normal 26 90 4" xfId="3131"/>
    <cellStyle name="Normal 26 91" xfId="927"/>
    <cellStyle name="Normal 26 91 2" xfId="928"/>
    <cellStyle name="Normal 26 91 2 2" xfId="929"/>
    <cellStyle name="Normal 26 91 3" xfId="930"/>
    <cellStyle name="Normal 26 91 4" xfId="3132"/>
    <cellStyle name="Normal 26 92" xfId="931"/>
    <cellStyle name="Normal 26 92 2" xfId="932"/>
    <cellStyle name="Normal 26 92 2 2" xfId="933"/>
    <cellStyle name="Normal 26 92 3" xfId="934"/>
    <cellStyle name="Normal 26 92 4" xfId="3133"/>
    <cellStyle name="Normal 26 93" xfId="935"/>
    <cellStyle name="Normal 26 93 2" xfId="936"/>
    <cellStyle name="Normal 26 93 2 2" xfId="937"/>
    <cellStyle name="Normal 26 93 3" xfId="938"/>
    <cellStyle name="Normal 26 93 4" xfId="3134"/>
    <cellStyle name="Normal 26 94" xfId="939"/>
    <cellStyle name="Normal 26 94 2" xfId="940"/>
    <cellStyle name="Normal 26 94 2 2" xfId="941"/>
    <cellStyle name="Normal 26 94 3" xfId="942"/>
    <cellStyle name="Normal 26 94 4" xfId="3135"/>
    <cellStyle name="Normal 26 95" xfId="943"/>
    <cellStyle name="Normal 26 95 2" xfId="944"/>
    <cellStyle name="Normal 26 95 2 2" xfId="945"/>
    <cellStyle name="Normal 26 95 3" xfId="946"/>
    <cellStyle name="Normal 26 95 4" xfId="3136"/>
    <cellStyle name="Normal 26 96" xfId="947"/>
    <cellStyle name="Normal 26 96 2" xfId="948"/>
    <cellStyle name="Normal 26 96 2 2" xfId="949"/>
    <cellStyle name="Normal 26 96 3" xfId="950"/>
    <cellStyle name="Normal 26 96 4" xfId="3137"/>
    <cellStyle name="Normal 26 97" xfId="951"/>
    <cellStyle name="Normal 26 97 2" xfId="952"/>
    <cellStyle name="Normal 26 97 2 2" xfId="953"/>
    <cellStyle name="Normal 26 97 3" xfId="954"/>
    <cellStyle name="Normal 26 97 4" xfId="3138"/>
    <cellStyle name="Normal 26 98" xfId="955"/>
    <cellStyle name="Normal 26 98 2" xfId="956"/>
    <cellStyle name="Normal 26 98 2 2" xfId="957"/>
    <cellStyle name="Normal 26 98 3" xfId="958"/>
    <cellStyle name="Normal 26 98 4" xfId="3139"/>
    <cellStyle name="Normal 26 99" xfId="959"/>
    <cellStyle name="Normal 26 99 2" xfId="960"/>
    <cellStyle name="Normal 27" xfId="961"/>
    <cellStyle name="Normal 27 2" xfId="962"/>
    <cellStyle name="Normal 27 2 2" xfId="963"/>
    <cellStyle name="Normal 27 3" xfId="964"/>
    <cellStyle name="Normal 27 4" xfId="3140"/>
    <cellStyle name="Normal 28" xfId="965"/>
    <cellStyle name="Normal 28 2" xfId="966"/>
    <cellStyle name="Normal 28 2 2" xfId="967"/>
    <cellStyle name="Normal 28 3" xfId="968"/>
    <cellStyle name="Normal 28 4" xfId="3141"/>
    <cellStyle name="Normal 29" xfId="969"/>
    <cellStyle name="Normal 29 2" xfId="970"/>
    <cellStyle name="Normal 29 2 2" xfId="971"/>
    <cellStyle name="Normal 29 3" xfId="972"/>
    <cellStyle name="Normal 29 4" xfId="3142"/>
    <cellStyle name="Normal 3" xfId="973"/>
    <cellStyle name="Normal 3 2" xfId="974"/>
    <cellStyle name="Normal 3 2 2" xfId="975"/>
    <cellStyle name="Normal 3 2 2 2" xfId="976"/>
    <cellStyle name="Normal 3 2 3" xfId="977"/>
    <cellStyle name="Normal 3 2 4" xfId="3143"/>
    <cellStyle name="Normal 3 3" xfId="978"/>
    <cellStyle name="Normal 3 3 2" xfId="979"/>
    <cellStyle name="Normal 3 4" xfId="980"/>
    <cellStyle name="Normal 3 5" xfId="3144"/>
    <cellStyle name="Normal 30" xfId="981"/>
    <cellStyle name="Normal 30 2" xfId="982"/>
    <cellStyle name="Normal 30 2 2" xfId="983"/>
    <cellStyle name="Normal 30 3" xfId="984"/>
    <cellStyle name="Normal 30 4" xfId="3145"/>
    <cellStyle name="Normal 31" xfId="985"/>
    <cellStyle name="Normal 31 2" xfId="986"/>
    <cellStyle name="Normal 31 2 2" xfId="987"/>
    <cellStyle name="Normal 31 3" xfId="988"/>
    <cellStyle name="Normal 31 4" xfId="3146"/>
    <cellStyle name="Normal 32" xfId="989"/>
    <cellStyle name="Normal 32 2" xfId="990"/>
    <cellStyle name="Normal 32 2 2" xfId="991"/>
    <cellStyle name="Normal 32 3" xfId="992"/>
    <cellStyle name="Normal 32 4" xfId="3147"/>
    <cellStyle name="Normal 33" xfId="993"/>
    <cellStyle name="Normal 33 2" xfId="994"/>
    <cellStyle name="Normal 33 2 2" xfId="995"/>
    <cellStyle name="Normal 33 3" xfId="996"/>
    <cellStyle name="Normal 33 4" xfId="3148"/>
    <cellStyle name="Normal 34" xfId="997"/>
    <cellStyle name="Normal 34 2" xfId="998"/>
    <cellStyle name="Normal 34 2 2" xfId="999"/>
    <cellStyle name="Normal 34 3" xfId="1000"/>
    <cellStyle name="Normal 34 4" xfId="3149"/>
    <cellStyle name="Normal 35" xfId="1001"/>
    <cellStyle name="Normal 35 2" xfId="1002"/>
    <cellStyle name="Normal 35 2 2" xfId="1003"/>
    <cellStyle name="Normal 35 3" xfId="1004"/>
    <cellStyle name="Normal 35 4" xfId="3150"/>
    <cellStyle name="Normal 36" xfId="1005"/>
    <cellStyle name="Normal 36 2" xfId="1006"/>
    <cellStyle name="Normal 36 2 2" xfId="1007"/>
    <cellStyle name="Normal 36 3" xfId="1008"/>
    <cellStyle name="Normal 36 4" xfId="3151"/>
    <cellStyle name="Normal 37" xfId="1009"/>
    <cellStyle name="Normal 37 2" xfId="1010"/>
    <cellStyle name="Normal 37 2 2" xfId="1011"/>
    <cellStyle name="Normal 37 3" xfId="1012"/>
    <cellStyle name="Normal 37 4" xfId="3152"/>
    <cellStyle name="Normal 38" xfId="1013"/>
    <cellStyle name="Normal 38 2" xfId="1014"/>
    <cellStyle name="Normal 38 2 2" xfId="1015"/>
    <cellStyle name="Normal 38 3" xfId="1016"/>
    <cellStyle name="Normal 38 4" xfId="3153"/>
    <cellStyle name="Normal 39" xfId="1017"/>
    <cellStyle name="Normal 39 2" xfId="1018"/>
    <cellStyle name="Normal 39 2 2" xfId="1019"/>
    <cellStyle name="Normal 39 3" xfId="1020"/>
    <cellStyle name="Normal 39 4" xfId="3154"/>
    <cellStyle name="Normal 4" xfId="1021"/>
    <cellStyle name="Normal 4 2" xfId="1022"/>
    <cellStyle name="Normal 4 3" xfId="1023"/>
    <cellStyle name="Normal 4 3 2" xfId="1024"/>
    <cellStyle name="Normal 4 4" xfId="1025"/>
    <cellStyle name="Normal 4 5" xfId="3155"/>
    <cellStyle name="Normal 40" xfId="1026"/>
    <cellStyle name="Normal 40 2" xfId="1027"/>
    <cellStyle name="Normal 40 2 2" xfId="1028"/>
    <cellStyle name="Normal 40 3" xfId="1029"/>
    <cellStyle name="Normal 40 4" xfId="3156"/>
    <cellStyle name="Normal 41" xfId="1030"/>
    <cellStyle name="Normal 41 2" xfId="1031"/>
    <cellStyle name="Normal 41 2 2" xfId="1032"/>
    <cellStyle name="Normal 41 3" xfId="1033"/>
    <cellStyle name="Normal 41 4" xfId="3157"/>
    <cellStyle name="Normal 42" xfId="1034"/>
    <cellStyle name="Normal 42 2" xfId="1035"/>
    <cellStyle name="Normal 42 2 2" xfId="1036"/>
    <cellStyle name="Normal 42 3" xfId="1037"/>
    <cellStyle name="Normal 42 4" xfId="3158"/>
    <cellStyle name="Normal 43" xfId="1038"/>
    <cellStyle name="Normal 43 2" xfId="1039"/>
    <cellStyle name="Normal 43 2 2" xfId="1040"/>
    <cellStyle name="Normal 43 3" xfId="1041"/>
    <cellStyle name="Normal 43 4" xfId="3159"/>
    <cellStyle name="Normal 44" xfId="1042"/>
    <cellStyle name="Normal 44 2" xfId="1043"/>
    <cellStyle name="Normal 44 2 2" xfId="1044"/>
    <cellStyle name="Normal 44 3" xfId="1045"/>
    <cellStyle name="Normal 44 4" xfId="3160"/>
    <cellStyle name="Normal 45" xfId="1046"/>
    <cellStyle name="Normal 45 2" xfId="1047"/>
    <cellStyle name="Normal 45 2 2" xfId="1048"/>
    <cellStyle name="Normal 45 3" xfId="1049"/>
    <cellStyle name="Normal 45 4" xfId="3161"/>
    <cellStyle name="Normal 46" xfId="1050"/>
    <cellStyle name="Normal 46 2" xfId="1051"/>
    <cellStyle name="Normal 46 2 2" xfId="1052"/>
    <cellStyle name="Normal 46 3" xfId="1053"/>
    <cellStyle name="Normal 46 4" xfId="3162"/>
    <cellStyle name="Normal 47" xfId="1054"/>
    <cellStyle name="Normal 47 2" xfId="1055"/>
    <cellStyle name="Normal 47 2 2" xfId="1056"/>
    <cellStyle name="Normal 47 3" xfId="1057"/>
    <cellStyle name="Normal 47 4" xfId="3163"/>
    <cellStyle name="Normal 48" xfId="1058"/>
    <cellStyle name="Normal 48 2" xfId="1059"/>
    <cellStyle name="Normal 48 2 2" xfId="1060"/>
    <cellStyle name="Normal 48 3" xfId="1061"/>
    <cellStyle name="Normal 48 4" xfId="3164"/>
    <cellStyle name="Normal 49" xfId="1062"/>
    <cellStyle name="Normal 49 2" xfId="1063"/>
    <cellStyle name="Normal 49 2 2" xfId="1064"/>
    <cellStyle name="Normal 49 3" xfId="1065"/>
    <cellStyle name="Normal 49 4" xfId="3165"/>
    <cellStyle name="Normal 5" xfId="1066"/>
    <cellStyle name="Normal 5 2" xfId="1067"/>
    <cellStyle name="Normal 5 2 2" xfId="1068"/>
    <cellStyle name="Normal 5 3" xfId="1069"/>
    <cellStyle name="Normal 5 4" xfId="3166"/>
    <cellStyle name="Normal 50" xfId="1070"/>
    <cellStyle name="Normal 50 2" xfId="1071"/>
    <cellStyle name="Normal 50 2 2" xfId="1072"/>
    <cellStyle name="Normal 50 3" xfId="1073"/>
    <cellStyle name="Normal 50 4" xfId="3167"/>
    <cellStyle name="Normal 51" xfId="1074"/>
    <cellStyle name="Normal 51 2" xfId="1075"/>
    <cellStyle name="Normal 51 2 2" xfId="1076"/>
    <cellStyle name="Normal 51 3" xfId="1077"/>
    <cellStyle name="Normal 51 4" xfId="3168"/>
    <cellStyle name="Normal 52" xfId="1078"/>
    <cellStyle name="Normal 52 2" xfId="1079"/>
    <cellStyle name="Normal 52 2 2" xfId="1080"/>
    <cellStyle name="Normal 52 3" xfId="1081"/>
    <cellStyle name="Normal 52 4" xfId="3169"/>
    <cellStyle name="Normal 53" xfId="1082"/>
    <cellStyle name="Normal 53 2" xfId="1083"/>
    <cellStyle name="Normal 53 2 2" xfId="1084"/>
    <cellStyle name="Normal 53 3" xfId="1085"/>
    <cellStyle name="Normal 53 4" xfId="3170"/>
    <cellStyle name="Normal 54" xfId="1086"/>
    <cellStyle name="Normal 54 2" xfId="1087"/>
    <cellStyle name="Normal 54 2 2" xfId="1088"/>
    <cellStyle name="Normal 54 3" xfId="1089"/>
    <cellStyle name="Normal 54 4" xfId="3171"/>
    <cellStyle name="Normal 55" xfId="1090"/>
    <cellStyle name="Normal 55 2" xfId="1091"/>
    <cellStyle name="Normal 55 2 2" xfId="1092"/>
    <cellStyle name="Normal 55 3" xfId="1093"/>
    <cellStyle name="Normal 55 4" xfId="3172"/>
    <cellStyle name="Normal 56" xfId="1094"/>
    <cellStyle name="Normal 56 2" xfId="1095"/>
    <cellStyle name="Normal 56 2 2" xfId="1096"/>
    <cellStyle name="Normal 56 3" xfId="1097"/>
    <cellStyle name="Normal 56 4" xfId="3173"/>
    <cellStyle name="Normal 57" xfId="1098"/>
    <cellStyle name="Normal 57 2" xfId="1099"/>
    <cellStyle name="Normal 57 2 2" xfId="1100"/>
    <cellStyle name="Normal 57 3" xfId="1101"/>
    <cellStyle name="Normal 57 4" xfId="3174"/>
    <cellStyle name="Normal 58" xfId="1102"/>
    <cellStyle name="Normal 58 2" xfId="1103"/>
    <cellStyle name="Normal 58 2 2" xfId="1104"/>
    <cellStyle name="Normal 58 3" xfId="1105"/>
    <cellStyle name="Normal 58 4" xfId="3175"/>
    <cellStyle name="Normal 59" xfId="1106"/>
    <cellStyle name="Normal 59 2" xfId="1107"/>
    <cellStyle name="Normal 59 2 2" xfId="1108"/>
    <cellStyle name="Normal 59 3" xfId="1109"/>
    <cellStyle name="Normal 59 4" xfId="3176"/>
    <cellStyle name="Normal 6" xfId="1110"/>
    <cellStyle name="Normal 6 2" xfId="1111"/>
    <cellStyle name="Normal 6 2 2" xfId="1112"/>
    <cellStyle name="Normal 6 3" xfId="1113"/>
    <cellStyle name="Normal 6 3 2" xfId="3177"/>
    <cellStyle name="Normal 6 4" xfId="3178"/>
    <cellStyle name="Normal 60" xfId="1114"/>
    <cellStyle name="Normal 60 2" xfId="1115"/>
    <cellStyle name="Normal 60 2 2" xfId="1116"/>
    <cellStyle name="Normal 60 3" xfId="1117"/>
    <cellStyle name="Normal 60 4" xfId="3179"/>
    <cellStyle name="Normal 61" xfId="1118"/>
    <cellStyle name="Normal 61 2" xfId="1119"/>
    <cellStyle name="Normal 61 2 2" xfId="1120"/>
    <cellStyle name="Normal 61 3" xfId="1121"/>
    <cellStyle name="Normal 61 4" xfId="3180"/>
    <cellStyle name="Normal 62" xfId="1122"/>
    <cellStyle name="Normal 62 2" xfId="1123"/>
    <cellStyle name="Normal 62 2 2" xfId="1124"/>
    <cellStyle name="Normal 62 3" xfId="1125"/>
    <cellStyle name="Normal 62 4" xfId="3181"/>
    <cellStyle name="Normal 63" xfId="1126"/>
    <cellStyle name="Normal 63 2" xfId="1127"/>
    <cellStyle name="Normal 63 2 2" xfId="1128"/>
    <cellStyle name="Normal 63 3" xfId="1129"/>
    <cellStyle name="Normal 63 4" xfId="3182"/>
    <cellStyle name="Normal 64" xfId="1130"/>
    <cellStyle name="Normal 64 2" xfId="1131"/>
    <cellStyle name="Normal 64 2 2" xfId="1132"/>
    <cellStyle name="Normal 64 3" xfId="1133"/>
    <cellStyle name="Normal 64 4" xfId="3183"/>
    <cellStyle name="Normal 65" xfId="1134"/>
    <cellStyle name="Normal 65 2" xfId="1135"/>
    <cellStyle name="Normal 65 2 2" xfId="1136"/>
    <cellStyle name="Normal 65 3" xfId="1137"/>
    <cellStyle name="Normal 65 4" xfId="3184"/>
    <cellStyle name="Normal 66" xfId="1138"/>
    <cellStyle name="Normal 66 2" xfId="1139"/>
    <cellStyle name="Normal 66 2 2" xfId="1140"/>
    <cellStyle name="Normal 66 3" xfId="1141"/>
    <cellStyle name="Normal 66 4" xfId="3185"/>
    <cellStyle name="Normal 67" xfId="1142"/>
    <cellStyle name="Normal 67 2" xfId="1143"/>
    <cellStyle name="Normal 67 2 2" xfId="1144"/>
    <cellStyle name="Normal 67 3" xfId="1145"/>
    <cellStyle name="Normal 67 4" xfId="3186"/>
    <cellStyle name="Normal 68" xfId="1146"/>
    <cellStyle name="Normal 68 2" xfId="1147"/>
    <cellStyle name="Normal 68 2 2" xfId="1148"/>
    <cellStyle name="Normal 68 3" xfId="1149"/>
    <cellStyle name="Normal 68 4" xfId="3187"/>
    <cellStyle name="Normal 69" xfId="1150"/>
    <cellStyle name="Normal 69 2" xfId="1151"/>
    <cellStyle name="Normal 69 2 2" xfId="1152"/>
    <cellStyle name="Normal 69 3" xfId="1153"/>
    <cellStyle name="Normal 69 4" xfId="3188"/>
    <cellStyle name="Normal 7" xfId="1154"/>
    <cellStyle name="Normal 7 2" xfId="1155"/>
    <cellStyle name="Normal 7 2 2" xfId="1156"/>
    <cellStyle name="Normal 7 3" xfId="1157"/>
    <cellStyle name="Normal 7 4" xfId="2914"/>
    <cellStyle name="Normal 7 5" xfId="3189"/>
    <cellStyle name="Normal 7 6" xfId="3190"/>
    <cellStyle name="Normal 7 7" xfId="3628"/>
    <cellStyle name="Normal 70" xfId="1158"/>
    <cellStyle name="Normal 70 2" xfId="1159"/>
    <cellStyle name="Normal 70 2 2" xfId="1160"/>
    <cellStyle name="Normal 70 3" xfId="1161"/>
    <cellStyle name="Normal 70 4" xfId="3191"/>
    <cellStyle name="Normal 71" xfId="1162"/>
    <cellStyle name="Normal 71 2" xfId="1163"/>
    <cellStyle name="Normal 71 2 2" xfId="1164"/>
    <cellStyle name="Normal 71 3" xfId="1165"/>
    <cellStyle name="Normal 71 4" xfId="3192"/>
    <cellStyle name="Normal 72" xfId="1166"/>
    <cellStyle name="Normal 72 2" xfId="1167"/>
    <cellStyle name="Normal 72 2 2" xfId="1168"/>
    <cellStyle name="Normal 72 3" xfId="1169"/>
    <cellStyle name="Normal 72 4" xfId="3193"/>
    <cellStyle name="Normal 73" xfId="1170"/>
    <cellStyle name="Normal 73 2" xfId="1171"/>
    <cellStyle name="Normal 73 2 2" xfId="1172"/>
    <cellStyle name="Normal 73 3" xfId="1173"/>
    <cellStyle name="Normal 73 4" xfId="3194"/>
    <cellStyle name="Normal 74" xfId="1174"/>
    <cellStyle name="Normal 74 10" xfId="1175"/>
    <cellStyle name="Normal 74 10 2" xfId="1176"/>
    <cellStyle name="Normal 74 10 2 2" xfId="1177"/>
    <cellStyle name="Normal 74 10 3" xfId="1178"/>
    <cellStyle name="Normal 74 10 4" xfId="3195"/>
    <cellStyle name="Normal 74 11" xfId="1179"/>
    <cellStyle name="Normal 74 11 2" xfId="1180"/>
    <cellStyle name="Normal 74 11 2 2" xfId="1181"/>
    <cellStyle name="Normal 74 11 3" xfId="1182"/>
    <cellStyle name="Normal 74 11 4" xfId="3196"/>
    <cellStyle name="Normal 74 12" xfId="1183"/>
    <cellStyle name="Normal 74 12 2" xfId="1184"/>
    <cellStyle name="Normal 74 12 2 2" xfId="1185"/>
    <cellStyle name="Normal 74 12 3" xfId="1186"/>
    <cellStyle name="Normal 74 12 4" xfId="3197"/>
    <cellStyle name="Normal 74 13" xfId="1187"/>
    <cellStyle name="Normal 74 13 2" xfId="1188"/>
    <cellStyle name="Normal 74 13 2 2" xfId="1189"/>
    <cellStyle name="Normal 74 13 3" xfId="1190"/>
    <cellStyle name="Normal 74 13 4" xfId="3198"/>
    <cellStyle name="Normal 74 14" xfId="1191"/>
    <cellStyle name="Normal 74 14 2" xfId="1192"/>
    <cellStyle name="Normal 74 14 2 2" xfId="1193"/>
    <cellStyle name="Normal 74 14 3" xfId="1194"/>
    <cellStyle name="Normal 74 14 4" xfId="3199"/>
    <cellStyle name="Normal 74 15" xfId="1195"/>
    <cellStyle name="Normal 74 15 2" xfId="1196"/>
    <cellStyle name="Normal 74 15 2 2" xfId="1197"/>
    <cellStyle name="Normal 74 15 3" xfId="1198"/>
    <cellStyle name="Normal 74 15 4" xfId="3200"/>
    <cellStyle name="Normal 74 16" xfId="1199"/>
    <cellStyle name="Normal 74 16 2" xfId="1200"/>
    <cellStyle name="Normal 74 16 2 2" xfId="1201"/>
    <cellStyle name="Normal 74 16 3" xfId="1202"/>
    <cellStyle name="Normal 74 16 4" xfId="3201"/>
    <cellStyle name="Normal 74 17" xfId="1203"/>
    <cellStyle name="Normal 74 17 2" xfId="1204"/>
    <cellStyle name="Normal 74 17 2 2" xfId="1205"/>
    <cellStyle name="Normal 74 17 3" xfId="1206"/>
    <cellStyle name="Normal 74 17 4" xfId="3202"/>
    <cellStyle name="Normal 74 18" xfId="1207"/>
    <cellStyle name="Normal 74 18 2" xfId="1208"/>
    <cellStyle name="Normal 74 18 2 2" xfId="1209"/>
    <cellStyle name="Normal 74 18 3" xfId="1210"/>
    <cellStyle name="Normal 74 18 4" xfId="3203"/>
    <cellStyle name="Normal 74 19" xfId="1211"/>
    <cellStyle name="Normal 74 19 2" xfId="1212"/>
    <cellStyle name="Normal 74 19 2 2" xfId="1213"/>
    <cellStyle name="Normal 74 19 3" xfId="1214"/>
    <cellStyle name="Normal 74 19 4" xfId="3204"/>
    <cellStyle name="Normal 74 2" xfId="1215"/>
    <cellStyle name="Normal 74 2 2" xfId="1216"/>
    <cellStyle name="Normal 74 2 2 2" xfId="1217"/>
    <cellStyle name="Normal 74 2 3" xfId="1218"/>
    <cellStyle name="Normal 74 2 4" xfId="3205"/>
    <cellStyle name="Normal 74 20" xfId="1219"/>
    <cellStyle name="Normal 74 20 2" xfId="1220"/>
    <cellStyle name="Normal 74 20 2 2" xfId="1221"/>
    <cellStyle name="Normal 74 20 3" xfId="1222"/>
    <cellStyle name="Normal 74 20 4" xfId="3206"/>
    <cellStyle name="Normal 74 21" xfId="1223"/>
    <cellStyle name="Normal 74 21 2" xfId="1224"/>
    <cellStyle name="Normal 74 21 2 2" xfId="1225"/>
    <cellStyle name="Normal 74 21 3" xfId="1226"/>
    <cellStyle name="Normal 74 21 4" xfId="3207"/>
    <cellStyle name="Normal 74 22" xfId="1227"/>
    <cellStyle name="Normal 74 22 2" xfId="1228"/>
    <cellStyle name="Normal 74 22 2 2" xfId="1229"/>
    <cellStyle name="Normal 74 22 3" xfId="1230"/>
    <cellStyle name="Normal 74 22 4" xfId="3208"/>
    <cellStyle name="Normal 74 23" xfId="1231"/>
    <cellStyle name="Normal 74 23 2" xfId="1232"/>
    <cellStyle name="Normal 74 23 2 2" xfId="1233"/>
    <cellStyle name="Normal 74 23 3" xfId="1234"/>
    <cellStyle name="Normal 74 23 4" xfId="3209"/>
    <cellStyle name="Normal 74 24" xfId="1235"/>
    <cellStyle name="Normal 74 24 2" xfId="1236"/>
    <cellStyle name="Normal 74 24 2 2" xfId="1237"/>
    <cellStyle name="Normal 74 24 3" xfId="1238"/>
    <cellStyle name="Normal 74 24 4" xfId="3210"/>
    <cellStyle name="Normal 74 25" xfId="1239"/>
    <cellStyle name="Normal 74 25 2" xfId="1240"/>
    <cellStyle name="Normal 74 25 2 2" xfId="1241"/>
    <cellStyle name="Normal 74 25 3" xfId="1242"/>
    <cellStyle name="Normal 74 25 4" xfId="3211"/>
    <cellStyle name="Normal 74 26" xfId="1243"/>
    <cellStyle name="Normal 74 26 2" xfId="1244"/>
    <cellStyle name="Normal 74 26 2 2" xfId="1245"/>
    <cellStyle name="Normal 74 26 3" xfId="1246"/>
    <cellStyle name="Normal 74 26 4" xfId="3212"/>
    <cellStyle name="Normal 74 27" xfId="1247"/>
    <cellStyle name="Normal 74 27 10" xfId="1248"/>
    <cellStyle name="Normal 74 27 10 2" xfId="1249"/>
    <cellStyle name="Normal 74 27 10 2 2" xfId="1250"/>
    <cellStyle name="Normal 74 27 10 3" xfId="1251"/>
    <cellStyle name="Normal 74 27 10 4" xfId="3213"/>
    <cellStyle name="Normal 74 27 11" xfId="1252"/>
    <cellStyle name="Normal 74 27 11 2" xfId="1253"/>
    <cellStyle name="Normal 74 27 11 2 2" xfId="1254"/>
    <cellStyle name="Normal 74 27 11 3" xfId="1255"/>
    <cellStyle name="Normal 74 27 11 4" xfId="3214"/>
    <cellStyle name="Normal 74 27 12" xfId="1256"/>
    <cellStyle name="Normal 74 27 12 2" xfId="1257"/>
    <cellStyle name="Normal 74 27 12 2 2" xfId="1258"/>
    <cellStyle name="Normal 74 27 12 3" xfId="1259"/>
    <cellStyle name="Normal 74 27 12 4" xfId="3215"/>
    <cellStyle name="Normal 74 27 13" xfId="1260"/>
    <cellStyle name="Normal 74 27 13 2" xfId="1261"/>
    <cellStyle name="Normal 74 27 13 2 2" xfId="1262"/>
    <cellStyle name="Normal 74 27 13 3" xfId="1263"/>
    <cellStyle name="Normal 74 27 13 4" xfId="3216"/>
    <cellStyle name="Normal 74 27 14" xfId="1264"/>
    <cellStyle name="Normal 74 27 14 2" xfId="1265"/>
    <cellStyle name="Normal 74 27 14 2 2" xfId="1266"/>
    <cellStyle name="Normal 74 27 14 3" xfId="1267"/>
    <cellStyle name="Normal 74 27 14 4" xfId="3217"/>
    <cellStyle name="Normal 74 27 15" xfId="1268"/>
    <cellStyle name="Normal 74 27 15 2" xfId="1269"/>
    <cellStyle name="Normal 74 27 15 2 2" xfId="1270"/>
    <cellStyle name="Normal 74 27 15 3" xfId="1271"/>
    <cellStyle name="Normal 74 27 15 4" xfId="3218"/>
    <cellStyle name="Normal 74 27 16" xfId="1272"/>
    <cellStyle name="Normal 74 27 16 2" xfId="1273"/>
    <cellStyle name="Normal 74 27 16 2 2" xfId="1274"/>
    <cellStyle name="Normal 74 27 16 3" xfId="1275"/>
    <cellStyle name="Normal 74 27 16 4" xfId="3219"/>
    <cellStyle name="Normal 74 27 17" xfId="1276"/>
    <cellStyle name="Normal 74 27 17 2" xfId="1277"/>
    <cellStyle name="Normal 74 27 17 2 2" xfId="1278"/>
    <cellStyle name="Normal 74 27 17 3" xfId="1279"/>
    <cellStyle name="Normal 74 27 17 4" xfId="3220"/>
    <cellStyle name="Normal 74 27 18" xfId="1280"/>
    <cellStyle name="Normal 74 27 18 2" xfId="1281"/>
    <cellStyle name="Normal 74 27 18 2 2" xfId="1282"/>
    <cellStyle name="Normal 74 27 18 3" xfId="1283"/>
    <cellStyle name="Normal 74 27 18 4" xfId="3221"/>
    <cellStyle name="Normal 74 27 19" xfId="1284"/>
    <cellStyle name="Normal 74 27 19 2" xfId="1285"/>
    <cellStyle name="Normal 74 27 19 2 2" xfId="1286"/>
    <cellStyle name="Normal 74 27 19 3" xfId="1287"/>
    <cellStyle name="Normal 74 27 19 4" xfId="3222"/>
    <cellStyle name="Normal 74 27 2" xfId="1288"/>
    <cellStyle name="Normal 74 27 2 2" xfId="1289"/>
    <cellStyle name="Normal 74 27 2 2 2" xfId="1290"/>
    <cellStyle name="Normal 74 27 2 3" xfId="1291"/>
    <cellStyle name="Normal 74 27 2 4" xfId="3223"/>
    <cellStyle name="Normal 74 27 20" xfId="1292"/>
    <cellStyle name="Normal 74 27 20 2" xfId="1293"/>
    <cellStyle name="Normal 74 27 20 2 2" xfId="1294"/>
    <cellStyle name="Normal 74 27 20 3" xfId="1295"/>
    <cellStyle name="Normal 74 27 20 4" xfId="3224"/>
    <cellStyle name="Normal 74 27 21" xfId="1296"/>
    <cellStyle name="Normal 74 27 21 2" xfId="1297"/>
    <cellStyle name="Normal 74 27 21 2 2" xfId="1298"/>
    <cellStyle name="Normal 74 27 21 3" xfId="1299"/>
    <cellStyle name="Normal 74 27 21 4" xfId="3225"/>
    <cellStyle name="Normal 74 27 22" xfId="1300"/>
    <cellStyle name="Normal 74 27 22 2" xfId="1301"/>
    <cellStyle name="Normal 74 27 22 2 2" xfId="1302"/>
    <cellStyle name="Normal 74 27 22 3" xfId="1303"/>
    <cellStyle name="Normal 74 27 22 4" xfId="3226"/>
    <cellStyle name="Normal 74 27 23" xfId="1304"/>
    <cellStyle name="Normal 74 27 23 2" xfId="1305"/>
    <cellStyle name="Normal 74 27 23 2 2" xfId="1306"/>
    <cellStyle name="Normal 74 27 23 3" xfId="1307"/>
    <cellStyle name="Normal 74 27 23 4" xfId="3227"/>
    <cellStyle name="Normal 74 27 24" xfId="1308"/>
    <cellStyle name="Normal 74 27 24 2" xfId="1309"/>
    <cellStyle name="Normal 74 27 24 2 2" xfId="1310"/>
    <cellStyle name="Normal 74 27 24 3" xfId="1311"/>
    <cellStyle name="Normal 74 27 24 4" xfId="3228"/>
    <cellStyle name="Normal 74 27 25" xfId="1312"/>
    <cellStyle name="Normal 74 27 25 2" xfId="1313"/>
    <cellStyle name="Normal 74 27 25 2 2" xfId="1314"/>
    <cellStyle name="Normal 74 27 25 3" xfId="1315"/>
    <cellStyle name="Normal 74 27 25 4" xfId="3229"/>
    <cellStyle name="Normal 74 27 26" xfId="1316"/>
    <cellStyle name="Normal 74 27 26 2" xfId="1317"/>
    <cellStyle name="Normal 74 27 26 2 2" xfId="1318"/>
    <cellStyle name="Normal 74 27 26 3" xfId="1319"/>
    <cellStyle name="Normal 74 27 26 4" xfId="3230"/>
    <cellStyle name="Normal 74 27 27" xfId="1320"/>
    <cellStyle name="Normal 74 27 27 2" xfId="1321"/>
    <cellStyle name="Normal 74 27 27 2 2" xfId="1322"/>
    <cellStyle name="Normal 74 27 27 3" xfId="1323"/>
    <cellStyle name="Normal 74 27 27 4" xfId="3231"/>
    <cellStyle name="Normal 74 27 28" xfId="1324"/>
    <cellStyle name="Normal 74 27 28 2" xfId="1325"/>
    <cellStyle name="Normal 74 27 28 2 2" xfId="1326"/>
    <cellStyle name="Normal 74 27 28 3" xfId="1327"/>
    <cellStyle name="Normal 74 27 28 4" xfId="3232"/>
    <cellStyle name="Normal 74 27 29" xfId="1328"/>
    <cellStyle name="Normal 74 27 29 2" xfId="1329"/>
    <cellStyle name="Normal 74 27 29 2 2" xfId="1330"/>
    <cellStyle name="Normal 74 27 29 3" xfId="1331"/>
    <cellStyle name="Normal 74 27 29 4" xfId="3233"/>
    <cellStyle name="Normal 74 27 3" xfId="1332"/>
    <cellStyle name="Normal 74 27 3 10" xfId="1333"/>
    <cellStyle name="Normal 74 27 3 10 2" xfId="1334"/>
    <cellStyle name="Normal 74 27 3 10 2 2" xfId="1335"/>
    <cellStyle name="Normal 74 27 3 10 3" xfId="1336"/>
    <cellStyle name="Normal 74 27 3 10 4" xfId="3234"/>
    <cellStyle name="Normal 74 27 3 11" xfId="1337"/>
    <cellStyle name="Normal 74 27 3 11 2" xfId="1338"/>
    <cellStyle name="Normal 74 27 3 11 2 2" xfId="1339"/>
    <cellStyle name="Normal 74 27 3 11 3" xfId="1340"/>
    <cellStyle name="Normal 74 27 3 11 4" xfId="3235"/>
    <cellStyle name="Normal 74 27 3 12" xfId="1341"/>
    <cellStyle name="Normal 74 27 3 12 2" xfId="1342"/>
    <cellStyle name="Normal 74 27 3 12 2 2" xfId="1343"/>
    <cellStyle name="Normal 74 27 3 12 3" xfId="1344"/>
    <cellStyle name="Normal 74 27 3 12 4" xfId="3236"/>
    <cellStyle name="Normal 74 27 3 13" xfId="1345"/>
    <cellStyle name="Normal 74 27 3 13 2" xfId="1346"/>
    <cellStyle name="Normal 74 27 3 13 2 2" xfId="1347"/>
    <cellStyle name="Normal 74 27 3 13 3" xfId="1348"/>
    <cellStyle name="Normal 74 27 3 13 4" xfId="3237"/>
    <cellStyle name="Normal 74 27 3 14" xfId="1349"/>
    <cellStyle name="Normal 74 27 3 14 2" xfId="1350"/>
    <cellStyle name="Normal 74 27 3 14 2 2" xfId="1351"/>
    <cellStyle name="Normal 74 27 3 14 3" xfId="1352"/>
    <cellStyle name="Normal 74 27 3 14 4" xfId="3238"/>
    <cellStyle name="Normal 74 27 3 15" xfId="1353"/>
    <cellStyle name="Normal 74 27 3 15 2" xfId="1354"/>
    <cellStyle name="Normal 74 27 3 15 2 2" xfId="1355"/>
    <cellStyle name="Normal 74 27 3 15 3" xfId="1356"/>
    <cellStyle name="Normal 74 27 3 15 4" xfId="3239"/>
    <cellStyle name="Normal 74 27 3 16" xfId="1357"/>
    <cellStyle name="Normal 74 27 3 16 2" xfId="1358"/>
    <cellStyle name="Normal 74 27 3 16 2 2" xfId="1359"/>
    <cellStyle name="Normal 74 27 3 16 3" xfId="1360"/>
    <cellStyle name="Normal 74 27 3 16 4" xfId="3240"/>
    <cellStyle name="Normal 74 27 3 17" xfId="1361"/>
    <cellStyle name="Normal 74 27 3 17 2" xfId="1362"/>
    <cellStyle name="Normal 74 27 3 17 2 2" xfId="1363"/>
    <cellStyle name="Normal 74 27 3 17 3" xfId="1364"/>
    <cellStyle name="Normal 74 27 3 17 4" xfId="3241"/>
    <cellStyle name="Normal 74 27 3 18" xfId="1365"/>
    <cellStyle name="Normal 74 27 3 18 2" xfId="1366"/>
    <cellStyle name="Normal 74 27 3 18 2 2" xfId="1367"/>
    <cellStyle name="Normal 74 27 3 18 3" xfId="1368"/>
    <cellStyle name="Normal 74 27 3 18 4" xfId="3242"/>
    <cellStyle name="Normal 74 27 3 19" xfId="1369"/>
    <cellStyle name="Normal 74 27 3 19 2" xfId="1370"/>
    <cellStyle name="Normal 74 27 3 19 2 2" xfId="1371"/>
    <cellStyle name="Normal 74 27 3 19 3" xfId="1372"/>
    <cellStyle name="Normal 74 27 3 19 4" xfId="3243"/>
    <cellStyle name="Normal 74 27 3 2" xfId="1373"/>
    <cellStyle name="Normal 74 27 3 2 2" xfId="1374"/>
    <cellStyle name="Normal 74 27 3 2 2 2" xfId="1375"/>
    <cellStyle name="Normal 74 27 3 2 3" xfId="1376"/>
    <cellStyle name="Normal 74 27 3 2 4" xfId="3244"/>
    <cellStyle name="Normal 74 27 3 20" xfId="1377"/>
    <cellStyle name="Normal 74 27 3 20 2" xfId="1378"/>
    <cellStyle name="Normal 74 27 3 20 2 2" xfId="1379"/>
    <cellStyle name="Normal 74 27 3 20 3" xfId="1380"/>
    <cellStyle name="Normal 74 27 3 20 4" xfId="3245"/>
    <cellStyle name="Normal 74 27 3 21" xfId="1381"/>
    <cellStyle name="Normal 74 27 3 21 2" xfId="1382"/>
    <cellStyle name="Normal 74 27 3 21 2 2" xfId="1383"/>
    <cellStyle name="Normal 74 27 3 21 3" xfId="1384"/>
    <cellStyle name="Normal 74 27 3 21 4" xfId="3246"/>
    <cellStyle name="Normal 74 27 3 22" xfId="1385"/>
    <cellStyle name="Normal 74 27 3 22 2" xfId="1386"/>
    <cellStyle name="Normal 74 27 3 22 2 2" xfId="1387"/>
    <cellStyle name="Normal 74 27 3 22 3" xfId="1388"/>
    <cellStyle name="Normal 74 27 3 22 4" xfId="3247"/>
    <cellStyle name="Normal 74 27 3 23" xfId="1389"/>
    <cellStyle name="Normal 74 27 3 23 2" xfId="1390"/>
    <cellStyle name="Normal 74 27 3 23 2 2" xfId="1391"/>
    <cellStyle name="Normal 74 27 3 23 3" xfId="1392"/>
    <cellStyle name="Normal 74 27 3 23 4" xfId="3248"/>
    <cellStyle name="Normal 74 27 3 24" xfId="1393"/>
    <cellStyle name="Normal 74 27 3 24 2" xfId="1394"/>
    <cellStyle name="Normal 74 27 3 24 2 2" xfId="1395"/>
    <cellStyle name="Normal 74 27 3 24 3" xfId="1396"/>
    <cellStyle name="Normal 74 27 3 24 4" xfId="3249"/>
    <cellStyle name="Normal 74 27 3 25" xfId="1397"/>
    <cellStyle name="Normal 74 27 3 25 2" xfId="1398"/>
    <cellStyle name="Normal 74 27 3 25 2 2" xfId="1399"/>
    <cellStyle name="Normal 74 27 3 25 3" xfId="1400"/>
    <cellStyle name="Normal 74 27 3 25 4" xfId="3250"/>
    <cellStyle name="Normal 74 27 3 26" xfId="1401"/>
    <cellStyle name="Normal 74 27 3 26 2" xfId="1402"/>
    <cellStyle name="Normal 74 27 3 26 2 2" xfId="1403"/>
    <cellStyle name="Normal 74 27 3 26 3" xfId="1404"/>
    <cellStyle name="Normal 74 27 3 26 4" xfId="3251"/>
    <cellStyle name="Normal 74 27 3 27" xfId="1405"/>
    <cellStyle name="Normal 74 27 3 27 2" xfId="1406"/>
    <cellStyle name="Normal 74 27 3 27 2 2" xfId="1407"/>
    <cellStyle name="Normal 74 27 3 27 3" xfId="1408"/>
    <cellStyle name="Normal 74 27 3 27 4" xfId="3252"/>
    <cellStyle name="Normal 74 27 3 28" xfId="1409"/>
    <cellStyle name="Normal 74 27 3 28 2" xfId="1410"/>
    <cellStyle name="Normal 74 27 3 28 2 2" xfId="1411"/>
    <cellStyle name="Normal 74 27 3 28 3" xfId="1412"/>
    <cellStyle name="Normal 74 27 3 28 4" xfId="3253"/>
    <cellStyle name="Normal 74 27 3 29" xfId="1413"/>
    <cellStyle name="Normal 74 27 3 29 2" xfId="1414"/>
    <cellStyle name="Normal 74 27 3 29 2 2" xfId="1415"/>
    <cellStyle name="Normal 74 27 3 29 3" xfId="1416"/>
    <cellStyle name="Normal 74 27 3 29 4" xfId="3254"/>
    <cellStyle name="Normal 74 27 3 3" xfId="1417"/>
    <cellStyle name="Normal 74 27 3 3 2" xfId="1418"/>
    <cellStyle name="Normal 74 27 3 3 2 2" xfId="1419"/>
    <cellStyle name="Normal 74 27 3 3 3" xfId="1420"/>
    <cellStyle name="Normal 74 27 3 3 4" xfId="3255"/>
    <cellStyle name="Normal 74 27 3 30" xfId="1421"/>
    <cellStyle name="Normal 74 27 3 30 2" xfId="1422"/>
    <cellStyle name="Normal 74 27 3 30 2 2" xfId="1423"/>
    <cellStyle name="Normal 74 27 3 30 3" xfId="1424"/>
    <cellStyle name="Normal 74 27 3 30 4" xfId="3256"/>
    <cellStyle name="Normal 74 27 3 31" xfId="1425"/>
    <cellStyle name="Normal 74 27 3 31 2" xfId="1426"/>
    <cellStyle name="Normal 74 27 3 31 2 2" xfId="1427"/>
    <cellStyle name="Normal 74 27 3 31 3" xfId="1428"/>
    <cellStyle name="Normal 74 27 3 31 4" xfId="3257"/>
    <cellStyle name="Normal 74 27 3 32" xfId="1429"/>
    <cellStyle name="Normal 74 27 3 32 2" xfId="1430"/>
    <cellStyle name="Normal 74 27 3 32 2 2" xfId="1431"/>
    <cellStyle name="Normal 74 27 3 32 3" xfId="1432"/>
    <cellStyle name="Normal 74 27 3 32 4" xfId="3258"/>
    <cellStyle name="Normal 74 27 3 33" xfId="1433"/>
    <cellStyle name="Normal 74 27 3 33 2" xfId="1434"/>
    <cellStyle name="Normal 74 27 3 33 2 2" xfId="1435"/>
    <cellStyle name="Normal 74 27 3 33 3" xfId="1436"/>
    <cellStyle name="Normal 74 27 3 33 4" xfId="3259"/>
    <cellStyle name="Normal 74 27 3 34" xfId="1437"/>
    <cellStyle name="Normal 74 27 3 34 2" xfId="1438"/>
    <cellStyle name="Normal 74 27 3 34 2 2" xfId="1439"/>
    <cellStyle name="Normal 74 27 3 34 3" xfId="1440"/>
    <cellStyle name="Normal 74 27 3 34 4" xfId="3260"/>
    <cellStyle name="Normal 74 27 3 35" xfId="1441"/>
    <cellStyle name="Normal 74 27 3 35 2" xfId="1442"/>
    <cellStyle name="Normal 74 27 3 35 2 2" xfId="1443"/>
    <cellStyle name="Normal 74 27 3 35 3" xfId="1444"/>
    <cellStyle name="Normal 74 27 3 35 4" xfId="3261"/>
    <cellStyle name="Normal 74 27 3 36" xfId="1445"/>
    <cellStyle name="Normal 74 27 3 36 2" xfId="1446"/>
    <cellStyle name="Normal 74 27 3 36 2 2" xfId="1447"/>
    <cellStyle name="Normal 74 27 3 36 3" xfId="1448"/>
    <cellStyle name="Normal 74 27 3 36 4" xfId="3262"/>
    <cellStyle name="Normal 74 27 3 37" xfId="1449"/>
    <cellStyle name="Normal 74 27 3 37 2" xfId="1450"/>
    <cellStyle name="Normal 74 27 3 37 2 2" xfId="1451"/>
    <cellStyle name="Normal 74 27 3 37 3" xfId="1452"/>
    <cellStyle name="Normal 74 27 3 37 4" xfId="3263"/>
    <cellStyle name="Normal 74 27 3 38" xfId="1453"/>
    <cellStyle name="Normal 74 27 3 38 2" xfId="1454"/>
    <cellStyle name="Normal 74 27 3 38 2 2" xfId="1455"/>
    <cellStyle name="Normal 74 27 3 38 3" xfId="1456"/>
    <cellStyle name="Normal 74 27 3 38 4" xfId="3264"/>
    <cellStyle name="Normal 74 27 3 39" xfId="1457"/>
    <cellStyle name="Normal 74 27 3 39 2" xfId="1458"/>
    <cellStyle name="Normal 74 27 3 39 2 2" xfId="1459"/>
    <cellStyle name="Normal 74 27 3 39 3" xfId="1460"/>
    <cellStyle name="Normal 74 27 3 39 4" xfId="3265"/>
    <cellStyle name="Normal 74 27 3 4" xfId="1461"/>
    <cellStyle name="Normal 74 27 3 4 2" xfId="1462"/>
    <cellStyle name="Normal 74 27 3 4 2 2" xfId="1463"/>
    <cellStyle name="Normal 74 27 3 4 3" xfId="1464"/>
    <cellStyle name="Normal 74 27 3 4 4" xfId="3266"/>
    <cellStyle name="Normal 74 27 3 40" xfId="1465"/>
    <cellStyle name="Normal 74 27 3 40 2" xfId="1466"/>
    <cellStyle name="Normal 74 27 3 40 2 2" xfId="1467"/>
    <cellStyle name="Normal 74 27 3 40 3" xfId="1468"/>
    <cellStyle name="Normal 74 27 3 40 4" xfId="3267"/>
    <cellStyle name="Normal 74 27 3 41" xfId="1469"/>
    <cellStyle name="Normal 74 27 3 41 2" xfId="1470"/>
    <cellStyle name="Normal 74 27 3 41 2 2" xfId="1471"/>
    <cellStyle name="Normal 74 27 3 41 3" xfId="1472"/>
    <cellStyle name="Normal 74 27 3 41 4" xfId="3268"/>
    <cellStyle name="Normal 74 27 3 42" xfId="1473"/>
    <cellStyle name="Normal 74 27 3 42 2" xfId="1474"/>
    <cellStyle name="Normal 74 27 3 43" xfId="1475"/>
    <cellStyle name="Normal 74 27 3 44" xfId="3269"/>
    <cellStyle name="Normal 74 27 3 5" xfId="1476"/>
    <cellStyle name="Normal 74 27 3 5 2" xfId="1477"/>
    <cellStyle name="Normal 74 27 3 5 2 2" xfId="1478"/>
    <cellStyle name="Normal 74 27 3 5 3" xfId="1479"/>
    <cellStyle name="Normal 74 27 3 5 4" xfId="3270"/>
    <cellStyle name="Normal 74 27 3 6" xfId="1480"/>
    <cellStyle name="Normal 74 27 3 6 2" xfId="1481"/>
    <cellStyle name="Normal 74 27 3 6 2 2" xfId="1482"/>
    <cellStyle name="Normal 74 27 3 6 3" xfId="1483"/>
    <cellStyle name="Normal 74 27 3 6 4" xfId="3271"/>
    <cellStyle name="Normal 74 27 3 7" xfId="1484"/>
    <cellStyle name="Normal 74 27 3 7 2" xfId="1485"/>
    <cellStyle name="Normal 74 27 3 7 2 2" xfId="1486"/>
    <cellStyle name="Normal 74 27 3 7 3" xfId="1487"/>
    <cellStyle name="Normal 74 27 3 7 4" xfId="3272"/>
    <cellStyle name="Normal 74 27 3 8" xfId="1488"/>
    <cellStyle name="Normal 74 27 3 8 10" xfId="1489"/>
    <cellStyle name="Normal 74 27 3 8 10 2" xfId="1490"/>
    <cellStyle name="Normal 74 27 3 8 10 2 2" xfId="1491"/>
    <cellStyle name="Normal 74 27 3 8 10 3" xfId="1492"/>
    <cellStyle name="Normal 74 27 3 8 10 4" xfId="3273"/>
    <cellStyle name="Normal 74 27 3 8 11" xfId="1493"/>
    <cellStyle name="Normal 74 27 3 8 11 2" xfId="1494"/>
    <cellStyle name="Normal 74 27 3 8 11 2 2" xfId="1495"/>
    <cellStyle name="Normal 74 27 3 8 11 3" xfId="1496"/>
    <cellStyle name="Normal 74 27 3 8 11 4" xfId="3274"/>
    <cellStyle name="Normal 74 27 3 8 12" xfId="1497"/>
    <cellStyle name="Normal 74 27 3 8 12 2" xfId="1498"/>
    <cellStyle name="Normal 74 27 3 8 12 2 2" xfId="1499"/>
    <cellStyle name="Normal 74 27 3 8 12 3" xfId="1500"/>
    <cellStyle name="Normal 74 27 3 8 12 4" xfId="3275"/>
    <cellStyle name="Normal 74 27 3 8 13" xfId="1501"/>
    <cellStyle name="Normal 74 27 3 8 13 2" xfId="1502"/>
    <cellStyle name="Normal 74 27 3 8 13 2 2" xfId="1503"/>
    <cellStyle name="Normal 74 27 3 8 13 3" xfId="1504"/>
    <cellStyle name="Normal 74 27 3 8 13 4" xfId="3276"/>
    <cellStyle name="Normal 74 27 3 8 14" xfId="1505"/>
    <cellStyle name="Normal 74 27 3 8 14 2" xfId="1506"/>
    <cellStyle name="Normal 74 27 3 8 14 2 2" xfId="1507"/>
    <cellStyle name="Normal 74 27 3 8 14 3" xfId="1508"/>
    <cellStyle name="Normal 74 27 3 8 14 4" xfId="3277"/>
    <cellStyle name="Normal 74 27 3 8 15" xfId="1509"/>
    <cellStyle name="Normal 74 27 3 8 15 2" xfId="1510"/>
    <cellStyle name="Normal 74 27 3 8 15 2 2" xfId="1511"/>
    <cellStyle name="Normal 74 27 3 8 15 3" xfId="1512"/>
    <cellStyle name="Normal 74 27 3 8 15 4" xfId="3278"/>
    <cellStyle name="Normal 74 27 3 8 16" xfId="1513"/>
    <cellStyle name="Normal 74 27 3 8 16 2" xfId="1514"/>
    <cellStyle name="Normal 74 27 3 8 16 2 2" xfId="1515"/>
    <cellStyle name="Normal 74 27 3 8 16 3" xfId="1516"/>
    <cellStyle name="Normal 74 27 3 8 16 4" xfId="3279"/>
    <cellStyle name="Normal 74 27 3 8 17" xfId="1517"/>
    <cellStyle name="Normal 74 27 3 8 17 2" xfId="1518"/>
    <cellStyle name="Normal 74 27 3 8 17 2 2" xfId="1519"/>
    <cellStyle name="Normal 74 27 3 8 17 3" xfId="1520"/>
    <cellStyle name="Normal 74 27 3 8 17 4" xfId="3280"/>
    <cellStyle name="Normal 74 27 3 8 18" xfId="1521"/>
    <cellStyle name="Normal 74 27 3 8 18 2" xfId="1522"/>
    <cellStyle name="Normal 74 27 3 8 18 2 2" xfId="1523"/>
    <cellStyle name="Normal 74 27 3 8 18 3" xfId="1524"/>
    <cellStyle name="Normal 74 27 3 8 18 4" xfId="3281"/>
    <cellStyle name="Normal 74 27 3 8 19" xfId="1525"/>
    <cellStyle name="Normal 74 27 3 8 19 2" xfId="1526"/>
    <cellStyle name="Normal 74 27 3 8 19 2 2" xfId="1527"/>
    <cellStyle name="Normal 74 27 3 8 19 3" xfId="1528"/>
    <cellStyle name="Normal 74 27 3 8 19 4" xfId="3282"/>
    <cellStyle name="Normal 74 27 3 8 2" xfId="1529"/>
    <cellStyle name="Normal 74 27 3 8 2 2" xfId="1530"/>
    <cellStyle name="Normal 74 27 3 8 2 2 2" xfId="1531"/>
    <cellStyle name="Normal 74 27 3 8 2 3" xfId="1532"/>
    <cellStyle name="Normal 74 27 3 8 2 4" xfId="3283"/>
    <cellStyle name="Normal 74 27 3 8 20" xfId="1533"/>
    <cellStyle name="Normal 74 27 3 8 20 2" xfId="1534"/>
    <cellStyle name="Normal 74 27 3 8 20 2 2" xfId="1535"/>
    <cellStyle name="Normal 74 27 3 8 20 3" xfId="1536"/>
    <cellStyle name="Normal 74 27 3 8 20 4" xfId="3284"/>
    <cellStyle name="Normal 74 27 3 8 21" xfId="1537"/>
    <cellStyle name="Normal 74 27 3 8 21 2" xfId="1538"/>
    <cellStyle name="Normal 74 27 3 8 21 2 2" xfId="1539"/>
    <cellStyle name="Normal 74 27 3 8 21 3" xfId="1540"/>
    <cellStyle name="Normal 74 27 3 8 21 4" xfId="3285"/>
    <cellStyle name="Normal 74 27 3 8 22" xfId="1541"/>
    <cellStyle name="Normal 74 27 3 8 22 2" xfId="1542"/>
    <cellStyle name="Normal 74 27 3 8 22 2 2" xfId="1543"/>
    <cellStyle name="Normal 74 27 3 8 22 3" xfId="1544"/>
    <cellStyle name="Normal 74 27 3 8 22 4" xfId="3286"/>
    <cellStyle name="Normal 74 27 3 8 23" xfId="1545"/>
    <cellStyle name="Normal 74 27 3 8 23 2" xfId="1546"/>
    <cellStyle name="Normal 74 27 3 8 23 2 2" xfId="1547"/>
    <cellStyle name="Normal 74 27 3 8 23 3" xfId="1548"/>
    <cellStyle name="Normal 74 27 3 8 23 4" xfId="3287"/>
    <cellStyle name="Normal 74 27 3 8 24" xfId="1549"/>
    <cellStyle name="Normal 74 27 3 8 24 2" xfId="1550"/>
    <cellStyle name="Normal 74 27 3 8 24 2 2" xfId="1551"/>
    <cellStyle name="Normal 74 27 3 8 24 3" xfId="1552"/>
    <cellStyle name="Normal 74 27 3 8 24 4" xfId="3288"/>
    <cellStyle name="Normal 74 27 3 8 25" xfId="1553"/>
    <cellStyle name="Normal 74 27 3 8 25 2" xfId="1554"/>
    <cellStyle name="Normal 74 27 3 8 25 2 2" xfId="1555"/>
    <cellStyle name="Normal 74 27 3 8 25 3" xfId="1556"/>
    <cellStyle name="Normal 74 27 3 8 25 4" xfId="3289"/>
    <cellStyle name="Normal 74 27 3 8 26" xfId="1557"/>
    <cellStyle name="Normal 74 27 3 8 26 2" xfId="1558"/>
    <cellStyle name="Normal 74 27 3 8 26 2 2" xfId="1559"/>
    <cellStyle name="Normal 74 27 3 8 26 3" xfId="1560"/>
    <cellStyle name="Normal 74 27 3 8 26 4" xfId="3290"/>
    <cellStyle name="Normal 74 27 3 8 27" xfId="1561"/>
    <cellStyle name="Normal 74 27 3 8 27 2" xfId="1562"/>
    <cellStyle name="Normal 74 27 3 8 27 2 2" xfId="1563"/>
    <cellStyle name="Normal 74 27 3 8 27 3" xfId="1564"/>
    <cellStyle name="Normal 74 27 3 8 27 4" xfId="3291"/>
    <cellStyle name="Normal 74 27 3 8 28" xfId="1565"/>
    <cellStyle name="Normal 74 27 3 8 28 2" xfId="1566"/>
    <cellStyle name="Normal 74 27 3 8 28 2 2" xfId="1567"/>
    <cellStyle name="Normal 74 27 3 8 28 3" xfId="1568"/>
    <cellStyle name="Normal 74 27 3 8 28 4" xfId="3292"/>
    <cellStyle name="Normal 74 27 3 8 29" xfId="1569"/>
    <cellStyle name="Normal 74 27 3 8 29 2" xfId="1570"/>
    <cellStyle name="Normal 74 27 3 8 29 2 2" xfId="1571"/>
    <cellStyle name="Normal 74 27 3 8 29 3" xfId="1572"/>
    <cellStyle name="Normal 74 27 3 8 29 4" xfId="3293"/>
    <cellStyle name="Normal 74 27 3 8 3" xfId="1573"/>
    <cellStyle name="Normal 74 27 3 8 3 2" xfId="1574"/>
    <cellStyle name="Normal 74 27 3 8 3 2 2" xfId="1575"/>
    <cellStyle name="Normal 74 27 3 8 3 3" xfId="1576"/>
    <cellStyle name="Normal 74 27 3 8 3 4" xfId="3294"/>
    <cellStyle name="Normal 74 27 3 8 30" xfId="1577"/>
    <cellStyle name="Normal 74 27 3 8 30 2" xfId="1578"/>
    <cellStyle name="Normal 74 27 3 8 30 2 2" xfId="1579"/>
    <cellStyle name="Normal 74 27 3 8 30 3" xfId="1580"/>
    <cellStyle name="Normal 74 27 3 8 30 4" xfId="3295"/>
    <cellStyle name="Normal 74 27 3 8 31" xfId="1581"/>
    <cellStyle name="Normal 74 27 3 8 31 2" xfId="1582"/>
    <cellStyle name="Normal 74 27 3 8 31 2 2" xfId="1583"/>
    <cellStyle name="Normal 74 27 3 8 31 3" xfId="1584"/>
    <cellStyle name="Normal 74 27 3 8 31 4" xfId="3296"/>
    <cellStyle name="Normal 74 27 3 8 32" xfId="1585"/>
    <cellStyle name="Normal 74 27 3 8 32 2" xfId="1586"/>
    <cellStyle name="Normal 74 27 3 8 32 2 2" xfId="1587"/>
    <cellStyle name="Normal 74 27 3 8 32 3" xfId="1588"/>
    <cellStyle name="Normal 74 27 3 8 32 4" xfId="3297"/>
    <cellStyle name="Normal 74 27 3 8 33" xfId="1589"/>
    <cellStyle name="Normal 74 27 3 8 33 2" xfId="1590"/>
    <cellStyle name="Normal 74 27 3 8 33 2 2" xfId="1591"/>
    <cellStyle name="Normal 74 27 3 8 33 3" xfId="1592"/>
    <cellStyle name="Normal 74 27 3 8 33 4" xfId="3298"/>
    <cellStyle name="Normal 74 27 3 8 34" xfId="1593"/>
    <cellStyle name="Normal 74 27 3 8 34 2" xfId="1594"/>
    <cellStyle name="Normal 74 27 3 8 34 2 2" xfId="1595"/>
    <cellStyle name="Normal 74 27 3 8 34 3" xfId="1596"/>
    <cellStyle name="Normal 74 27 3 8 34 4" xfId="3299"/>
    <cellStyle name="Normal 74 27 3 8 35" xfId="1597"/>
    <cellStyle name="Normal 74 27 3 8 35 2" xfId="1598"/>
    <cellStyle name="Normal 74 27 3 8 36" xfId="1599"/>
    <cellStyle name="Normal 74 27 3 8 37" xfId="3300"/>
    <cellStyle name="Normal 74 27 3 8 4" xfId="1600"/>
    <cellStyle name="Normal 74 27 3 8 4 2" xfId="1601"/>
    <cellStyle name="Normal 74 27 3 8 4 2 2" xfId="1602"/>
    <cellStyle name="Normal 74 27 3 8 4 3" xfId="1603"/>
    <cellStyle name="Normal 74 27 3 8 4 4" xfId="3301"/>
    <cellStyle name="Normal 74 27 3 8 5" xfId="1604"/>
    <cellStyle name="Normal 74 27 3 8 5 2" xfId="1605"/>
    <cellStyle name="Normal 74 27 3 8 5 2 2" xfId="1606"/>
    <cellStyle name="Normal 74 27 3 8 5 3" xfId="1607"/>
    <cellStyle name="Normal 74 27 3 8 5 4" xfId="3302"/>
    <cellStyle name="Normal 74 27 3 8 6" xfId="1608"/>
    <cellStyle name="Normal 74 27 3 8 6 2" xfId="1609"/>
    <cellStyle name="Normal 74 27 3 8 6 2 2" xfId="1610"/>
    <cellStyle name="Normal 74 27 3 8 6 3" xfId="1611"/>
    <cellStyle name="Normal 74 27 3 8 6 4" xfId="3303"/>
    <cellStyle name="Normal 74 27 3 8 7" xfId="1612"/>
    <cellStyle name="Normal 74 27 3 8 7 2" xfId="1613"/>
    <cellStyle name="Normal 74 27 3 8 7 2 2" xfId="1614"/>
    <cellStyle name="Normal 74 27 3 8 7 3" xfId="1615"/>
    <cellStyle name="Normal 74 27 3 8 7 4" xfId="3304"/>
    <cellStyle name="Normal 74 27 3 8 8" xfId="1616"/>
    <cellStyle name="Normal 74 27 3 8 8 2" xfId="1617"/>
    <cellStyle name="Normal 74 27 3 8 8 2 2" xfId="1618"/>
    <cellStyle name="Normal 74 27 3 8 8 3" xfId="1619"/>
    <cellStyle name="Normal 74 27 3 8 8 4" xfId="3305"/>
    <cellStyle name="Normal 74 27 3 8 9" xfId="1620"/>
    <cellStyle name="Normal 74 27 3 8 9 2" xfId="1621"/>
    <cellStyle name="Normal 74 27 3 8 9 2 2" xfId="1622"/>
    <cellStyle name="Normal 74 27 3 8 9 3" xfId="1623"/>
    <cellStyle name="Normal 74 27 3 8 9 4" xfId="3306"/>
    <cellStyle name="Normal 74 27 3 9" xfId="1624"/>
    <cellStyle name="Normal 74 27 3 9 2" xfId="1625"/>
    <cellStyle name="Normal 74 27 3 9 2 2" xfId="1626"/>
    <cellStyle name="Normal 74 27 3 9 3" xfId="1627"/>
    <cellStyle name="Normal 74 27 3 9 4" xfId="3307"/>
    <cellStyle name="Normal 74 27 30" xfId="1628"/>
    <cellStyle name="Normal 74 27 30 2" xfId="1629"/>
    <cellStyle name="Normal 74 27 30 2 2" xfId="1630"/>
    <cellStyle name="Normal 74 27 30 3" xfId="1631"/>
    <cellStyle name="Normal 74 27 30 4" xfId="3308"/>
    <cellStyle name="Normal 74 27 31" xfId="1632"/>
    <cellStyle name="Normal 74 27 31 2" xfId="1633"/>
    <cellStyle name="Normal 74 27 31 2 2" xfId="1634"/>
    <cellStyle name="Normal 74 27 31 3" xfId="1635"/>
    <cellStyle name="Normal 74 27 31 4" xfId="3309"/>
    <cellStyle name="Normal 74 27 32" xfId="1636"/>
    <cellStyle name="Normal 74 27 32 2" xfId="1637"/>
    <cellStyle name="Normal 74 27 32 2 2" xfId="1638"/>
    <cellStyle name="Normal 74 27 32 3" xfId="1639"/>
    <cellStyle name="Normal 74 27 32 4" xfId="3310"/>
    <cellStyle name="Normal 74 27 33" xfId="1640"/>
    <cellStyle name="Normal 74 27 33 2" xfId="1641"/>
    <cellStyle name="Normal 74 27 33 2 2" xfId="1642"/>
    <cellStyle name="Normal 74 27 33 3" xfId="1643"/>
    <cellStyle name="Normal 74 27 33 4" xfId="3311"/>
    <cellStyle name="Normal 74 27 34" xfId="1644"/>
    <cellStyle name="Normal 74 27 34 2" xfId="1645"/>
    <cellStyle name="Normal 74 27 34 2 2" xfId="1646"/>
    <cellStyle name="Normal 74 27 34 3" xfId="1647"/>
    <cellStyle name="Normal 74 27 34 4" xfId="3312"/>
    <cellStyle name="Normal 74 27 35" xfId="1648"/>
    <cellStyle name="Normal 74 27 35 2" xfId="1649"/>
    <cellStyle name="Normal 74 27 35 2 2" xfId="1650"/>
    <cellStyle name="Normal 74 27 35 3" xfId="1651"/>
    <cellStyle name="Normal 74 27 35 4" xfId="3313"/>
    <cellStyle name="Normal 74 27 36" xfId="1652"/>
    <cellStyle name="Normal 74 27 36 2" xfId="1653"/>
    <cellStyle name="Normal 74 27 36 2 2" xfId="1654"/>
    <cellStyle name="Normal 74 27 36 3" xfId="1655"/>
    <cellStyle name="Normal 74 27 36 4" xfId="3314"/>
    <cellStyle name="Normal 74 27 37" xfId="1656"/>
    <cellStyle name="Normal 74 27 37 2" xfId="1657"/>
    <cellStyle name="Normal 74 27 37 2 2" xfId="1658"/>
    <cellStyle name="Normal 74 27 37 3" xfId="1659"/>
    <cellStyle name="Normal 74 27 37 4" xfId="3315"/>
    <cellStyle name="Normal 74 27 38" xfId="1660"/>
    <cellStyle name="Normal 74 27 38 2" xfId="1661"/>
    <cellStyle name="Normal 74 27 38 2 2" xfId="1662"/>
    <cellStyle name="Normal 74 27 38 3" xfId="1663"/>
    <cellStyle name="Normal 74 27 38 4" xfId="3316"/>
    <cellStyle name="Normal 74 27 39" xfId="1664"/>
    <cellStyle name="Normal 74 27 39 2" xfId="1665"/>
    <cellStyle name="Normal 74 27 39 2 2" xfId="1666"/>
    <cellStyle name="Normal 74 27 39 3" xfId="1667"/>
    <cellStyle name="Normal 74 27 39 4" xfId="3317"/>
    <cellStyle name="Normal 74 27 4" xfId="1668"/>
    <cellStyle name="Normal 74 27 4 2" xfId="1669"/>
    <cellStyle name="Normal 74 27 4 2 2" xfId="1670"/>
    <cellStyle name="Normal 74 27 4 3" xfId="1671"/>
    <cellStyle name="Normal 74 27 4 4" xfId="3318"/>
    <cellStyle name="Normal 74 27 40" xfId="1672"/>
    <cellStyle name="Normal 74 27 40 2" xfId="1673"/>
    <cellStyle name="Normal 74 27 40 2 2" xfId="1674"/>
    <cellStyle name="Normal 74 27 40 3" xfId="1675"/>
    <cellStyle name="Normal 74 27 40 4" xfId="3319"/>
    <cellStyle name="Normal 74 27 41" xfId="1676"/>
    <cellStyle name="Normal 74 27 41 2" xfId="1677"/>
    <cellStyle name="Normal 74 27 41 2 2" xfId="1678"/>
    <cellStyle name="Normal 74 27 41 3" xfId="1679"/>
    <cellStyle name="Normal 74 27 41 4" xfId="3320"/>
    <cellStyle name="Normal 74 27 42" xfId="1680"/>
    <cellStyle name="Normal 74 27 42 2" xfId="1681"/>
    <cellStyle name="Normal 74 27 42 2 2" xfId="1682"/>
    <cellStyle name="Normal 74 27 42 3" xfId="1683"/>
    <cellStyle name="Normal 74 27 42 4" xfId="3321"/>
    <cellStyle name="Normal 74 27 43" xfId="1684"/>
    <cellStyle name="Normal 74 27 43 2" xfId="1685"/>
    <cellStyle name="Normal 74 27 43 2 2" xfId="1686"/>
    <cellStyle name="Normal 74 27 43 3" xfId="1687"/>
    <cellStyle name="Normal 74 27 43 4" xfId="3322"/>
    <cellStyle name="Normal 74 27 44" xfId="1688"/>
    <cellStyle name="Normal 74 27 44 2" xfId="1689"/>
    <cellStyle name="Normal 74 27 44 2 2" xfId="1690"/>
    <cellStyle name="Normal 74 27 44 3" xfId="1691"/>
    <cellStyle name="Normal 74 27 44 4" xfId="3323"/>
    <cellStyle name="Normal 74 27 45" xfId="1692"/>
    <cellStyle name="Normal 74 27 45 2" xfId="1693"/>
    <cellStyle name="Normal 74 27 45 2 2" xfId="1694"/>
    <cellStyle name="Normal 74 27 45 3" xfId="1695"/>
    <cellStyle name="Normal 74 27 45 4" xfId="3324"/>
    <cellStyle name="Normal 74 27 46" xfId="1696"/>
    <cellStyle name="Normal 74 27 46 2" xfId="1697"/>
    <cellStyle name="Normal 74 27 46 2 2" xfId="1698"/>
    <cellStyle name="Normal 74 27 46 3" xfId="1699"/>
    <cellStyle name="Normal 74 27 46 4" xfId="3325"/>
    <cellStyle name="Normal 74 27 47" xfId="1700"/>
    <cellStyle name="Normal 74 27 47 2" xfId="1701"/>
    <cellStyle name="Normal 74 27 48" xfId="1702"/>
    <cellStyle name="Normal 74 27 49" xfId="3326"/>
    <cellStyle name="Normal 74 27 5" xfId="1703"/>
    <cellStyle name="Normal 74 27 5 2" xfId="1704"/>
    <cellStyle name="Normal 74 27 5 2 2" xfId="1705"/>
    <cellStyle name="Normal 74 27 5 3" xfId="1706"/>
    <cellStyle name="Normal 74 27 5 4" xfId="3327"/>
    <cellStyle name="Normal 74 27 6" xfId="1707"/>
    <cellStyle name="Normal 74 27 6 2" xfId="1708"/>
    <cellStyle name="Normal 74 27 6 2 2" xfId="1709"/>
    <cellStyle name="Normal 74 27 6 3" xfId="1710"/>
    <cellStyle name="Normal 74 27 6 4" xfId="3328"/>
    <cellStyle name="Normal 74 27 7" xfId="1711"/>
    <cellStyle name="Normal 74 27 7 2" xfId="1712"/>
    <cellStyle name="Normal 74 27 7 2 2" xfId="1713"/>
    <cellStyle name="Normal 74 27 7 3" xfId="1714"/>
    <cellStyle name="Normal 74 27 7 4" xfId="3329"/>
    <cellStyle name="Normal 74 27 8" xfId="1715"/>
    <cellStyle name="Normal 74 27 8 2" xfId="1716"/>
    <cellStyle name="Normal 74 27 8 2 2" xfId="1717"/>
    <cellStyle name="Normal 74 27 8 3" xfId="1718"/>
    <cellStyle name="Normal 74 27 8 4" xfId="3330"/>
    <cellStyle name="Normal 74 27 9" xfId="1719"/>
    <cellStyle name="Normal 74 27 9 2" xfId="1720"/>
    <cellStyle name="Normal 74 27 9 2 2" xfId="1721"/>
    <cellStyle name="Normal 74 27 9 3" xfId="1722"/>
    <cellStyle name="Normal 74 27 9 4" xfId="3331"/>
    <cellStyle name="Normal 74 28" xfId="1723"/>
    <cellStyle name="Normal 74 28 2" xfId="1724"/>
    <cellStyle name="Normal 74 28 2 2" xfId="1725"/>
    <cellStyle name="Normal 74 28 3" xfId="1726"/>
    <cellStyle name="Normal 74 28 4" xfId="3332"/>
    <cellStyle name="Normal 74 29" xfId="1727"/>
    <cellStyle name="Normal 74 29 2" xfId="1728"/>
    <cellStyle name="Normal 74 29 2 2" xfId="1729"/>
    <cellStyle name="Normal 74 29 3" xfId="1730"/>
    <cellStyle name="Normal 74 29 4" xfId="3333"/>
    <cellStyle name="Normal 74 3" xfId="1731"/>
    <cellStyle name="Normal 74 3 2" xfId="1732"/>
    <cellStyle name="Normal 74 3 2 2" xfId="1733"/>
    <cellStyle name="Normal 74 3 3" xfId="1734"/>
    <cellStyle name="Normal 74 3 4" xfId="3334"/>
    <cellStyle name="Normal 74 30" xfId="1735"/>
    <cellStyle name="Normal 74 30 2" xfId="1736"/>
    <cellStyle name="Normal 74 30 2 2" xfId="1737"/>
    <cellStyle name="Normal 74 30 3" xfId="1738"/>
    <cellStyle name="Normal 74 30 4" xfId="3335"/>
    <cellStyle name="Normal 74 31" xfId="1739"/>
    <cellStyle name="Normal 74 31 2" xfId="1740"/>
    <cellStyle name="Normal 74 31 2 2" xfId="1741"/>
    <cellStyle name="Normal 74 31 3" xfId="1742"/>
    <cellStyle name="Normal 74 31 4" xfId="3336"/>
    <cellStyle name="Normal 74 32" xfId="1743"/>
    <cellStyle name="Normal 74 32 2" xfId="1744"/>
    <cellStyle name="Normal 74 32 2 2" xfId="1745"/>
    <cellStyle name="Normal 74 32 3" xfId="1746"/>
    <cellStyle name="Normal 74 32 4" xfId="3337"/>
    <cellStyle name="Normal 74 33" xfId="1747"/>
    <cellStyle name="Normal 74 33 2" xfId="1748"/>
    <cellStyle name="Normal 74 33 2 2" xfId="1749"/>
    <cellStyle name="Normal 74 33 3" xfId="1750"/>
    <cellStyle name="Normal 74 33 4" xfId="3338"/>
    <cellStyle name="Normal 74 34" xfId="1751"/>
    <cellStyle name="Normal 74 34 2" xfId="1752"/>
    <cellStyle name="Normal 74 34 2 2" xfId="1753"/>
    <cellStyle name="Normal 74 34 3" xfId="1754"/>
    <cellStyle name="Normal 74 34 4" xfId="3339"/>
    <cellStyle name="Normal 74 35" xfId="1755"/>
    <cellStyle name="Normal 74 35 2" xfId="1756"/>
    <cellStyle name="Normal 74 35 2 2" xfId="1757"/>
    <cellStyle name="Normal 74 35 3" xfId="1758"/>
    <cellStyle name="Normal 74 35 4" xfId="3340"/>
    <cellStyle name="Normal 74 36" xfId="1759"/>
    <cellStyle name="Normal 74 36 2" xfId="1760"/>
    <cellStyle name="Normal 74 36 2 2" xfId="1761"/>
    <cellStyle name="Normal 74 36 3" xfId="1762"/>
    <cellStyle name="Normal 74 36 4" xfId="3341"/>
    <cellStyle name="Normal 74 37" xfId="1763"/>
    <cellStyle name="Normal 74 37 2" xfId="1764"/>
    <cellStyle name="Normal 74 37 2 2" xfId="1765"/>
    <cellStyle name="Normal 74 37 3" xfId="1766"/>
    <cellStyle name="Normal 74 37 4" xfId="3342"/>
    <cellStyle name="Normal 74 38" xfId="1767"/>
    <cellStyle name="Normal 74 38 2" xfId="1768"/>
    <cellStyle name="Normal 74 38 2 2" xfId="1769"/>
    <cellStyle name="Normal 74 38 3" xfId="1770"/>
    <cellStyle name="Normal 74 38 4" xfId="3343"/>
    <cellStyle name="Normal 74 39" xfId="1771"/>
    <cellStyle name="Normal 74 39 2" xfId="1772"/>
    <cellStyle name="Normal 74 39 2 2" xfId="1773"/>
    <cellStyle name="Normal 74 39 3" xfId="1774"/>
    <cellStyle name="Normal 74 39 4" xfId="3344"/>
    <cellStyle name="Normal 74 4" xfId="1775"/>
    <cellStyle name="Normal 74 4 2" xfId="1776"/>
    <cellStyle name="Normal 74 4 2 2" xfId="1777"/>
    <cellStyle name="Normal 74 4 3" xfId="1778"/>
    <cellStyle name="Normal 74 4 4" xfId="3345"/>
    <cellStyle name="Normal 74 40" xfId="1779"/>
    <cellStyle name="Normal 74 40 2" xfId="1780"/>
    <cellStyle name="Normal 74 40 2 2" xfId="1781"/>
    <cellStyle name="Normal 74 40 3" xfId="1782"/>
    <cellStyle name="Normal 74 40 4" xfId="3346"/>
    <cellStyle name="Normal 74 41" xfId="1783"/>
    <cellStyle name="Normal 74 41 2" xfId="1784"/>
    <cellStyle name="Normal 74 41 2 2" xfId="1785"/>
    <cellStyle name="Normal 74 41 3" xfId="1786"/>
    <cellStyle name="Normal 74 41 4" xfId="3347"/>
    <cellStyle name="Normal 74 42" xfId="1787"/>
    <cellStyle name="Normal 74 42 2" xfId="1788"/>
    <cellStyle name="Normal 74 42 2 2" xfId="1789"/>
    <cellStyle name="Normal 74 42 3" xfId="1790"/>
    <cellStyle name="Normal 74 42 4" xfId="3348"/>
    <cellStyle name="Normal 74 43" xfId="1791"/>
    <cellStyle name="Normal 74 43 2" xfId="1792"/>
    <cellStyle name="Normal 74 43 2 2" xfId="1793"/>
    <cellStyle name="Normal 74 43 3" xfId="1794"/>
    <cellStyle name="Normal 74 43 4" xfId="3349"/>
    <cellStyle name="Normal 74 44" xfId="1795"/>
    <cellStyle name="Normal 74 44 2" xfId="1796"/>
    <cellStyle name="Normal 74 44 2 2" xfId="1797"/>
    <cellStyle name="Normal 74 44 3" xfId="1798"/>
    <cellStyle name="Normal 74 44 4" xfId="3350"/>
    <cellStyle name="Normal 74 45" xfId="1799"/>
    <cellStyle name="Normal 74 45 2" xfId="1800"/>
    <cellStyle name="Normal 74 45 2 2" xfId="1801"/>
    <cellStyle name="Normal 74 45 3" xfId="1802"/>
    <cellStyle name="Normal 74 45 4" xfId="3351"/>
    <cellStyle name="Normal 74 46" xfId="1803"/>
    <cellStyle name="Normal 74 46 2" xfId="1804"/>
    <cellStyle name="Normal 74 46 2 2" xfId="1805"/>
    <cellStyle name="Normal 74 46 3" xfId="1806"/>
    <cellStyle name="Normal 74 46 4" xfId="3352"/>
    <cellStyle name="Normal 74 47" xfId="1807"/>
    <cellStyle name="Normal 74 47 2" xfId="1808"/>
    <cellStyle name="Normal 74 47 2 2" xfId="1809"/>
    <cellStyle name="Normal 74 47 3" xfId="1810"/>
    <cellStyle name="Normal 74 47 4" xfId="3353"/>
    <cellStyle name="Normal 74 48" xfId="1811"/>
    <cellStyle name="Normal 74 48 2" xfId="1812"/>
    <cellStyle name="Normal 74 48 2 2" xfId="1813"/>
    <cellStyle name="Normal 74 48 3" xfId="1814"/>
    <cellStyle name="Normal 74 48 4" xfId="3354"/>
    <cellStyle name="Normal 74 49" xfId="1815"/>
    <cellStyle name="Normal 74 49 2" xfId="1816"/>
    <cellStyle name="Normal 74 49 2 2" xfId="1817"/>
    <cellStyle name="Normal 74 49 3" xfId="1818"/>
    <cellStyle name="Normal 74 49 4" xfId="3355"/>
    <cellStyle name="Normal 74 5" xfId="1819"/>
    <cellStyle name="Normal 74 5 2" xfId="1820"/>
    <cellStyle name="Normal 74 5 2 2" xfId="1821"/>
    <cellStyle name="Normal 74 5 3" xfId="1822"/>
    <cellStyle name="Normal 74 5 4" xfId="3356"/>
    <cellStyle name="Normal 74 50" xfId="1823"/>
    <cellStyle name="Normal 74 50 2" xfId="1824"/>
    <cellStyle name="Normal 74 50 2 2" xfId="1825"/>
    <cellStyle name="Normal 74 50 3" xfId="1826"/>
    <cellStyle name="Normal 74 50 4" xfId="3357"/>
    <cellStyle name="Normal 74 51" xfId="1827"/>
    <cellStyle name="Normal 74 51 2" xfId="1828"/>
    <cellStyle name="Normal 74 51 2 2" xfId="1829"/>
    <cellStyle name="Normal 74 51 3" xfId="1830"/>
    <cellStyle name="Normal 74 51 4" xfId="3358"/>
    <cellStyle name="Normal 74 52" xfId="1831"/>
    <cellStyle name="Normal 74 52 2" xfId="1832"/>
    <cellStyle name="Normal 74 52 2 2" xfId="1833"/>
    <cellStyle name="Normal 74 52 3" xfId="1834"/>
    <cellStyle name="Normal 74 52 4" xfId="3359"/>
    <cellStyle name="Normal 74 53" xfId="1835"/>
    <cellStyle name="Normal 74 53 2" xfId="1836"/>
    <cellStyle name="Normal 74 53 2 2" xfId="1837"/>
    <cellStyle name="Normal 74 53 3" xfId="1838"/>
    <cellStyle name="Normal 74 53 4" xfId="3360"/>
    <cellStyle name="Normal 74 54" xfId="1839"/>
    <cellStyle name="Normal 74 54 2" xfId="1840"/>
    <cellStyle name="Normal 74 54 2 2" xfId="1841"/>
    <cellStyle name="Normal 74 54 3" xfId="1842"/>
    <cellStyle name="Normal 74 54 4" xfId="3361"/>
    <cellStyle name="Normal 74 55" xfId="1843"/>
    <cellStyle name="Normal 74 55 2" xfId="1844"/>
    <cellStyle name="Normal 74 55 2 2" xfId="1845"/>
    <cellStyle name="Normal 74 55 3" xfId="1846"/>
    <cellStyle name="Normal 74 55 4" xfId="3362"/>
    <cellStyle name="Normal 74 56" xfId="1847"/>
    <cellStyle name="Normal 74 56 2" xfId="1848"/>
    <cellStyle name="Normal 74 56 2 2" xfId="1849"/>
    <cellStyle name="Normal 74 56 3" xfId="1850"/>
    <cellStyle name="Normal 74 56 4" xfId="3363"/>
    <cellStyle name="Normal 74 57" xfId="1851"/>
    <cellStyle name="Normal 74 57 2" xfId="1852"/>
    <cellStyle name="Normal 74 57 2 2" xfId="1853"/>
    <cellStyle name="Normal 74 57 3" xfId="1854"/>
    <cellStyle name="Normal 74 57 4" xfId="3364"/>
    <cellStyle name="Normal 74 58" xfId="1855"/>
    <cellStyle name="Normal 74 58 2" xfId="1856"/>
    <cellStyle name="Normal 74 58 2 2" xfId="1857"/>
    <cellStyle name="Normal 74 58 3" xfId="1858"/>
    <cellStyle name="Normal 74 58 4" xfId="3365"/>
    <cellStyle name="Normal 74 59" xfId="1859"/>
    <cellStyle name="Normal 74 59 2" xfId="1860"/>
    <cellStyle name="Normal 74 59 2 2" xfId="1861"/>
    <cellStyle name="Normal 74 59 3" xfId="1862"/>
    <cellStyle name="Normal 74 59 4" xfId="3366"/>
    <cellStyle name="Normal 74 6" xfId="1863"/>
    <cellStyle name="Normal 74 6 2" xfId="1864"/>
    <cellStyle name="Normal 74 6 2 2" xfId="1865"/>
    <cellStyle name="Normal 74 6 3" xfId="1866"/>
    <cellStyle name="Normal 74 6 4" xfId="3367"/>
    <cellStyle name="Normal 74 60" xfId="1867"/>
    <cellStyle name="Normal 74 60 2" xfId="1868"/>
    <cellStyle name="Normal 74 60 2 2" xfId="1869"/>
    <cellStyle name="Normal 74 60 3" xfId="1870"/>
    <cellStyle name="Normal 74 60 4" xfId="3368"/>
    <cellStyle name="Normal 74 61" xfId="1871"/>
    <cellStyle name="Normal 74 61 2" xfId="1872"/>
    <cellStyle name="Normal 74 61 2 2" xfId="1873"/>
    <cellStyle name="Normal 74 61 3" xfId="1874"/>
    <cellStyle name="Normal 74 61 4" xfId="3369"/>
    <cellStyle name="Normal 74 62" xfId="1875"/>
    <cellStyle name="Normal 74 62 2" xfId="1876"/>
    <cellStyle name="Normal 74 62 2 2" xfId="1877"/>
    <cellStyle name="Normal 74 62 3" xfId="1878"/>
    <cellStyle name="Normal 74 62 4" xfId="3370"/>
    <cellStyle name="Normal 74 63" xfId="1879"/>
    <cellStyle name="Normal 74 63 2" xfId="1880"/>
    <cellStyle name="Normal 74 63 2 2" xfId="1881"/>
    <cellStyle name="Normal 74 63 3" xfId="1882"/>
    <cellStyle name="Normal 74 63 4" xfId="3371"/>
    <cellStyle name="Normal 74 64" xfId="1883"/>
    <cellStyle name="Normal 74 64 2" xfId="1884"/>
    <cellStyle name="Normal 74 64 2 2" xfId="1885"/>
    <cellStyle name="Normal 74 64 3" xfId="1886"/>
    <cellStyle name="Normal 74 64 4" xfId="3372"/>
    <cellStyle name="Normal 74 65" xfId="1887"/>
    <cellStyle name="Normal 74 65 2" xfId="1888"/>
    <cellStyle name="Normal 74 65 2 2" xfId="1889"/>
    <cellStyle name="Normal 74 65 3" xfId="1890"/>
    <cellStyle name="Normal 74 65 4" xfId="3373"/>
    <cellStyle name="Normal 74 66" xfId="1891"/>
    <cellStyle name="Normal 74 66 2" xfId="1892"/>
    <cellStyle name="Normal 74 66 2 2" xfId="1893"/>
    <cellStyle name="Normal 74 66 3" xfId="1894"/>
    <cellStyle name="Normal 74 66 4" xfId="3374"/>
    <cellStyle name="Normal 74 67" xfId="1895"/>
    <cellStyle name="Normal 74 67 2" xfId="1896"/>
    <cellStyle name="Normal 74 67 2 2" xfId="1897"/>
    <cellStyle name="Normal 74 67 3" xfId="1898"/>
    <cellStyle name="Normal 74 67 4" xfId="3375"/>
    <cellStyle name="Normal 74 68" xfId="1899"/>
    <cellStyle name="Normal 74 68 2" xfId="1900"/>
    <cellStyle name="Normal 74 68 2 2" xfId="1901"/>
    <cellStyle name="Normal 74 68 3" xfId="1902"/>
    <cellStyle name="Normal 74 68 4" xfId="3376"/>
    <cellStyle name="Normal 74 69" xfId="1903"/>
    <cellStyle name="Normal 74 69 2" xfId="1904"/>
    <cellStyle name="Normal 74 69 2 2" xfId="1905"/>
    <cellStyle name="Normal 74 69 3" xfId="1906"/>
    <cellStyle name="Normal 74 69 4" xfId="3377"/>
    <cellStyle name="Normal 74 7" xfId="1907"/>
    <cellStyle name="Normal 74 7 10" xfId="1908"/>
    <cellStyle name="Normal 74 7 10 2" xfId="1909"/>
    <cellStyle name="Normal 74 7 10 2 2" xfId="1910"/>
    <cellStyle name="Normal 74 7 10 3" xfId="1911"/>
    <cellStyle name="Normal 74 7 10 4" xfId="3378"/>
    <cellStyle name="Normal 74 7 11" xfId="1912"/>
    <cellStyle name="Normal 74 7 11 2" xfId="1913"/>
    <cellStyle name="Normal 74 7 11 2 2" xfId="1914"/>
    <cellStyle name="Normal 74 7 11 3" xfId="1915"/>
    <cellStyle name="Normal 74 7 11 4" xfId="3379"/>
    <cellStyle name="Normal 74 7 12" xfId="1916"/>
    <cellStyle name="Normal 74 7 12 2" xfId="1917"/>
    <cellStyle name="Normal 74 7 12 2 2" xfId="1918"/>
    <cellStyle name="Normal 74 7 12 3" xfId="1919"/>
    <cellStyle name="Normal 74 7 12 4" xfId="3380"/>
    <cellStyle name="Normal 74 7 13" xfId="1920"/>
    <cellStyle name="Normal 74 7 13 2" xfId="1921"/>
    <cellStyle name="Normal 74 7 13 2 2" xfId="1922"/>
    <cellStyle name="Normal 74 7 13 3" xfId="1923"/>
    <cellStyle name="Normal 74 7 13 4" xfId="3381"/>
    <cellStyle name="Normal 74 7 14" xfId="1924"/>
    <cellStyle name="Normal 74 7 14 2" xfId="1925"/>
    <cellStyle name="Normal 74 7 14 2 2" xfId="1926"/>
    <cellStyle name="Normal 74 7 14 3" xfId="1927"/>
    <cellStyle name="Normal 74 7 14 4" xfId="3382"/>
    <cellStyle name="Normal 74 7 15" xfId="1928"/>
    <cellStyle name="Normal 74 7 15 2" xfId="1929"/>
    <cellStyle name="Normal 74 7 15 2 2" xfId="1930"/>
    <cellStyle name="Normal 74 7 15 3" xfId="1931"/>
    <cellStyle name="Normal 74 7 15 4" xfId="3383"/>
    <cellStyle name="Normal 74 7 16" xfId="1932"/>
    <cellStyle name="Normal 74 7 16 2" xfId="1933"/>
    <cellStyle name="Normal 74 7 16 2 2" xfId="1934"/>
    <cellStyle name="Normal 74 7 16 3" xfId="1935"/>
    <cellStyle name="Normal 74 7 16 4" xfId="3384"/>
    <cellStyle name="Normal 74 7 17" xfId="1936"/>
    <cellStyle name="Normal 74 7 17 2" xfId="1937"/>
    <cellStyle name="Normal 74 7 17 2 2" xfId="1938"/>
    <cellStyle name="Normal 74 7 17 3" xfId="1939"/>
    <cellStyle name="Normal 74 7 17 4" xfId="3385"/>
    <cellStyle name="Normal 74 7 18" xfId="1940"/>
    <cellStyle name="Normal 74 7 18 10" xfId="1941"/>
    <cellStyle name="Normal 74 7 18 10 2" xfId="1942"/>
    <cellStyle name="Normal 74 7 18 10 2 2" xfId="1943"/>
    <cellStyle name="Normal 74 7 18 10 3" xfId="1944"/>
    <cellStyle name="Normal 74 7 18 10 4" xfId="3386"/>
    <cellStyle name="Normal 74 7 18 11" xfId="1945"/>
    <cellStyle name="Normal 74 7 18 11 2" xfId="1946"/>
    <cellStyle name="Normal 74 7 18 11 2 2" xfId="1947"/>
    <cellStyle name="Normal 74 7 18 11 3" xfId="1948"/>
    <cellStyle name="Normal 74 7 18 11 4" xfId="3387"/>
    <cellStyle name="Normal 74 7 18 12" xfId="1949"/>
    <cellStyle name="Normal 74 7 18 12 2" xfId="1950"/>
    <cellStyle name="Normal 74 7 18 12 2 2" xfId="1951"/>
    <cellStyle name="Normal 74 7 18 12 3" xfId="1952"/>
    <cellStyle name="Normal 74 7 18 12 4" xfId="3388"/>
    <cellStyle name="Normal 74 7 18 13" xfId="1953"/>
    <cellStyle name="Normal 74 7 18 13 2" xfId="1954"/>
    <cellStyle name="Normal 74 7 18 13 2 2" xfId="1955"/>
    <cellStyle name="Normal 74 7 18 13 3" xfId="1956"/>
    <cellStyle name="Normal 74 7 18 13 4" xfId="3389"/>
    <cellStyle name="Normal 74 7 18 14" xfId="1957"/>
    <cellStyle name="Normal 74 7 18 14 2" xfId="1958"/>
    <cellStyle name="Normal 74 7 18 14 2 2" xfId="1959"/>
    <cellStyle name="Normal 74 7 18 14 3" xfId="1960"/>
    <cellStyle name="Normal 74 7 18 14 4" xfId="3390"/>
    <cellStyle name="Normal 74 7 18 15" xfId="1961"/>
    <cellStyle name="Normal 74 7 18 15 2" xfId="1962"/>
    <cellStyle name="Normal 74 7 18 15 2 2" xfId="1963"/>
    <cellStyle name="Normal 74 7 18 15 3" xfId="1964"/>
    <cellStyle name="Normal 74 7 18 15 4" xfId="3391"/>
    <cellStyle name="Normal 74 7 18 16" xfId="1965"/>
    <cellStyle name="Normal 74 7 18 16 2" xfId="1966"/>
    <cellStyle name="Normal 74 7 18 16 2 2" xfId="1967"/>
    <cellStyle name="Normal 74 7 18 16 3" xfId="1968"/>
    <cellStyle name="Normal 74 7 18 16 4" xfId="3392"/>
    <cellStyle name="Normal 74 7 18 17" xfId="1969"/>
    <cellStyle name="Normal 74 7 18 17 2" xfId="1970"/>
    <cellStyle name="Normal 74 7 18 17 2 2" xfId="1971"/>
    <cellStyle name="Normal 74 7 18 17 3" xfId="1972"/>
    <cellStyle name="Normal 74 7 18 17 4" xfId="3393"/>
    <cellStyle name="Normal 74 7 18 18" xfId="1973"/>
    <cellStyle name="Normal 74 7 18 18 2" xfId="1974"/>
    <cellStyle name="Normal 74 7 18 18 2 2" xfId="1975"/>
    <cellStyle name="Normal 74 7 18 18 3" xfId="1976"/>
    <cellStyle name="Normal 74 7 18 18 4" xfId="3394"/>
    <cellStyle name="Normal 74 7 18 19" xfId="1977"/>
    <cellStyle name="Normal 74 7 18 19 2" xfId="1978"/>
    <cellStyle name="Normal 74 7 18 19 2 2" xfId="1979"/>
    <cellStyle name="Normal 74 7 18 19 3" xfId="1980"/>
    <cellStyle name="Normal 74 7 18 19 4" xfId="3395"/>
    <cellStyle name="Normal 74 7 18 2" xfId="1981"/>
    <cellStyle name="Normal 74 7 18 2 2" xfId="1982"/>
    <cellStyle name="Normal 74 7 18 2 2 2" xfId="1983"/>
    <cellStyle name="Normal 74 7 18 2 3" xfId="1984"/>
    <cellStyle name="Normal 74 7 18 2 4" xfId="3396"/>
    <cellStyle name="Normal 74 7 18 20" xfId="1985"/>
    <cellStyle name="Normal 74 7 18 20 2" xfId="1986"/>
    <cellStyle name="Normal 74 7 18 20 2 2" xfId="1987"/>
    <cellStyle name="Normal 74 7 18 20 3" xfId="1988"/>
    <cellStyle name="Normal 74 7 18 20 4" xfId="3397"/>
    <cellStyle name="Normal 74 7 18 21" xfId="1989"/>
    <cellStyle name="Normal 74 7 18 21 2" xfId="1990"/>
    <cellStyle name="Normal 74 7 18 21 2 2" xfId="1991"/>
    <cellStyle name="Normal 74 7 18 21 3" xfId="1992"/>
    <cellStyle name="Normal 74 7 18 21 4" xfId="3398"/>
    <cellStyle name="Normal 74 7 18 22" xfId="1993"/>
    <cellStyle name="Normal 74 7 18 22 2" xfId="1994"/>
    <cellStyle name="Normal 74 7 18 22 2 2" xfId="1995"/>
    <cellStyle name="Normal 74 7 18 22 3" xfId="1996"/>
    <cellStyle name="Normal 74 7 18 22 4" xfId="3399"/>
    <cellStyle name="Normal 74 7 18 23" xfId="1997"/>
    <cellStyle name="Normal 74 7 18 23 2" xfId="1998"/>
    <cellStyle name="Normal 74 7 18 23 2 2" xfId="1999"/>
    <cellStyle name="Normal 74 7 18 23 3" xfId="2000"/>
    <cellStyle name="Normal 74 7 18 23 4" xfId="3400"/>
    <cellStyle name="Normal 74 7 18 24" xfId="2001"/>
    <cellStyle name="Normal 74 7 18 24 2" xfId="2002"/>
    <cellStyle name="Normal 74 7 18 24 2 2" xfId="2003"/>
    <cellStyle name="Normal 74 7 18 24 3" xfId="2004"/>
    <cellStyle name="Normal 74 7 18 24 4" xfId="3401"/>
    <cellStyle name="Normal 74 7 18 25" xfId="2005"/>
    <cellStyle name="Normal 74 7 18 25 2" xfId="2006"/>
    <cellStyle name="Normal 74 7 18 25 2 2" xfId="2007"/>
    <cellStyle name="Normal 74 7 18 25 3" xfId="2008"/>
    <cellStyle name="Normal 74 7 18 25 4" xfId="3402"/>
    <cellStyle name="Normal 74 7 18 26" xfId="2009"/>
    <cellStyle name="Normal 74 7 18 26 2" xfId="2010"/>
    <cellStyle name="Normal 74 7 18 26 2 2" xfId="2011"/>
    <cellStyle name="Normal 74 7 18 26 3" xfId="2012"/>
    <cellStyle name="Normal 74 7 18 26 4" xfId="3403"/>
    <cellStyle name="Normal 74 7 18 27" xfId="2013"/>
    <cellStyle name="Normal 74 7 18 27 2" xfId="2014"/>
    <cellStyle name="Normal 74 7 18 27 2 2" xfId="2015"/>
    <cellStyle name="Normal 74 7 18 27 3" xfId="2016"/>
    <cellStyle name="Normal 74 7 18 27 4" xfId="3404"/>
    <cellStyle name="Normal 74 7 18 28" xfId="2017"/>
    <cellStyle name="Normal 74 7 18 28 2" xfId="2018"/>
    <cellStyle name="Normal 74 7 18 28 2 2" xfId="2019"/>
    <cellStyle name="Normal 74 7 18 28 3" xfId="2020"/>
    <cellStyle name="Normal 74 7 18 28 4" xfId="3405"/>
    <cellStyle name="Normal 74 7 18 29" xfId="2021"/>
    <cellStyle name="Normal 74 7 18 29 2" xfId="2022"/>
    <cellStyle name="Normal 74 7 18 29 2 2" xfId="2023"/>
    <cellStyle name="Normal 74 7 18 29 3" xfId="2024"/>
    <cellStyle name="Normal 74 7 18 29 4" xfId="3406"/>
    <cellStyle name="Normal 74 7 18 3" xfId="2025"/>
    <cellStyle name="Normal 74 7 18 3 2" xfId="2026"/>
    <cellStyle name="Normal 74 7 18 3 2 2" xfId="2027"/>
    <cellStyle name="Normal 74 7 18 3 3" xfId="2028"/>
    <cellStyle name="Normal 74 7 18 3 4" xfId="3407"/>
    <cellStyle name="Normal 74 7 18 30" xfId="2029"/>
    <cellStyle name="Normal 74 7 18 30 2" xfId="2030"/>
    <cellStyle name="Normal 74 7 18 30 2 2" xfId="2031"/>
    <cellStyle name="Normal 74 7 18 30 3" xfId="2032"/>
    <cellStyle name="Normal 74 7 18 30 4" xfId="3408"/>
    <cellStyle name="Normal 74 7 18 31" xfId="2033"/>
    <cellStyle name="Normal 74 7 18 31 2" xfId="2034"/>
    <cellStyle name="Normal 74 7 18 31 2 2" xfId="2035"/>
    <cellStyle name="Normal 74 7 18 31 3" xfId="2036"/>
    <cellStyle name="Normal 74 7 18 31 4" xfId="3409"/>
    <cellStyle name="Normal 74 7 18 32" xfId="2037"/>
    <cellStyle name="Normal 74 7 18 32 2" xfId="2038"/>
    <cellStyle name="Normal 74 7 18 32 2 2" xfId="2039"/>
    <cellStyle name="Normal 74 7 18 32 3" xfId="2040"/>
    <cellStyle name="Normal 74 7 18 32 4" xfId="3410"/>
    <cellStyle name="Normal 74 7 18 33" xfId="2041"/>
    <cellStyle name="Normal 74 7 18 33 2" xfId="2042"/>
    <cellStyle name="Normal 74 7 18 33 2 2" xfId="2043"/>
    <cellStyle name="Normal 74 7 18 33 3" xfId="2044"/>
    <cellStyle name="Normal 74 7 18 33 4" xfId="3411"/>
    <cellStyle name="Normal 74 7 18 34" xfId="2045"/>
    <cellStyle name="Normal 74 7 18 34 2" xfId="2046"/>
    <cellStyle name="Normal 74 7 18 34 2 2" xfId="2047"/>
    <cellStyle name="Normal 74 7 18 34 3" xfId="2048"/>
    <cellStyle name="Normal 74 7 18 34 4" xfId="3412"/>
    <cellStyle name="Normal 74 7 18 35" xfId="2049"/>
    <cellStyle name="Normal 74 7 18 35 2" xfId="2050"/>
    <cellStyle name="Normal 74 7 18 35 2 2" xfId="2051"/>
    <cellStyle name="Normal 74 7 18 35 3" xfId="2052"/>
    <cellStyle name="Normal 74 7 18 35 4" xfId="3413"/>
    <cellStyle name="Normal 74 7 18 36" xfId="2053"/>
    <cellStyle name="Normal 74 7 18 36 2" xfId="2054"/>
    <cellStyle name="Normal 74 7 18 36 2 2" xfId="2055"/>
    <cellStyle name="Normal 74 7 18 36 3" xfId="2056"/>
    <cellStyle name="Normal 74 7 18 36 4" xfId="3414"/>
    <cellStyle name="Normal 74 7 18 37" xfId="2057"/>
    <cellStyle name="Normal 74 7 18 37 2" xfId="2058"/>
    <cellStyle name="Normal 74 7 18 37 2 2" xfId="2059"/>
    <cellStyle name="Normal 74 7 18 37 3" xfId="2060"/>
    <cellStyle name="Normal 74 7 18 37 4" xfId="3415"/>
    <cellStyle name="Normal 74 7 18 38" xfId="2061"/>
    <cellStyle name="Normal 74 7 18 38 2" xfId="2062"/>
    <cellStyle name="Normal 74 7 18 38 2 2" xfId="2063"/>
    <cellStyle name="Normal 74 7 18 38 3" xfId="2064"/>
    <cellStyle name="Normal 74 7 18 38 4" xfId="3416"/>
    <cellStyle name="Normal 74 7 18 39" xfId="2065"/>
    <cellStyle name="Normal 74 7 18 39 2" xfId="2066"/>
    <cellStyle name="Normal 74 7 18 39 2 2" xfId="2067"/>
    <cellStyle name="Normal 74 7 18 39 3" xfId="2068"/>
    <cellStyle name="Normal 74 7 18 39 4" xfId="3417"/>
    <cellStyle name="Normal 74 7 18 4" xfId="2069"/>
    <cellStyle name="Normal 74 7 18 4 2" xfId="2070"/>
    <cellStyle name="Normal 74 7 18 4 2 2" xfId="2071"/>
    <cellStyle name="Normal 74 7 18 4 3" xfId="2072"/>
    <cellStyle name="Normal 74 7 18 4 4" xfId="3418"/>
    <cellStyle name="Normal 74 7 18 40" xfId="2073"/>
    <cellStyle name="Normal 74 7 18 40 2" xfId="2074"/>
    <cellStyle name="Normal 74 7 18 40 2 2" xfId="2075"/>
    <cellStyle name="Normal 74 7 18 40 3" xfId="2076"/>
    <cellStyle name="Normal 74 7 18 40 4" xfId="3419"/>
    <cellStyle name="Normal 74 7 18 41" xfId="2077"/>
    <cellStyle name="Normal 74 7 18 41 2" xfId="2078"/>
    <cellStyle name="Normal 74 7 18 41 2 2" xfId="2079"/>
    <cellStyle name="Normal 74 7 18 41 3" xfId="2080"/>
    <cellStyle name="Normal 74 7 18 41 4" xfId="3420"/>
    <cellStyle name="Normal 74 7 18 42" xfId="2081"/>
    <cellStyle name="Normal 74 7 18 42 2" xfId="2082"/>
    <cellStyle name="Normal 74 7 18 42 2 2" xfId="2083"/>
    <cellStyle name="Normal 74 7 18 42 3" xfId="2084"/>
    <cellStyle name="Normal 74 7 18 42 4" xfId="3421"/>
    <cellStyle name="Normal 74 7 18 43" xfId="2085"/>
    <cellStyle name="Normal 74 7 18 43 2" xfId="2086"/>
    <cellStyle name="Normal 74 7 18 44" xfId="2087"/>
    <cellStyle name="Normal 74 7 18 45" xfId="3422"/>
    <cellStyle name="Normal 74 7 18 5" xfId="2088"/>
    <cellStyle name="Normal 74 7 18 5 2" xfId="2089"/>
    <cellStyle name="Normal 74 7 18 5 2 2" xfId="2090"/>
    <cellStyle name="Normal 74 7 18 5 3" xfId="2091"/>
    <cellStyle name="Normal 74 7 18 5 4" xfId="3423"/>
    <cellStyle name="Normal 74 7 18 6" xfId="2092"/>
    <cellStyle name="Normal 74 7 18 6 2" xfId="2093"/>
    <cellStyle name="Normal 74 7 18 6 2 2" xfId="2094"/>
    <cellStyle name="Normal 74 7 18 6 3" xfId="2095"/>
    <cellStyle name="Normal 74 7 18 6 4" xfId="3424"/>
    <cellStyle name="Normal 74 7 18 7" xfId="2096"/>
    <cellStyle name="Normal 74 7 18 7 2" xfId="2097"/>
    <cellStyle name="Normal 74 7 18 7 2 2" xfId="2098"/>
    <cellStyle name="Normal 74 7 18 7 3" xfId="2099"/>
    <cellStyle name="Normal 74 7 18 7 4" xfId="3425"/>
    <cellStyle name="Normal 74 7 18 8" xfId="2100"/>
    <cellStyle name="Normal 74 7 18 8 2" xfId="2101"/>
    <cellStyle name="Normal 74 7 18 8 2 2" xfId="2102"/>
    <cellStyle name="Normal 74 7 18 8 3" xfId="2103"/>
    <cellStyle name="Normal 74 7 18 8 4" xfId="3426"/>
    <cellStyle name="Normal 74 7 18 9" xfId="2104"/>
    <cellStyle name="Normal 74 7 18 9 2" xfId="2105"/>
    <cellStyle name="Normal 74 7 18 9 2 2" xfId="2106"/>
    <cellStyle name="Normal 74 7 18 9 3" xfId="2107"/>
    <cellStyle name="Normal 74 7 18 9 4" xfId="3427"/>
    <cellStyle name="Normal 74 7 19" xfId="2108"/>
    <cellStyle name="Normal 74 7 19 2" xfId="2109"/>
    <cellStyle name="Normal 74 7 19 2 2" xfId="2110"/>
    <cellStyle name="Normal 74 7 19 3" xfId="2111"/>
    <cellStyle name="Normal 74 7 19 4" xfId="3428"/>
    <cellStyle name="Normal 74 7 2" xfId="2112"/>
    <cellStyle name="Normal 74 7 2 2" xfId="2113"/>
    <cellStyle name="Normal 74 7 2 2 2" xfId="2114"/>
    <cellStyle name="Normal 74 7 2 3" xfId="2115"/>
    <cellStyle name="Normal 74 7 2 4" xfId="3429"/>
    <cellStyle name="Normal 74 7 20" xfId="2116"/>
    <cellStyle name="Normal 74 7 20 2" xfId="2117"/>
    <cellStyle name="Normal 74 7 20 2 2" xfId="2118"/>
    <cellStyle name="Normal 74 7 20 3" xfId="2119"/>
    <cellStyle name="Normal 74 7 20 4" xfId="3430"/>
    <cellStyle name="Normal 74 7 21" xfId="2120"/>
    <cellStyle name="Normal 74 7 21 2" xfId="2121"/>
    <cellStyle name="Normal 74 7 21 2 2" xfId="2122"/>
    <cellStyle name="Normal 74 7 21 3" xfId="2123"/>
    <cellStyle name="Normal 74 7 21 4" xfId="3431"/>
    <cellStyle name="Normal 74 7 22" xfId="2124"/>
    <cellStyle name="Normal 74 7 22 2" xfId="2125"/>
    <cellStyle name="Normal 74 7 22 2 2" xfId="2126"/>
    <cellStyle name="Normal 74 7 22 3" xfId="2127"/>
    <cellStyle name="Normal 74 7 22 4" xfId="3432"/>
    <cellStyle name="Normal 74 7 23" xfId="2128"/>
    <cellStyle name="Normal 74 7 23 2" xfId="2129"/>
    <cellStyle name="Normal 74 7 23 2 2" xfId="2130"/>
    <cellStyle name="Normal 74 7 23 3" xfId="2131"/>
    <cellStyle name="Normal 74 7 23 4" xfId="3433"/>
    <cellStyle name="Normal 74 7 24" xfId="2132"/>
    <cellStyle name="Normal 74 7 24 2" xfId="2133"/>
    <cellStyle name="Normal 74 7 24 2 2" xfId="2134"/>
    <cellStyle name="Normal 74 7 24 3" xfId="2135"/>
    <cellStyle name="Normal 74 7 24 4" xfId="3434"/>
    <cellStyle name="Normal 74 7 25" xfId="2136"/>
    <cellStyle name="Normal 74 7 25 2" xfId="2137"/>
    <cellStyle name="Normal 74 7 25 2 2" xfId="2138"/>
    <cellStyle name="Normal 74 7 25 3" xfId="2139"/>
    <cellStyle name="Normal 74 7 25 4" xfId="3435"/>
    <cellStyle name="Normal 74 7 26" xfId="2140"/>
    <cellStyle name="Normal 74 7 26 2" xfId="2141"/>
    <cellStyle name="Normal 74 7 26 2 2" xfId="2142"/>
    <cellStyle name="Normal 74 7 26 3" xfId="2143"/>
    <cellStyle name="Normal 74 7 26 4" xfId="3436"/>
    <cellStyle name="Normal 74 7 27" xfId="2144"/>
    <cellStyle name="Normal 74 7 27 2" xfId="2145"/>
    <cellStyle name="Normal 74 7 27 2 2" xfId="2146"/>
    <cellStyle name="Normal 74 7 27 3" xfId="2147"/>
    <cellStyle name="Normal 74 7 27 4" xfId="3437"/>
    <cellStyle name="Normal 74 7 28" xfId="2148"/>
    <cellStyle name="Normal 74 7 28 2" xfId="2149"/>
    <cellStyle name="Normal 74 7 28 2 2" xfId="2150"/>
    <cellStyle name="Normal 74 7 28 3" xfId="2151"/>
    <cellStyle name="Normal 74 7 28 4" xfId="3438"/>
    <cellStyle name="Normal 74 7 29" xfId="2152"/>
    <cellStyle name="Normal 74 7 29 2" xfId="2153"/>
    <cellStyle name="Normal 74 7 29 2 2" xfId="2154"/>
    <cellStyle name="Normal 74 7 29 3" xfId="2155"/>
    <cellStyle name="Normal 74 7 29 4" xfId="3439"/>
    <cellStyle name="Normal 74 7 3" xfId="2156"/>
    <cellStyle name="Normal 74 7 3 2" xfId="2157"/>
    <cellStyle name="Normal 74 7 3 2 2" xfId="2158"/>
    <cellStyle name="Normal 74 7 3 3" xfId="2159"/>
    <cellStyle name="Normal 74 7 3 4" xfId="3440"/>
    <cellStyle name="Normal 74 7 30" xfId="2160"/>
    <cellStyle name="Normal 74 7 30 2" xfId="2161"/>
    <cellStyle name="Normal 74 7 30 2 2" xfId="2162"/>
    <cellStyle name="Normal 74 7 30 3" xfId="2163"/>
    <cellStyle name="Normal 74 7 30 4" xfId="3441"/>
    <cellStyle name="Normal 74 7 31" xfId="2164"/>
    <cellStyle name="Normal 74 7 31 2" xfId="2165"/>
    <cellStyle name="Normal 74 7 31 2 2" xfId="2166"/>
    <cellStyle name="Normal 74 7 31 3" xfId="2167"/>
    <cellStyle name="Normal 74 7 31 4" xfId="3442"/>
    <cellStyle name="Normal 74 7 32" xfId="2168"/>
    <cellStyle name="Normal 74 7 32 2" xfId="2169"/>
    <cellStyle name="Normal 74 7 32 2 2" xfId="2170"/>
    <cellStyle name="Normal 74 7 32 3" xfId="2171"/>
    <cellStyle name="Normal 74 7 32 4" xfId="3443"/>
    <cellStyle name="Normal 74 7 33" xfId="2172"/>
    <cellStyle name="Normal 74 7 33 2" xfId="2173"/>
    <cellStyle name="Normal 74 7 33 2 2" xfId="2174"/>
    <cellStyle name="Normal 74 7 33 3" xfId="2175"/>
    <cellStyle name="Normal 74 7 33 4" xfId="3444"/>
    <cellStyle name="Normal 74 7 34" xfId="2176"/>
    <cellStyle name="Normal 74 7 34 2" xfId="2177"/>
    <cellStyle name="Normal 74 7 34 2 2" xfId="2178"/>
    <cellStyle name="Normal 74 7 34 3" xfId="2179"/>
    <cellStyle name="Normal 74 7 34 4" xfId="3445"/>
    <cellStyle name="Normal 74 7 35" xfId="2180"/>
    <cellStyle name="Normal 74 7 35 2" xfId="2181"/>
    <cellStyle name="Normal 74 7 35 2 2" xfId="2182"/>
    <cellStyle name="Normal 74 7 35 3" xfId="2183"/>
    <cellStyle name="Normal 74 7 35 4" xfId="3446"/>
    <cellStyle name="Normal 74 7 36" xfId="2184"/>
    <cellStyle name="Normal 74 7 36 2" xfId="2185"/>
    <cellStyle name="Normal 74 7 36 2 2" xfId="2186"/>
    <cellStyle name="Normal 74 7 36 3" xfId="2187"/>
    <cellStyle name="Normal 74 7 36 4" xfId="3447"/>
    <cellStyle name="Normal 74 7 37" xfId="2188"/>
    <cellStyle name="Normal 74 7 37 2" xfId="2189"/>
    <cellStyle name="Normal 74 7 37 2 2" xfId="2190"/>
    <cellStyle name="Normal 74 7 37 3" xfId="2191"/>
    <cellStyle name="Normal 74 7 37 4" xfId="3448"/>
    <cellStyle name="Normal 74 7 38" xfId="2192"/>
    <cellStyle name="Normal 74 7 38 2" xfId="2193"/>
    <cellStyle name="Normal 74 7 38 2 2" xfId="2194"/>
    <cellStyle name="Normal 74 7 38 3" xfId="2195"/>
    <cellStyle name="Normal 74 7 38 4" xfId="3449"/>
    <cellStyle name="Normal 74 7 39" xfId="2196"/>
    <cellStyle name="Normal 74 7 39 2" xfId="2197"/>
    <cellStyle name="Normal 74 7 39 2 2" xfId="2198"/>
    <cellStyle name="Normal 74 7 39 3" xfId="2199"/>
    <cellStyle name="Normal 74 7 39 4" xfId="3450"/>
    <cellStyle name="Normal 74 7 4" xfId="2200"/>
    <cellStyle name="Normal 74 7 4 2" xfId="2201"/>
    <cellStyle name="Normal 74 7 4 2 2" xfId="2202"/>
    <cellStyle name="Normal 74 7 4 3" xfId="2203"/>
    <cellStyle name="Normal 74 7 4 4" xfId="3451"/>
    <cellStyle name="Normal 74 7 40" xfId="2204"/>
    <cellStyle name="Normal 74 7 40 2" xfId="2205"/>
    <cellStyle name="Normal 74 7 40 2 2" xfId="2206"/>
    <cellStyle name="Normal 74 7 40 3" xfId="2207"/>
    <cellStyle name="Normal 74 7 40 4" xfId="3452"/>
    <cellStyle name="Normal 74 7 41" xfId="2208"/>
    <cellStyle name="Normal 74 7 41 2" xfId="2209"/>
    <cellStyle name="Normal 74 7 41 2 2" xfId="2210"/>
    <cellStyle name="Normal 74 7 41 3" xfId="2211"/>
    <cellStyle name="Normal 74 7 41 4" xfId="3453"/>
    <cellStyle name="Normal 74 7 42" xfId="2212"/>
    <cellStyle name="Normal 74 7 42 2" xfId="2213"/>
    <cellStyle name="Normal 74 7 42 2 2" xfId="2214"/>
    <cellStyle name="Normal 74 7 42 3" xfId="2215"/>
    <cellStyle name="Normal 74 7 42 4" xfId="3454"/>
    <cellStyle name="Normal 74 7 43" xfId="2216"/>
    <cellStyle name="Normal 74 7 43 2" xfId="2217"/>
    <cellStyle name="Normal 74 7 43 2 2" xfId="2218"/>
    <cellStyle name="Normal 74 7 43 3" xfId="2219"/>
    <cellStyle name="Normal 74 7 43 4" xfId="3455"/>
    <cellStyle name="Normal 74 7 44" xfId="2220"/>
    <cellStyle name="Normal 74 7 44 2" xfId="2221"/>
    <cellStyle name="Normal 74 7 44 2 2" xfId="2222"/>
    <cellStyle name="Normal 74 7 44 3" xfId="2223"/>
    <cellStyle name="Normal 74 7 44 4" xfId="3456"/>
    <cellStyle name="Normal 74 7 45" xfId="2224"/>
    <cellStyle name="Normal 74 7 45 2" xfId="2225"/>
    <cellStyle name="Normal 74 7 45 2 2" xfId="2226"/>
    <cellStyle name="Normal 74 7 45 3" xfId="2227"/>
    <cellStyle name="Normal 74 7 45 4" xfId="3457"/>
    <cellStyle name="Normal 74 7 46" xfId="2228"/>
    <cellStyle name="Normal 74 7 46 2" xfId="2229"/>
    <cellStyle name="Normal 74 7 46 2 2" xfId="2230"/>
    <cellStyle name="Normal 74 7 46 3" xfId="2231"/>
    <cellStyle name="Normal 74 7 46 4" xfId="3458"/>
    <cellStyle name="Normal 74 7 47" xfId="2232"/>
    <cellStyle name="Normal 74 7 47 2" xfId="2233"/>
    <cellStyle name="Normal 74 7 47 2 2" xfId="2234"/>
    <cellStyle name="Normal 74 7 47 3" xfId="2235"/>
    <cellStyle name="Normal 74 7 47 4" xfId="3459"/>
    <cellStyle name="Normal 74 7 48" xfId="2236"/>
    <cellStyle name="Normal 74 7 48 2" xfId="2237"/>
    <cellStyle name="Normal 74 7 48 2 2" xfId="2238"/>
    <cellStyle name="Normal 74 7 48 3" xfId="2239"/>
    <cellStyle name="Normal 74 7 48 4" xfId="3460"/>
    <cellStyle name="Normal 74 7 49" xfId="2240"/>
    <cellStyle name="Normal 74 7 49 2" xfId="2241"/>
    <cellStyle name="Normal 74 7 49 2 2" xfId="2242"/>
    <cellStyle name="Normal 74 7 49 3" xfId="2243"/>
    <cellStyle name="Normal 74 7 49 4" xfId="3461"/>
    <cellStyle name="Normal 74 7 5" xfId="2244"/>
    <cellStyle name="Normal 74 7 5 2" xfId="2245"/>
    <cellStyle name="Normal 74 7 5 2 2" xfId="2246"/>
    <cellStyle name="Normal 74 7 5 3" xfId="2247"/>
    <cellStyle name="Normal 74 7 5 4" xfId="3462"/>
    <cellStyle name="Normal 74 7 50" xfId="2248"/>
    <cellStyle name="Normal 74 7 50 2" xfId="2249"/>
    <cellStyle name="Normal 74 7 50 2 2" xfId="2250"/>
    <cellStyle name="Normal 74 7 50 3" xfId="2251"/>
    <cellStyle name="Normal 74 7 50 4" xfId="3463"/>
    <cellStyle name="Normal 74 7 51" xfId="2252"/>
    <cellStyle name="Normal 74 7 51 2" xfId="2253"/>
    <cellStyle name="Normal 74 7 51 2 2" xfId="2254"/>
    <cellStyle name="Normal 74 7 51 3" xfId="2255"/>
    <cellStyle name="Normal 74 7 51 4" xfId="3464"/>
    <cellStyle name="Normal 74 7 52" xfId="2256"/>
    <cellStyle name="Normal 74 7 52 2" xfId="2257"/>
    <cellStyle name="Normal 74 7 52 2 2" xfId="2258"/>
    <cellStyle name="Normal 74 7 52 3" xfId="2259"/>
    <cellStyle name="Normal 74 7 52 4" xfId="3465"/>
    <cellStyle name="Normal 74 7 53" xfId="2260"/>
    <cellStyle name="Normal 74 7 53 2" xfId="2261"/>
    <cellStyle name="Normal 74 7 53 2 2" xfId="2262"/>
    <cellStyle name="Normal 74 7 53 3" xfId="2263"/>
    <cellStyle name="Normal 74 7 53 4" xfId="3466"/>
    <cellStyle name="Normal 74 7 54" xfId="2264"/>
    <cellStyle name="Normal 74 7 54 2" xfId="2265"/>
    <cellStyle name="Normal 74 7 54 2 2" xfId="2266"/>
    <cellStyle name="Normal 74 7 54 3" xfId="2267"/>
    <cellStyle name="Normal 74 7 54 4" xfId="3467"/>
    <cellStyle name="Normal 74 7 55" xfId="2268"/>
    <cellStyle name="Normal 74 7 55 2" xfId="2269"/>
    <cellStyle name="Normal 74 7 55 2 2" xfId="2270"/>
    <cellStyle name="Normal 74 7 55 3" xfId="2271"/>
    <cellStyle name="Normal 74 7 55 4" xfId="3468"/>
    <cellStyle name="Normal 74 7 56" xfId="2272"/>
    <cellStyle name="Normal 74 7 56 2" xfId="2273"/>
    <cellStyle name="Normal 74 7 56 2 2" xfId="2274"/>
    <cellStyle name="Normal 74 7 56 3" xfId="2275"/>
    <cellStyle name="Normal 74 7 56 4" xfId="3469"/>
    <cellStyle name="Normal 74 7 57" xfId="2276"/>
    <cellStyle name="Normal 74 7 57 2" xfId="2277"/>
    <cellStyle name="Normal 74 7 57 2 2" xfId="2278"/>
    <cellStyle name="Normal 74 7 57 3" xfId="2279"/>
    <cellStyle name="Normal 74 7 57 4" xfId="3470"/>
    <cellStyle name="Normal 74 7 58" xfId="2280"/>
    <cellStyle name="Normal 74 7 58 2" xfId="2281"/>
    <cellStyle name="Normal 74 7 58 2 2" xfId="2282"/>
    <cellStyle name="Normal 74 7 58 3" xfId="2283"/>
    <cellStyle name="Normal 74 7 58 4" xfId="3471"/>
    <cellStyle name="Normal 74 7 59" xfId="2284"/>
    <cellStyle name="Normal 74 7 59 2" xfId="2285"/>
    <cellStyle name="Normal 74 7 59 2 2" xfId="2286"/>
    <cellStyle name="Normal 74 7 59 3" xfId="2287"/>
    <cellStyle name="Normal 74 7 59 4" xfId="3472"/>
    <cellStyle name="Normal 74 7 6" xfId="2288"/>
    <cellStyle name="Normal 74 7 6 2" xfId="2289"/>
    <cellStyle name="Normal 74 7 6 2 2" xfId="2290"/>
    <cellStyle name="Normal 74 7 6 3" xfId="2291"/>
    <cellStyle name="Normal 74 7 6 4" xfId="3473"/>
    <cellStyle name="Normal 74 7 60" xfId="2292"/>
    <cellStyle name="Normal 74 7 60 2" xfId="2293"/>
    <cellStyle name="Normal 74 7 60 2 2" xfId="2294"/>
    <cellStyle name="Normal 74 7 60 3" xfId="2295"/>
    <cellStyle name="Normal 74 7 60 4" xfId="3474"/>
    <cellStyle name="Normal 74 7 61" xfId="2296"/>
    <cellStyle name="Normal 74 7 61 2" xfId="2297"/>
    <cellStyle name="Normal 74 7 61 2 2" xfId="2298"/>
    <cellStyle name="Normal 74 7 61 3" xfId="2299"/>
    <cellStyle name="Normal 74 7 61 4" xfId="3475"/>
    <cellStyle name="Normal 74 7 62" xfId="2300"/>
    <cellStyle name="Normal 74 7 62 2" xfId="2301"/>
    <cellStyle name="Normal 74 7 62 2 2" xfId="2302"/>
    <cellStyle name="Normal 74 7 62 3" xfId="2303"/>
    <cellStyle name="Normal 74 7 62 4" xfId="3476"/>
    <cellStyle name="Normal 74 7 63" xfId="2304"/>
    <cellStyle name="Normal 74 7 63 2" xfId="2305"/>
    <cellStyle name="Normal 74 7 63 2 2" xfId="2306"/>
    <cellStyle name="Normal 74 7 63 3" xfId="2307"/>
    <cellStyle name="Normal 74 7 63 4" xfId="3477"/>
    <cellStyle name="Normal 74 7 64" xfId="2308"/>
    <cellStyle name="Normal 74 7 64 2" xfId="2309"/>
    <cellStyle name="Normal 74 7 65" xfId="2310"/>
    <cellStyle name="Normal 74 7 66" xfId="3478"/>
    <cellStyle name="Normal 74 7 7" xfId="2311"/>
    <cellStyle name="Normal 74 7 7 2" xfId="2312"/>
    <cellStyle name="Normal 74 7 7 2 2" xfId="2313"/>
    <cellStyle name="Normal 74 7 7 3" xfId="2314"/>
    <cellStyle name="Normal 74 7 7 4" xfId="3479"/>
    <cellStyle name="Normal 74 7 8" xfId="2315"/>
    <cellStyle name="Normal 74 7 8 2" xfId="2316"/>
    <cellStyle name="Normal 74 7 8 2 2" xfId="2317"/>
    <cellStyle name="Normal 74 7 8 3" xfId="2318"/>
    <cellStyle name="Normal 74 7 8 4" xfId="3480"/>
    <cellStyle name="Normal 74 7 9" xfId="2319"/>
    <cellStyle name="Normal 74 7 9 2" xfId="2320"/>
    <cellStyle name="Normal 74 7 9 2 2" xfId="2321"/>
    <cellStyle name="Normal 74 7 9 3" xfId="2322"/>
    <cellStyle name="Normal 74 7 9 4" xfId="3481"/>
    <cellStyle name="Normal 74 70" xfId="2323"/>
    <cellStyle name="Normal 74 70 2" xfId="2324"/>
    <cellStyle name="Normal 74 70 2 2" xfId="2325"/>
    <cellStyle name="Normal 74 70 3" xfId="2326"/>
    <cellStyle name="Normal 74 70 4" xfId="3482"/>
    <cellStyle name="Normal 74 71" xfId="2327"/>
    <cellStyle name="Normal 74 71 2" xfId="2328"/>
    <cellStyle name="Normal 74 71 2 2" xfId="2329"/>
    <cellStyle name="Normal 74 71 3" xfId="2330"/>
    <cellStyle name="Normal 74 71 4" xfId="3483"/>
    <cellStyle name="Normal 74 72" xfId="2331"/>
    <cellStyle name="Normal 74 72 2" xfId="2332"/>
    <cellStyle name="Normal 74 72 2 2" xfId="2333"/>
    <cellStyle name="Normal 74 72 3" xfId="2334"/>
    <cellStyle name="Normal 74 72 4" xfId="3484"/>
    <cellStyle name="Normal 74 73" xfId="2335"/>
    <cellStyle name="Normal 74 73 2" xfId="2336"/>
    <cellStyle name="Normal 74 74" xfId="2337"/>
    <cellStyle name="Normal 74 75" xfId="3485"/>
    <cellStyle name="Normal 74 8" xfId="2338"/>
    <cellStyle name="Normal 74 8 2" xfId="2339"/>
    <cellStyle name="Normal 74 8 2 2" xfId="2340"/>
    <cellStyle name="Normal 74 8 3" xfId="2341"/>
    <cellStyle name="Normal 74 8 4" xfId="3486"/>
    <cellStyle name="Normal 74 9" xfId="2342"/>
    <cellStyle name="Normal 74 9 2" xfId="2343"/>
    <cellStyle name="Normal 74 9 2 2" xfId="2344"/>
    <cellStyle name="Normal 74 9 3" xfId="2345"/>
    <cellStyle name="Normal 74 9 4" xfId="3487"/>
    <cellStyle name="Normal 75" xfId="2346"/>
    <cellStyle name="Normal 75 2" xfId="2347"/>
    <cellStyle name="Normal 75 2 2" xfId="2348"/>
    <cellStyle name="Normal 75 3" xfId="2349"/>
    <cellStyle name="Normal 75 4" xfId="3488"/>
    <cellStyle name="Normal 76" xfId="2350"/>
    <cellStyle name="Normal 76 2" xfId="2351"/>
    <cellStyle name="Normal 76 2 2" xfId="2352"/>
    <cellStyle name="Normal 76 3" xfId="2353"/>
    <cellStyle name="Normal 76 4" xfId="3489"/>
    <cellStyle name="Normal 77" xfId="2354"/>
    <cellStyle name="Normal 77 2" xfId="2355"/>
    <cellStyle name="Normal 77 2 2" xfId="2356"/>
    <cellStyle name="Normal 77 3" xfId="2357"/>
    <cellStyle name="Normal 77 4" xfId="3490"/>
    <cellStyle name="Normal 78" xfId="2358"/>
    <cellStyle name="Normal 78 2" xfId="2359"/>
    <cellStyle name="Normal 78 2 2" xfId="2360"/>
    <cellStyle name="Normal 78 3" xfId="2361"/>
    <cellStyle name="Normal 78 4" xfId="3491"/>
    <cellStyle name="Normal 79" xfId="2362"/>
    <cellStyle name="Normal 79 2" xfId="2363"/>
    <cellStyle name="Normal 79 2 2" xfId="2364"/>
    <cellStyle name="Normal 79 3" xfId="2365"/>
    <cellStyle name="Normal 79 4" xfId="3492"/>
    <cellStyle name="Normal 8" xfId="2366"/>
    <cellStyle name="Normal 8 2" xfId="2367"/>
    <cellStyle name="Normal 8 2 2" xfId="2368"/>
    <cellStyle name="Normal 8 3" xfId="2369"/>
    <cellStyle name="Normal 8 4" xfId="3493"/>
    <cellStyle name="Normal 80" xfId="2370"/>
    <cellStyle name="Normal 80 2" xfId="2371"/>
    <cellStyle name="Normal 80 2 2" xfId="2372"/>
    <cellStyle name="Normal 80 3" xfId="2373"/>
    <cellStyle name="Normal 80 4" xfId="3494"/>
    <cellStyle name="Normal 81" xfId="2374"/>
    <cellStyle name="Normal 81 2" xfId="2375"/>
    <cellStyle name="Normal 81 2 2" xfId="2376"/>
    <cellStyle name="Normal 81 3" xfId="2377"/>
    <cellStyle name="Normal 81 4" xfId="3495"/>
    <cellStyle name="Normal 82" xfId="2378"/>
    <cellStyle name="Normal 82 2" xfId="2379"/>
    <cellStyle name="Normal 82 2 2" xfId="2380"/>
    <cellStyle name="Normal 82 3" xfId="2381"/>
    <cellStyle name="Normal 82 4" xfId="3496"/>
    <cellStyle name="Normal 83" xfId="2382"/>
    <cellStyle name="Normal 83 2" xfId="2383"/>
    <cellStyle name="Normal 83 2 2" xfId="2384"/>
    <cellStyle name="Normal 83 3" xfId="2385"/>
    <cellStyle name="Normal 83 4" xfId="3497"/>
    <cellStyle name="Normal 84" xfId="2386"/>
    <cellStyle name="Normal 84 2" xfId="2387"/>
    <cellStyle name="Normal 84 2 2" xfId="2388"/>
    <cellStyle name="Normal 84 3" xfId="2389"/>
    <cellStyle name="Normal 84 4" xfId="3498"/>
    <cellStyle name="Normal 85" xfId="2390"/>
    <cellStyle name="Normal 85 2" xfId="2391"/>
    <cellStyle name="Normal 85 2 2" xfId="2392"/>
    <cellStyle name="Normal 85 3" xfId="2393"/>
    <cellStyle name="Normal 85 4" xfId="3499"/>
    <cellStyle name="Normal 86" xfId="2394"/>
    <cellStyle name="Normal 86 2" xfId="2395"/>
    <cellStyle name="Normal 86 2 2" xfId="2396"/>
    <cellStyle name="Normal 86 3" xfId="2397"/>
    <cellStyle name="Normal 86 4" xfId="3500"/>
    <cellStyle name="Normal 87" xfId="2398"/>
    <cellStyle name="Normal 87 2" xfId="2399"/>
    <cellStyle name="Normal 87 2 2" xfId="2400"/>
    <cellStyle name="Normal 87 3" xfId="2401"/>
    <cellStyle name="Normal 87 4" xfId="3501"/>
    <cellStyle name="Normal 88" xfId="2402"/>
    <cellStyle name="Normal 88 2" xfId="2403"/>
    <cellStyle name="Normal 88 2 2" xfId="2404"/>
    <cellStyle name="Normal 88 3" xfId="2405"/>
    <cellStyle name="Normal 88 4" xfId="3502"/>
    <cellStyle name="Normal 89" xfId="2406"/>
    <cellStyle name="Normal 89 2" xfId="2407"/>
    <cellStyle name="Normal 89 2 2" xfId="2408"/>
    <cellStyle name="Normal 89 3" xfId="2409"/>
    <cellStyle name="Normal 89 4" xfId="3503"/>
    <cellStyle name="Normal 9" xfId="2410"/>
    <cellStyle name="Normal 9 2" xfId="2411"/>
    <cellStyle name="Normal 9 2 2" xfId="2412"/>
    <cellStyle name="Normal 9 3" xfId="2413"/>
    <cellStyle name="Normal 9 4" xfId="3504"/>
    <cellStyle name="Normal 90" xfId="2414"/>
    <cellStyle name="Normal 90 2" xfId="2415"/>
    <cellStyle name="Normal 90 2 2" xfId="2416"/>
    <cellStyle name="Normal 90 3" xfId="2417"/>
    <cellStyle name="Normal 90 4" xfId="3505"/>
    <cellStyle name="Normal 91" xfId="2418"/>
    <cellStyle name="Normal 91 2" xfId="2419"/>
    <cellStyle name="Normal 91 2 2" xfId="2420"/>
    <cellStyle name="Normal 91 3" xfId="2421"/>
    <cellStyle name="Normal 91 4" xfId="3506"/>
    <cellStyle name="Normal 92" xfId="2422"/>
    <cellStyle name="Normal 92 2" xfId="2423"/>
    <cellStyle name="Normal 92 2 2" xfId="2424"/>
    <cellStyle name="Normal 92 3" xfId="2425"/>
    <cellStyle name="Normal 92 4" xfId="3507"/>
    <cellStyle name="Normal 93" xfId="2426"/>
    <cellStyle name="Normal 93 2" xfId="2427"/>
    <cellStyle name="Normal 93 2 2" xfId="2428"/>
    <cellStyle name="Normal 93 3" xfId="2429"/>
    <cellStyle name="Normal 93 4" xfId="3508"/>
    <cellStyle name="Normal 94" xfId="2430"/>
    <cellStyle name="Normal 94 2" xfId="2431"/>
    <cellStyle name="Normal 94 2 2" xfId="2432"/>
    <cellStyle name="Normal 94 3" xfId="2433"/>
    <cellStyle name="Normal 94 4" xfId="3509"/>
    <cellStyle name="Normal 95" xfId="2434"/>
    <cellStyle name="Normal 95 2" xfId="2435"/>
    <cellStyle name="Normal 95 2 2" xfId="2436"/>
    <cellStyle name="Normal 95 3" xfId="2437"/>
    <cellStyle name="Normal 95 4" xfId="3510"/>
    <cellStyle name="Normal 96" xfId="2438"/>
    <cellStyle name="Normal 96 2" xfId="2439"/>
    <cellStyle name="Normal 96 2 2" xfId="2440"/>
    <cellStyle name="Normal 96 3" xfId="2441"/>
    <cellStyle name="Normal 96 4" xfId="3511"/>
    <cellStyle name="Normal 97" xfId="2442"/>
    <cellStyle name="Normal 97 2" xfId="2443"/>
    <cellStyle name="Normal 97 2 2" xfId="2444"/>
    <cellStyle name="Normal 97 3" xfId="2445"/>
    <cellStyle name="Normal 97 4" xfId="3512"/>
    <cellStyle name="Normal 98" xfId="2446"/>
    <cellStyle name="Normal 98 2" xfId="2447"/>
    <cellStyle name="Normal 98 2 2" xfId="2448"/>
    <cellStyle name="Normal 98 3" xfId="2449"/>
    <cellStyle name="Normal 98 4" xfId="3513"/>
    <cellStyle name="Normal 99" xfId="2450"/>
    <cellStyle name="Normal 99 2" xfId="2451"/>
    <cellStyle name="Normal 99 2 2" xfId="2452"/>
    <cellStyle name="Normal 99 3" xfId="2453"/>
    <cellStyle name="Normal 99 4" xfId="3514"/>
    <cellStyle name="Note 2" xfId="2454"/>
    <cellStyle name="Note 2 2" xfId="2455"/>
    <cellStyle name="Output 2" xfId="2456"/>
    <cellStyle name="Percent 10" xfId="2457"/>
    <cellStyle name="Percent 10 2" xfId="2458"/>
    <cellStyle name="Percent 10 2 2" xfId="2459"/>
    <cellStyle name="Percent 10 3" xfId="2460"/>
    <cellStyle name="Percent 10 4" xfId="3515"/>
    <cellStyle name="Percent 100" xfId="2461"/>
    <cellStyle name="Percent 100 2" xfId="2462"/>
    <cellStyle name="Percent 100 2 2" xfId="2463"/>
    <cellStyle name="Percent 100 3" xfId="2464"/>
    <cellStyle name="Percent 100 4" xfId="3516"/>
    <cellStyle name="Percent 101" xfId="2465"/>
    <cellStyle name="Percent 101 2" xfId="2466"/>
    <cellStyle name="Percent 101 2 2" xfId="2467"/>
    <cellStyle name="Percent 101 3" xfId="2468"/>
    <cellStyle name="Percent 101 4" xfId="3517"/>
    <cellStyle name="Percent 102" xfId="2469"/>
    <cellStyle name="Percent 102 2" xfId="2470"/>
    <cellStyle name="Percent 102 2 2" xfId="2471"/>
    <cellStyle name="Percent 102 3" xfId="2472"/>
    <cellStyle name="Percent 102 4" xfId="3518"/>
    <cellStyle name="Percent 103" xfId="2473"/>
    <cellStyle name="Percent 103 2" xfId="2474"/>
    <cellStyle name="Percent 103 2 2" xfId="2475"/>
    <cellStyle name="Percent 103 3" xfId="2476"/>
    <cellStyle name="Percent 103 4" xfId="3519"/>
    <cellStyle name="Percent 104" xfId="2477"/>
    <cellStyle name="Percent 104 2" xfId="2478"/>
    <cellStyle name="Percent 104 2 2" xfId="2479"/>
    <cellStyle name="Percent 104 3" xfId="2480"/>
    <cellStyle name="Percent 104 4" xfId="3520"/>
    <cellStyle name="Percent 105" xfId="2481"/>
    <cellStyle name="Percent 105 2" xfId="2482"/>
    <cellStyle name="Percent 105 2 2" xfId="2483"/>
    <cellStyle name="Percent 105 3" xfId="2484"/>
    <cellStyle name="Percent 105 4" xfId="3521"/>
    <cellStyle name="Percent 106" xfId="2485"/>
    <cellStyle name="Percent 106 2" xfId="2486"/>
    <cellStyle name="Percent 106 2 2" xfId="2487"/>
    <cellStyle name="Percent 106 3" xfId="2488"/>
    <cellStyle name="Percent 106 4" xfId="3522"/>
    <cellStyle name="Percent 107" xfId="2489"/>
    <cellStyle name="Percent 107 2" xfId="2490"/>
    <cellStyle name="Percent 107 2 2" xfId="2491"/>
    <cellStyle name="Percent 107 3" xfId="2492"/>
    <cellStyle name="Percent 107 4" xfId="3523"/>
    <cellStyle name="Percent 108" xfId="2493"/>
    <cellStyle name="Percent 108 2" xfId="2494"/>
    <cellStyle name="Percent 108 2 2" xfId="2495"/>
    <cellStyle name="Percent 108 3" xfId="2496"/>
    <cellStyle name="Percent 108 4" xfId="3524"/>
    <cellStyle name="Percent 109" xfId="2497"/>
    <cellStyle name="Percent 109 2" xfId="2498"/>
    <cellStyle name="Percent 109 2 2" xfId="2499"/>
    <cellStyle name="Percent 109 3" xfId="2500"/>
    <cellStyle name="Percent 109 4" xfId="3525"/>
    <cellStyle name="Percent 11" xfId="2501"/>
    <cellStyle name="Percent 11 2" xfId="2502"/>
    <cellStyle name="Percent 11 2 2" xfId="2503"/>
    <cellStyle name="Percent 11 3" xfId="2504"/>
    <cellStyle name="Percent 11 4" xfId="3526"/>
    <cellStyle name="Percent 110" xfId="2505"/>
    <cellStyle name="Percent 110 2" xfId="2506"/>
    <cellStyle name="Percent 110 2 2" xfId="2507"/>
    <cellStyle name="Percent 110 3" xfId="2508"/>
    <cellStyle name="Percent 110 4" xfId="3527"/>
    <cellStyle name="Percent 111" xfId="2509"/>
    <cellStyle name="Percent 111 2" xfId="2510"/>
    <cellStyle name="Percent 111 2 2" xfId="2511"/>
    <cellStyle name="Percent 111 3" xfId="2512"/>
    <cellStyle name="Percent 111 4" xfId="3528"/>
    <cellStyle name="Percent 112" xfId="2513"/>
    <cellStyle name="Percent 113" xfId="2514"/>
    <cellStyle name="Percent 113 2" xfId="3529"/>
    <cellStyle name="Percent 12" xfId="2515"/>
    <cellStyle name="Percent 12 2" xfId="2516"/>
    <cellStyle name="Percent 12 2 2" xfId="2517"/>
    <cellStyle name="Percent 12 3" xfId="2518"/>
    <cellStyle name="Percent 12 4" xfId="3530"/>
    <cellStyle name="Percent 13" xfId="2519"/>
    <cellStyle name="Percent 13 2" xfId="2520"/>
    <cellStyle name="Percent 13 2 2" xfId="2521"/>
    <cellStyle name="Percent 13 3" xfId="2522"/>
    <cellStyle name="Percent 13 4" xfId="3531"/>
    <cellStyle name="Percent 14" xfId="2523"/>
    <cellStyle name="Percent 14 2" xfId="2524"/>
    <cellStyle name="Percent 14 2 2" xfId="2525"/>
    <cellStyle name="Percent 14 3" xfId="2526"/>
    <cellStyle name="Percent 14 4" xfId="3532"/>
    <cellStyle name="Percent 15" xfId="2527"/>
    <cellStyle name="Percent 15 2" xfId="2528"/>
    <cellStyle name="Percent 15 2 2" xfId="2529"/>
    <cellStyle name="Percent 15 3" xfId="2530"/>
    <cellStyle name="Percent 15 4" xfId="3533"/>
    <cellStyle name="Percent 16" xfId="2531"/>
    <cellStyle name="Percent 16 2" xfId="2532"/>
    <cellStyle name="Percent 16 2 2" xfId="2533"/>
    <cellStyle name="Percent 16 3" xfId="2534"/>
    <cellStyle name="Percent 16 4" xfId="3534"/>
    <cellStyle name="Percent 17" xfId="2535"/>
    <cellStyle name="Percent 17 2" xfId="2536"/>
    <cellStyle name="Percent 17 2 2" xfId="2537"/>
    <cellStyle name="Percent 17 3" xfId="2538"/>
    <cellStyle name="Percent 17 4" xfId="3535"/>
    <cellStyle name="Percent 18" xfId="2539"/>
    <cellStyle name="Percent 18 2" xfId="2540"/>
    <cellStyle name="Percent 18 2 2" xfId="2541"/>
    <cellStyle name="Percent 18 3" xfId="2542"/>
    <cellStyle name="Percent 18 4" xfId="3536"/>
    <cellStyle name="Percent 19" xfId="2543"/>
    <cellStyle name="Percent 19 2" xfId="2544"/>
    <cellStyle name="Percent 19 2 2" xfId="2545"/>
    <cellStyle name="Percent 19 3" xfId="2546"/>
    <cellStyle name="Percent 19 4" xfId="3537"/>
    <cellStyle name="Percent 2" xfId="2547"/>
    <cellStyle name="Percent 2 2" xfId="2548"/>
    <cellStyle name="Percent 2 3" xfId="2549"/>
    <cellStyle name="Percent 2 3 2" xfId="2550"/>
    <cellStyle name="Percent 2 4" xfId="2551"/>
    <cellStyle name="Percent 2 5" xfId="3538"/>
    <cellStyle name="Percent 20" xfId="2552"/>
    <cellStyle name="Percent 20 2" xfId="2553"/>
    <cellStyle name="Percent 20 2 2" xfId="2554"/>
    <cellStyle name="Percent 20 3" xfId="2555"/>
    <cellStyle name="Percent 20 4" xfId="3539"/>
    <cellStyle name="Percent 21" xfId="2556"/>
    <cellStyle name="Percent 21 2" xfId="2557"/>
    <cellStyle name="Percent 21 2 2" xfId="2558"/>
    <cellStyle name="Percent 21 3" xfId="2559"/>
    <cellStyle name="Percent 21 4" xfId="3540"/>
    <cellStyle name="Percent 22" xfId="2560"/>
    <cellStyle name="Percent 22 2" xfId="2561"/>
    <cellStyle name="Percent 22 2 2" xfId="2562"/>
    <cellStyle name="Percent 22 3" xfId="2563"/>
    <cellStyle name="Percent 22 4" xfId="3541"/>
    <cellStyle name="Percent 23" xfId="2564"/>
    <cellStyle name="Percent 23 2" xfId="2565"/>
    <cellStyle name="Percent 23 2 2" xfId="2566"/>
    <cellStyle name="Percent 23 3" xfId="2567"/>
    <cellStyle name="Percent 23 4" xfId="3542"/>
    <cellStyle name="Percent 24" xfId="2568"/>
    <cellStyle name="Percent 24 2" xfId="2569"/>
    <cellStyle name="Percent 24 2 2" xfId="2570"/>
    <cellStyle name="Percent 24 3" xfId="2571"/>
    <cellStyle name="Percent 24 4" xfId="3543"/>
    <cellStyle name="Percent 25" xfId="2572"/>
    <cellStyle name="Percent 25 2" xfId="2573"/>
    <cellStyle name="Percent 25 2 2" xfId="2574"/>
    <cellStyle name="Percent 25 3" xfId="2575"/>
    <cellStyle name="Percent 25 4" xfId="3544"/>
    <cellStyle name="Percent 26" xfId="2576"/>
    <cellStyle name="Percent 26 2" xfId="2577"/>
    <cellStyle name="Percent 26 2 2" xfId="2578"/>
    <cellStyle name="Percent 26 3" xfId="2579"/>
    <cellStyle name="Percent 26 4" xfId="3545"/>
    <cellStyle name="Percent 27" xfId="2580"/>
    <cellStyle name="Percent 27 2" xfId="2581"/>
    <cellStyle name="Percent 27 2 2" xfId="2582"/>
    <cellStyle name="Percent 27 3" xfId="2583"/>
    <cellStyle name="Percent 27 4" xfId="3546"/>
    <cellStyle name="Percent 28" xfId="2584"/>
    <cellStyle name="Percent 28 2" xfId="2585"/>
    <cellStyle name="Percent 28 2 2" xfId="2586"/>
    <cellStyle name="Percent 28 3" xfId="2587"/>
    <cellStyle name="Percent 28 4" xfId="3547"/>
    <cellStyle name="Percent 29" xfId="2588"/>
    <cellStyle name="Percent 29 2" xfId="2589"/>
    <cellStyle name="Percent 29 2 2" xfId="2590"/>
    <cellStyle name="Percent 29 3" xfId="2591"/>
    <cellStyle name="Percent 29 4" xfId="3548"/>
    <cellStyle name="Percent 3" xfId="2592"/>
    <cellStyle name="Percent 3 2" xfId="2593"/>
    <cellStyle name="Percent 3 2 2" xfId="2594"/>
    <cellStyle name="Percent 3 3" xfId="2595"/>
    <cellStyle name="Percent 3 4" xfId="3549"/>
    <cellStyle name="Percent 30" xfId="2596"/>
    <cellStyle name="Percent 30 2" xfId="2597"/>
    <cellStyle name="Percent 30 2 2" xfId="2598"/>
    <cellStyle name="Percent 30 3" xfId="2599"/>
    <cellStyle name="Percent 30 4" xfId="3550"/>
    <cellStyle name="Percent 31" xfId="2600"/>
    <cellStyle name="Percent 31 2" xfId="2601"/>
    <cellStyle name="Percent 31 2 2" xfId="2602"/>
    <cellStyle name="Percent 31 3" xfId="2603"/>
    <cellStyle name="Percent 31 4" xfId="3551"/>
    <cellStyle name="Percent 32" xfId="2604"/>
    <cellStyle name="Percent 32 2" xfId="2605"/>
    <cellStyle name="Percent 32 2 2" xfId="2606"/>
    <cellStyle name="Percent 32 3" xfId="2607"/>
    <cellStyle name="Percent 32 4" xfId="3552"/>
    <cellStyle name="Percent 33" xfId="2608"/>
    <cellStyle name="Percent 33 2" xfId="2609"/>
    <cellStyle name="Percent 33 2 2" xfId="2610"/>
    <cellStyle name="Percent 33 3" xfId="2611"/>
    <cellStyle name="Percent 33 4" xfId="3553"/>
    <cellStyle name="Percent 34" xfId="2612"/>
    <cellStyle name="Percent 34 2" xfId="2613"/>
    <cellStyle name="Percent 34 2 2" xfId="2614"/>
    <cellStyle name="Percent 34 3" xfId="2615"/>
    <cellStyle name="Percent 34 4" xfId="3554"/>
    <cellStyle name="Percent 35" xfId="2616"/>
    <cellStyle name="Percent 35 2" xfId="2617"/>
    <cellStyle name="Percent 35 2 2" xfId="2618"/>
    <cellStyle name="Percent 35 3" xfId="2619"/>
    <cellStyle name="Percent 35 4" xfId="3555"/>
    <cellStyle name="Percent 36" xfId="2620"/>
    <cellStyle name="Percent 36 2" xfId="2621"/>
    <cellStyle name="Percent 36 2 2" xfId="2622"/>
    <cellStyle name="Percent 36 3" xfId="2623"/>
    <cellStyle name="Percent 36 4" xfId="3556"/>
    <cellStyle name="Percent 37" xfId="2624"/>
    <cellStyle name="Percent 37 2" xfId="2625"/>
    <cellStyle name="Percent 37 2 2" xfId="2626"/>
    <cellStyle name="Percent 37 3" xfId="2627"/>
    <cellStyle name="Percent 37 4" xfId="3557"/>
    <cellStyle name="Percent 38" xfId="2628"/>
    <cellStyle name="Percent 38 2" xfId="2629"/>
    <cellStyle name="Percent 38 2 2" xfId="2630"/>
    <cellStyle name="Percent 38 3" xfId="2631"/>
    <cellStyle name="Percent 38 4" xfId="3558"/>
    <cellStyle name="Percent 39" xfId="2632"/>
    <cellStyle name="Percent 39 2" xfId="2633"/>
    <cellStyle name="Percent 39 2 2" xfId="2634"/>
    <cellStyle name="Percent 39 3" xfId="2635"/>
    <cellStyle name="Percent 39 4" xfId="3559"/>
    <cellStyle name="Percent 4" xfId="2636"/>
    <cellStyle name="Percent 4 2" xfId="2637"/>
    <cellStyle name="Percent 4 2 2" xfId="2638"/>
    <cellStyle name="Percent 4 3" xfId="2639"/>
    <cellStyle name="Percent 4 4" xfId="3560"/>
    <cellStyle name="Percent 40" xfId="2640"/>
    <cellStyle name="Percent 40 2" xfId="2641"/>
    <cellStyle name="Percent 40 2 2" xfId="2642"/>
    <cellStyle name="Percent 40 3" xfId="2643"/>
    <cellStyle name="Percent 40 4" xfId="3561"/>
    <cellStyle name="Percent 41" xfId="2644"/>
    <cellStyle name="Percent 41 2" xfId="2645"/>
    <cellStyle name="Percent 41 2 2" xfId="2646"/>
    <cellStyle name="Percent 41 3" xfId="2647"/>
    <cellStyle name="Percent 41 4" xfId="3562"/>
    <cellStyle name="Percent 42" xfId="2648"/>
    <cellStyle name="Percent 42 2" xfId="2649"/>
    <cellStyle name="Percent 42 2 2" xfId="2650"/>
    <cellStyle name="Percent 42 3" xfId="2651"/>
    <cellStyle name="Percent 42 4" xfId="3563"/>
    <cellStyle name="Percent 43" xfId="2652"/>
    <cellStyle name="Percent 43 2" xfId="2653"/>
    <cellStyle name="Percent 43 2 2" xfId="2654"/>
    <cellStyle name="Percent 43 3" xfId="2655"/>
    <cellStyle name="Percent 43 4" xfId="3564"/>
    <cellStyle name="Percent 44" xfId="2656"/>
    <cellStyle name="Percent 44 2" xfId="2657"/>
    <cellStyle name="Percent 44 2 2" xfId="2658"/>
    <cellStyle name="Percent 44 3" xfId="2659"/>
    <cellStyle name="Percent 44 4" xfId="3565"/>
    <cellStyle name="Percent 45" xfId="2660"/>
    <cellStyle name="Percent 45 2" xfId="2661"/>
    <cellStyle name="Percent 45 2 2" xfId="2662"/>
    <cellStyle name="Percent 45 3" xfId="2663"/>
    <cellStyle name="Percent 45 4" xfId="3566"/>
    <cellStyle name="Percent 46" xfId="2664"/>
    <cellStyle name="Percent 46 2" xfId="2665"/>
    <cellStyle name="Percent 46 2 2" xfId="2666"/>
    <cellStyle name="Percent 46 3" xfId="2667"/>
    <cellStyle name="Percent 46 4" xfId="3567"/>
    <cellStyle name="Percent 47" xfId="2668"/>
    <cellStyle name="Percent 47 2" xfId="2669"/>
    <cellStyle name="Percent 47 2 2" xfId="2670"/>
    <cellStyle name="Percent 47 3" xfId="2671"/>
    <cellStyle name="Percent 47 4" xfId="3568"/>
    <cellStyle name="Percent 48" xfId="2672"/>
    <cellStyle name="Percent 48 2" xfId="2673"/>
    <cellStyle name="Percent 48 2 2" xfId="2674"/>
    <cellStyle name="Percent 48 3" xfId="2675"/>
    <cellStyle name="Percent 48 4" xfId="3569"/>
    <cellStyle name="Percent 49" xfId="2676"/>
    <cellStyle name="Percent 49 2" xfId="2677"/>
    <cellStyle name="Percent 49 2 2" xfId="2678"/>
    <cellStyle name="Percent 49 3" xfId="2679"/>
    <cellStyle name="Percent 49 4" xfId="3570"/>
    <cellStyle name="Percent 5" xfId="2680"/>
    <cellStyle name="Percent 5 2" xfId="2681"/>
    <cellStyle name="Percent 5 2 2" xfId="2682"/>
    <cellStyle name="Percent 5 3" xfId="2683"/>
    <cellStyle name="Percent 5 4" xfId="3571"/>
    <cellStyle name="Percent 50" xfId="2684"/>
    <cellStyle name="Percent 50 2" xfId="2685"/>
    <cellStyle name="Percent 50 2 2" xfId="2686"/>
    <cellStyle name="Percent 50 3" xfId="2687"/>
    <cellStyle name="Percent 50 4" xfId="3572"/>
    <cellStyle name="Percent 51" xfId="2688"/>
    <cellStyle name="Percent 51 2" xfId="2689"/>
    <cellStyle name="Percent 51 2 2" xfId="2690"/>
    <cellStyle name="Percent 51 3" xfId="2691"/>
    <cellStyle name="Percent 51 4" xfId="3573"/>
    <cellStyle name="Percent 52" xfId="2692"/>
    <cellStyle name="Percent 52 2" xfId="2693"/>
    <cellStyle name="Percent 52 2 2" xfId="2694"/>
    <cellStyle name="Percent 52 3" xfId="2695"/>
    <cellStyle name="Percent 52 4" xfId="3574"/>
    <cellStyle name="Percent 53" xfId="2696"/>
    <cellStyle name="Percent 53 2" xfId="2697"/>
    <cellStyle name="Percent 53 2 2" xfId="2698"/>
    <cellStyle name="Percent 53 3" xfId="2699"/>
    <cellStyle name="Percent 53 4" xfId="3575"/>
    <cellStyle name="Percent 54" xfId="2700"/>
    <cellStyle name="Percent 54 2" xfId="2701"/>
    <cellStyle name="Percent 54 2 2" xfId="2702"/>
    <cellStyle name="Percent 54 3" xfId="2703"/>
    <cellStyle name="Percent 54 4" xfId="3576"/>
    <cellStyle name="Percent 55" xfId="2704"/>
    <cellStyle name="Percent 55 2" xfId="2705"/>
    <cellStyle name="Percent 55 2 2" xfId="2706"/>
    <cellStyle name="Percent 55 3" xfId="2707"/>
    <cellStyle name="Percent 55 4" xfId="3577"/>
    <cellStyle name="Percent 56" xfId="2708"/>
    <cellStyle name="Percent 56 2" xfId="2709"/>
    <cellStyle name="Percent 56 2 2" xfId="2710"/>
    <cellStyle name="Percent 56 3" xfId="2711"/>
    <cellStyle name="Percent 56 4" xfId="3578"/>
    <cellStyle name="Percent 57" xfId="2712"/>
    <cellStyle name="Percent 57 2" xfId="2713"/>
    <cellStyle name="Percent 57 2 2" xfId="2714"/>
    <cellStyle name="Percent 57 3" xfId="2715"/>
    <cellStyle name="Percent 57 4" xfId="3579"/>
    <cellStyle name="Percent 58" xfId="2716"/>
    <cellStyle name="Percent 58 2" xfId="2717"/>
    <cellStyle name="Percent 58 2 2" xfId="2718"/>
    <cellStyle name="Percent 58 3" xfId="2719"/>
    <cellStyle name="Percent 58 4" xfId="3580"/>
    <cellStyle name="Percent 59" xfId="2720"/>
    <cellStyle name="Percent 59 2" xfId="2721"/>
    <cellStyle name="Percent 59 2 2" xfId="2722"/>
    <cellStyle name="Percent 59 3" xfId="2723"/>
    <cellStyle name="Percent 59 4" xfId="3581"/>
    <cellStyle name="Percent 6" xfId="2724"/>
    <cellStyle name="Percent 6 2" xfId="2725"/>
    <cellStyle name="Percent 6 2 2" xfId="2726"/>
    <cellStyle name="Percent 6 3" xfId="2727"/>
    <cellStyle name="Percent 6 4" xfId="3582"/>
    <cellStyle name="Percent 60" xfId="2728"/>
    <cellStyle name="Percent 60 2" xfId="2729"/>
    <cellStyle name="Percent 60 2 2" xfId="2730"/>
    <cellStyle name="Percent 60 3" xfId="2731"/>
    <cellStyle name="Percent 60 4" xfId="3583"/>
    <cellStyle name="Percent 61" xfId="2732"/>
    <cellStyle name="Percent 61 2" xfId="2733"/>
    <cellStyle name="Percent 61 2 2" xfId="2734"/>
    <cellStyle name="Percent 61 3" xfId="2735"/>
    <cellStyle name="Percent 61 4" xfId="3584"/>
    <cellStyle name="Percent 62" xfId="2736"/>
    <cellStyle name="Percent 62 2" xfId="2737"/>
    <cellStyle name="Percent 62 2 2" xfId="2738"/>
    <cellStyle name="Percent 62 3" xfId="2739"/>
    <cellStyle name="Percent 62 4" xfId="3585"/>
    <cellStyle name="Percent 63" xfId="2740"/>
    <cellStyle name="Percent 63 2" xfId="2741"/>
    <cellStyle name="Percent 63 2 2" xfId="2742"/>
    <cellStyle name="Percent 63 3" xfId="2743"/>
    <cellStyle name="Percent 63 4" xfId="3586"/>
    <cellStyle name="Percent 64" xfId="2744"/>
    <cellStyle name="Percent 64 2" xfId="2745"/>
    <cellStyle name="Percent 64 2 2" xfId="2746"/>
    <cellStyle name="Percent 64 3" xfId="2747"/>
    <cellStyle name="Percent 64 4" xfId="3587"/>
    <cellStyle name="Percent 65" xfId="2748"/>
    <cellStyle name="Percent 65 2" xfId="2749"/>
    <cellStyle name="Percent 65 2 2" xfId="2750"/>
    <cellStyle name="Percent 65 3" xfId="2751"/>
    <cellStyle name="Percent 65 4" xfId="3588"/>
    <cellStyle name="Percent 66" xfId="2752"/>
    <cellStyle name="Percent 66 2" xfId="2753"/>
    <cellStyle name="Percent 66 2 2" xfId="2754"/>
    <cellStyle name="Percent 66 3" xfId="2755"/>
    <cellStyle name="Percent 66 4" xfId="3589"/>
    <cellStyle name="Percent 67" xfId="2756"/>
    <cellStyle name="Percent 67 2" xfId="2757"/>
    <cellStyle name="Percent 67 2 2" xfId="2758"/>
    <cellStyle name="Percent 67 3" xfId="2759"/>
    <cellStyle name="Percent 67 4" xfId="3590"/>
    <cellStyle name="Percent 68" xfId="2760"/>
    <cellStyle name="Percent 68 2" xfId="2761"/>
    <cellStyle name="Percent 68 2 2" xfId="2762"/>
    <cellStyle name="Percent 68 3" xfId="2763"/>
    <cellStyle name="Percent 68 4" xfId="3591"/>
    <cellStyle name="Percent 69" xfId="2764"/>
    <cellStyle name="Percent 69 2" xfId="2765"/>
    <cellStyle name="Percent 69 2 2" xfId="2766"/>
    <cellStyle name="Percent 69 3" xfId="2767"/>
    <cellStyle name="Percent 69 4" xfId="3592"/>
    <cellStyle name="Percent 7" xfId="2768"/>
    <cellStyle name="Percent 7 2" xfId="2769"/>
    <cellStyle name="Percent 7 2 2" xfId="2770"/>
    <cellStyle name="Percent 7 3" xfId="2771"/>
    <cellStyle name="Percent 7 4" xfId="3593"/>
    <cellStyle name="Percent 70" xfId="2772"/>
    <cellStyle name="Percent 70 2" xfId="2773"/>
    <cellStyle name="Percent 70 2 2" xfId="2774"/>
    <cellStyle name="Percent 70 3" xfId="2775"/>
    <cellStyle name="Percent 70 4" xfId="3594"/>
    <cellStyle name="Percent 71" xfId="2776"/>
    <cellStyle name="Percent 71 2" xfId="2777"/>
    <cellStyle name="Percent 71 2 2" xfId="2778"/>
    <cellStyle name="Percent 71 3" xfId="2779"/>
    <cellStyle name="Percent 71 4" xfId="3595"/>
    <cellStyle name="Percent 72" xfId="2780"/>
    <cellStyle name="Percent 72 2" xfId="2781"/>
    <cellStyle name="Percent 72 2 2" xfId="2782"/>
    <cellStyle name="Percent 72 3" xfId="2783"/>
    <cellStyle name="Percent 72 4" xfId="3596"/>
    <cellStyle name="Percent 73" xfId="2784"/>
    <cellStyle name="Percent 73 2" xfId="2785"/>
    <cellStyle name="Percent 73 2 2" xfId="2786"/>
    <cellStyle name="Percent 73 3" xfId="2787"/>
    <cellStyle name="Percent 73 4" xfId="3597"/>
    <cellStyle name="Percent 74" xfId="2788"/>
    <cellStyle name="Percent 74 2" xfId="2789"/>
    <cellStyle name="Percent 74 2 2" xfId="2790"/>
    <cellStyle name="Percent 74 3" xfId="2791"/>
    <cellStyle name="Percent 74 4" xfId="3598"/>
    <cellStyle name="Percent 75" xfId="2792"/>
    <cellStyle name="Percent 75 2" xfId="2793"/>
    <cellStyle name="Percent 75 2 2" xfId="2794"/>
    <cellStyle name="Percent 75 3" xfId="2795"/>
    <cellStyle name="Percent 75 4" xfId="3599"/>
    <cellStyle name="Percent 76" xfId="2796"/>
    <cellStyle name="Percent 76 2" xfId="2797"/>
    <cellStyle name="Percent 76 2 2" xfId="2798"/>
    <cellStyle name="Percent 76 3" xfId="2799"/>
    <cellStyle name="Percent 76 4" xfId="3600"/>
    <cellStyle name="Percent 77" xfId="2800"/>
    <cellStyle name="Percent 77 2" xfId="2801"/>
    <cellStyle name="Percent 77 2 2" xfId="2802"/>
    <cellStyle name="Percent 77 3" xfId="2803"/>
    <cellStyle name="Percent 77 4" xfId="3601"/>
    <cellStyle name="Percent 78" xfId="2804"/>
    <cellStyle name="Percent 78 2" xfId="2805"/>
    <cellStyle name="Percent 78 2 2" xfId="2806"/>
    <cellStyle name="Percent 78 3" xfId="2807"/>
    <cellStyle name="Percent 78 4" xfId="3602"/>
    <cellStyle name="Percent 79" xfId="2808"/>
    <cellStyle name="Percent 79 2" xfId="2809"/>
    <cellStyle name="Percent 79 2 2" xfId="2810"/>
    <cellStyle name="Percent 79 3" xfId="2811"/>
    <cellStyle name="Percent 79 4" xfId="3603"/>
    <cellStyle name="Percent 8" xfId="2812"/>
    <cellStyle name="Percent 8 2" xfId="2813"/>
    <cellStyle name="Percent 8 2 2" xfId="2814"/>
    <cellStyle name="Percent 8 3" xfId="2815"/>
    <cellStyle name="Percent 8 4" xfId="3604"/>
    <cellStyle name="Percent 80" xfId="2816"/>
    <cellStyle name="Percent 80 2" xfId="2817"/>
    <cellStyle name="Percent 80 2 2" xfId="2818"/>
    <cellStyle name="Percent 80 3" xfId="2819"/>
    <cellStyle name="Percent 80 4" xfId="3605"/>
    <cellStyle name="Percent 81" xfId="2820"/>
    <cellStyle name="Percent 81 2" xfId="2821"/>
    <cellStyle name="Percent 81 2 2" xfId="2822"/>
    <cellStyle name="Percent 81 3" xfId="2823"/>
    <cellStyle name="Percent 81 4" xfId="3606"/>
    <cellStyle name="Percent 82" xfId="2824"/>
    <cellStyle name="Percent 82 2" xfId="2825"/>
    <cellStyle name="Percent 82 2 2" xfId="2826"/>
    <cellStyle name="Percent 82 3" xfId="2827"/>
    <cellStyle name="Percent 82 4" xfId="3607"/>
    <cellStyle name="Percent 83" xfId="2828"/>
    <cellStyle name="Percent 83 2" xfId="2829"/>
    <cellStyle name="Percent 83 2 2" xfId="2830"/>
    <cellStyle name="Percent 83 3" xfId="2831"/>
    <cellStyle name="Percent 83 4" xfId="3608"/>
    <cellStyle name="Percent 84" xfId="2832"/>
    <cellStyle name="Percent 84 2" xfId="2833"/>
    <cellStyle name="Percent 84 2 2" xfId="2834"/>
    <cellStyle name="Percent 84 3" xfId="2835"/>
    <cellStyle name="Percent 84 4" xfId="3609"/>
    <cellStyle name="Percent 85" xfId="2836"/>
    <cellStyle name="Percent 85 2" xfId="2837"/>
    <cellStyle name="Percent 85 2 2" xfId="2838"/>
    <cellStyle name="Percent 85 3" xfId="2839"/>
    <cellStyle name="Percent 85 4" xfId="3610"/>
    <cellStyle name="Percent 86" xfId="2840"/>
    <cellStyle name="Percent 86 2" xfId="2841"/>
    <cellStyle name="Percent 86 2 2" xfId="2842"/>
    <cellStyle name="Percent 86 3" xfId="2843"/>
    <cellStyle name="Percent 86 4" xfId="3611"/>
    <cellStyle name="Percent 87" xfId="2844"/>
    <cellStyle name="Percent 87 2" xfId="2845"/>
    <cellStyle name="Percent 87 2 2" xfId="2846"/>
    <cellStyle name="Percent 87 3" xfId="2847"/>
    <cellStyle name="Percent 87 4" xfId="3612"/>
    <cellStyle name="Percent 88" xfId="2848"/>
    <cellStyle name="Percent 88 2" xfId="2849"/>
    <cellStyle name="Percent 88 2 2" xfId="2850"/>
    <cellStyle name="Percent 88 3" xfId="2851"/>
    <cellStyle name="Percent 88 4" xfId="3613"/>
    <cellStyle name="Percent 89" xfId="2852"/>
    <cellStyle name="Percent 89 2" xfId="2853"/>
    <cellStyle name="Percent 89 2 2" xfId="2854"/>
    <cellStyle name="Percent 89 3" xfId="2855"/>
    <cellStyle name="Percent 89 4" xfId="3614"/>
    <cellStyle name="Percent 9" xfId="2856"/>
    <cellStyle name="Percent 9 2" xfId="2857"/>
    <cellStyle name="Percent 9 2 2" xfId="2858"/>
    <cellStyle name="Percent 9 3" xfId="2859"/>
    <cellStyle name="Percent 9 4" xfId="3615"/>
    <cellStyle name="Percent 90" xfId="2860"/>
    <cellStyle name="Percent 90 2" xfId="2861"/>
    <cellStyle name="Percent 90 2 2" xfId="2862"/>
    <cellStyle name="Percent 90 3" xfId="2863"/>
    <cellStyle name="Percent 90 4" xfId="3616"/>
    <cellStyle name="Percent 91" xfId="2864"/>
    <cellStyle name="Percent 91 2" xfId="2865"/>
    <cellStyle name="Percent 91 2 2" xfId="2866"/>
    <cellStyle name="Percent 91 3" xfId="2867"/>
    <cellStyle name="Percent 91 4" xfId="3617"/>
    <cellStyle name="Percent 92" xfId="2868"/>
    <cellStyle name="Percent 92 2" xfId="2869"/>
    <cellStyle name="Percent 92 2 2" xfId="2870"/>
    <cellStyle name="Percent 92 3" xfId="2871"/>
    <cellStyle name="Percent 92 4" xfId="3618"/>
    <cellStyle name="Percent 93" xfId="2872"/>
    <cellStyle name="Percent 93 2" xfId="2873"/>
    <cellStyle name="Percent 93 2 2" xfId="2874"/>
    <cellStyle name="Percent 93 3" xfId="2875"/>
    <cellStyle name="Percent 93 4" xfId="3619"/>
    <cellStyle name="Percent 94" xfId="2876"/>
    <cellStyle name="Percent 94 2" xfId="2877"/>
    <cellStyle name="Percent 94 2 2" xfId="2878"/>
    <cellStyle name="Percent 94 3" xfId="2879"/>
    <cellStyle name="Percent 94 4" xfId="3620"/>
    <cellStyle name="Percent 95" xfId="2880"/>
    <cellStyle name="Percent 95 2" xfId="2881"/>
    <cellStyle name="Percent 95 2 2" xfId="2882"/>
    <cellStyle name="Percent 95 3" xfId="2883"/>
    <cellStyle name="Percent 95 4" xfId="3621"/>
    <cellStyle name="Percent 96" xfId="2884"/>
    <cellStyle name="Percent 96 2" xfId="2885"/>
    <cellStyle name="Percent 96 2 2" xfId="2886"/>
    <cellStyle name="Percent 96 3" xfId="2887"/>
    <cellStyle name="Percent 96 4" xfId="3622"/>
    <cellStyle name="Percent 97" xfId="2888"/>
    <cellStyle name="Percent 97 2" xfId="2889"/>
    <cellStyle name="Percent 97 2 2" xfId="2890"/>
    <cellStyle name="Percent 97 3" xfId="2891"/>
    <cellStyle name="Percent 97 4" xfId="3623"/>
    <cellStyle name="Percent 98" xfId="2892"/>
    <cellStyle name="Percent 98 2" xfId="2893"/>
    <cellStyle name="Percent 98 2 2" xfId="2894"/>
    <cellStyle name="Percent 98 3" xfId="2895"/>
    <cellStyle name="Percent 98 4" xfId="3624"/>
    <cellStyle name="Percent 99" xfId="2896"/>
    <cellStyle name="Percent 99 2" xfId="2897"/>
    <cellStyle name="Percent 99 2 2" xfId="2898"/>
    <cellStyle name="Percent 99 3" xfId="2899"/>
    <cellStyle name="Percent 99 4" xfId="3625"/>
    <cellStyle name="Reset  - Style7" xfId="2900"/>
    <cellStyle name="Table  - Style6" xfId="2901"/>
    <cellStyle name="Title  - Style1" xfId="2902"/>
    <cellStyle name="Title 2" xfId="2903"/>
    <cellStyle name="Total 2" xfId="2904"/>
    <cellStyle name="TotCol - Style5" xfId="2905"/>
    <cellStyle name="TotRow - Style4" xfId="2906"/>
    <cellStyle name="Warning Text 2" xfId="290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649\Local%20Settings\Temporary%20Internet%20Files\Content.Outlook\AF6ZSVTG\TRAVL_APR14%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20649\Local%20Settings\Temporary%20Internet%20Files\Content.Outlook\AF6ZSVTG\TRAVL_APR14%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VL\APR15\Final%20file%20from%20WRPC\TRAVL_APR15.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sheetData sheetId="5">
        <row r="2">
          <cell r="H2">
            <v>744</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661"/>
  <sheetViews>
    <sheetView tabSelected="1" view="pageBreakPreview" topLeftCell="H1" zoomScale="85" zoomScaleSheetLayoutView="85" workbookViewId="0">
      <pane ySplit="5" topLeftCell="A6" activePane="bottomLeft" state="frozen"/>
      <selection activeCell="C8" sqref="C8"/>
      <selection pane="bottomLeft" activeCell="V7" sqref="V7"/>
    </sheetView>
  </sheetViews>
  <sheetFormatPr defaultColWidth="9.140625" defaultRowHeight="15.75" outlineLevelRow="2"/>
  <cols>
    <col min="1" max="1" width="7.42578125" style="155" customWidth="1"/>
    <col min="2" max="2" width="11" style="44" customWidth="1"/>
    <col min="3" max="3" width="51.42578125" style="44" customWidth="1"/>
    <col min="4" max="4" width="10.28515625" style="44" customWidth="1"/>
    <col min="5" max="6" width="11" style="43" customWidth="1"/>
    <col min="7" max="7" width="12" style="45" customWidth="1"/>
    <col min="8" max="8" width="7.5703125" style="45" customWidth="1"/>
    <col min="9" max="9" width="12.28515625" style="45" customWidth="1"/>
    <col min="10" max="13" width="9.7109375" style="45" customWidth="1"/>
    <col min="14" max="14" width="10.140625" style="45" customWidth="1"/>
    <col min="15" max="15" width="9.28515625" style="45" customWidth="1"/>
    <col min="16" max="16" width="10" style="45" customWidth="1"/>
    <col min="17" max="17" width="12.28515625" style="45" customWidth="1"/>
    <col min="18" max="18" width="8.7109375" style="47" customWidth="1"/>
    <col min="19" max="19" width="8.140625" style="48" customWidth="1"/>
    <col min="20" max="20" width="9" style="48" customWidth="1"/>
    <col min="21" max="21" width="45.85546875" style="44" customWidth="1"/>
    <col min="22" max="22" width="13.28515625" style="44" customWidth="1"/>
    <col min="23" max="23" width="9.5703125" style="44" customWidth="1"/>
    <col min="24" max="24" width="7.85546875" style="47" customWidth="1"/>
    <col min="25" max="16384" width="9.140625" style="43"/>
  </cols>
  <sheetData>
    <row r="1" spans="1:25" s="37" customFormat="1" ht="19.5" customHeight="1">
      <c r="A1" s="156"/>
      <c r="B1" s="30"/>
      <c r="C1" s="30"/>
      <c r="D1" s="30"/>
      <c r="E1" s="31"/>
      <c r="F1" s="31"/>
      <c r="G1" s="32"/>
      <c r="H1" s="32"/>
      <c r="I1" s="32"/>
      <c r="J1" s="32"/>
      <c r="K1" s="32"/>
      <c r="L1" s="32"/>
      <c r="M1" s="32"/>
      <c r="N1" s="32"/>
      <c r="O1" s="32"/>
      <c r="P1" s="32"/>
      <c r="Q1" s="32"/>
      <c r="R1" s="30"/>
      <c r="S1" s="33"/>
      <c r="T1" s="33"/>
      <c r="U1" s="30"/>
      <c r="V1" s="30"/>
      <c r="W1" s="30"/>
      <c r="X1" s="30"/>
      <c r="Y1" s="36"/>
    </row>
    <row r="2" spans="1:25" s="37" customFormat="1" ht="21.75" customHeight="1">
      <c r="A2" s="40"/>
      <c r="B2" s="39"/>
      <c r="C2" s="39" t="s">
        <v>1310</v>
      </c>
      <c r="D2" s="158">
        <v>42125</v>
      </c>
      <c r="E2" s="40"/>
      <c r="F2" s="40"/>
      <c r="G2" s="40"/>
      <c r="H2" s="40"/>
      <c r="I2" s="40"/>
      <c r="J2" s="40"/>
      <c r="K2" s="40"/>
      <c r="L2" s="40"/>
      <c r="M2" s="40"/>
      <c r="N2" s="40"/>
      <c r="O2" s="40"/>
      <c r="P2" s="40"/>
      <c r="Q2" s="40"/>
      <c r="R2" s="39"/>
      <c r="S2" s="41"/>
      <c r="T2" s="41"/>
      <c r="U2" s="39"/>
      <c r="V2" s="39"/>
      <c r="W2" s="39"/>
      <c r="X2" s="42"/>
      <c r="Y2" s="36"/>
    </row>
    <row r="3" spans="1:25" ht="19.5">
      <c r="X3" s="159">
        <f>24*31</f>
        <v>744</v>
      </c>
    </row>
    <row r="4" spans="1:25" ht="25.5" customHeight="1">
      <c r="A4" s="157"/>
      <c r="B4" s="141"/>
      <c r="C4" s="189" t="s">
        <v>2</v>
      </c>
      <c r="D4" s="180" t="s">
        <v>1286</v>
      </c>
      <c r="E4" s="180" t="s">
        <v>1287</v>
      </c>
      <c r="F4" s="180" t="s">
        <v>1311</v>
      </c>
      <c r="G4" s="191" t="s">
        <v>1288</v>
      </c>
      <c r="H4" s="192"/>
      <c r="I4" s="191" t="s">
        <v>1289</v>
      </c>
      <c r="J4" s="192"/>
      <c r="K4" s="182" t="s">
        <v>1302</v>
      </c>
      <c r="L4" s="183"/>
      <c r="M4" s="184" t="s">
        <v>1303</v>
      </c>
      <c r="N4" s="186" t="s">
        <v>1293</v>
      </c>
      <c r="O4" s="187"/>
      <c r="P4" s="187"/>
      <c r="Q4" s="188"/>
      <c r="R4" s="180" t="s">
        <v>1306</v>
      </c>
      <c r="S4" s="180" t="s">
        <v>1307</v>
      </c>
      <c r="T4" s="180" t="s">
        <v>1525</v>
      </c>
      <c r="U4" s="180" t="s">
        <v>1298</v>
      </c>
      <c r="V4" s="180" t="s">
        <v>1308</v>
      </c>
      <c r="W4" s="180" t="s">
        <v>1309</v>
      </c>
      <c r="X4" s="59"/>
    </row>
    <row r="5" spans="1:25" s="65" customFormat="1" ht="65.25" customHeight="1" outlineLevel="1">
      <c r="A5" s="142" t="s">
        <v>0</v>
      </c>
      <c r="B5" s="143" t="s">
        <v>1285</v>
      </c>
      <c r="C5" s="190"/>
      <c r="D5" s="181"/>
      <c r="E5" s="181"/>
      <c r="F5" s="181"/>
      <c r="G5" s="144" t="s">
        <v>1290</v>
      </c>
      <c r="H5" s="145" t="s">
        <v>1291</v>
      </c>
      <c r="I5" s="144" t="s">
        <v>1292</v>
      </c>
      <c r="J5" s="145" t="s">
        <v>1291</v>
      </c>
      <c r="K5" s="145" t="s">
        <v>1304</v>
      </c>
      <c r="L5" s="145" t="s">
        <v>1305</v>
      </c>
      <c r="M5" s="185"/>
      <c r="N5" s="145" t="s">
        <v>1294</v>
      </c>
      <c r="O5" s="145" t="s">
        <v>1295</v>
      </c>
      <c r="P5" s="145" t="s">
        <v>1296</v>
      </c>
      <c r="Q5" s="145" t="s">
        <v>1297</v>
      </c>
      <c r="R5" s="181"/>
      <c r="S5" s="181"/>
      <c r="T5" s="181"/>
      <c r="U5" s="181"/>
      <c r="V5" s="181"/>
      <c r="W5" s="181"/>
      <c r="X5" s="9" t="s">
        <v>71</v>
      </c>
    </row>
    <row r="6" spans="1:25" s="69" customFormat="1" ht="28.5" outlineLevel="2">
      <c r="A6" s="66">
        <v>1</v>
      </c>
      <c r="B6" s="67" t="s">
        <v>921</v>
      </c>
      <c r="C6" s="74" t="s">
        <v>43</v>
      </c>
      <c r="D6" s="67">
        <v>184</v>
      </c>
      <c r="E6" s="10" t="s">
        <v>52</v>
      </c>
      <c r="F6" s="10"/>
      <c r="G6" s="19">
        <v>42139</v>
      </c>
      <c r="H6" s="20">
        <v>0.91666666666666663</v>
      </c>
      <c r="I6" s="19">
        <v>42139</v>
      </c>
      <c r="J6" s="20">
        <v>0.92361111111111116</v>
      </c>
      <c r="K6" s="20"/>
      <c r="L6" s="20"/>
      <c r="M6" s="20"/>
      <c r="N6" s="21">
        <v>6.9444444444445308E-3</v>
      </c>
      <c r="O6" s="21">
        <v>0</v>
      </c>
      <c r="P6" s="21">
        <v>0</v>
      </c>
      <c r="Q6" s="21">
        <v>0</v>
      </c>
      <c r="R6" s="11"/>
      <c r="S6" s="11"/>
      <c r="T6" s="11"/>
      <c r="U6" s="5" t="s">
        <v>488</v>
      </c>
      <c r="V6" s="5" t="s">
        <v>1526</v>
      </c>
      <c r="W6" s="5"/>
      <c r="X6" s="12" t="s">
        <v>12</v>
      </c>
    </row>
    <row r="7" spans="1:25" s="70" customFormat="1" ht="28.5" outlineLevel="2">
      <c r="A7" s="66">
        <v>1</v>
      </c>
      <c r="B7" s="67" t="s">
        <v>921</v>
      </c>
      <c r="C7" s="74" t="s">
        <v>43</v>
      </c>
      <c r="D7" s="67">
        <v>184</v>
      </c>
      <c r="E7" s="10" t="s">
        <v>52</v>
      </c>
      <c r="F7" s="10"/>
      <c r="G7" s="19">
        <v>42139</v>
      </c>
      <c r="H7" s="20">
        <v>0.92361111111111116</v>
      </c>
      <c r="I7" s="19">
        <v>42140</v>
      </c>
      <c r="J7" s="20">
        <v>0.92847222222222225</v>
      </c>
      <c r="K7" s="20"/>
      <c r="L7" s="20"/>
      <c r="M7" s="20"/>
      <c r="N7" s="21">
        <v>0</v>
      </c>
      <c r="O7" s="21">
        <v>0</v>
      </c>
      <c r="P7" s="21">
        <v>0</v>
      </c>
      <c r="Q7" s="21">
        <v>1.004861111111111</v>
      </c>
      <c r="R7" s="11"/>
      <c r="S7" s="11"/>
      <c r="T7" s="11"/>
      <c r="U7" s="5" t="s">
        <v>489</v>
      </c>
      <c r="V7" s="5"/>
      <c r="W7" s="5"/>
      <c r="X7" s="12" t="s">
        <v>4</v>
      </c>
    </row>
    <row r="8" spans="1:25" s="69" customFormat="1" ht="28.5" outlineLevel="2">
      <c r="A8" s="66">
        <v>1</v>
      </c>
      <c r="B8" s="67" t="s">
        <v>921</v>
      </c>
      <c r="C8" s="74" t="s">
        <v>43</v>
      </c>
      <c r="D8" s="67">
        <v>184</v>
      </c>
      <c r="E8" s="10" t="s">
        <v>52</v>
      </c>
      <c r="F8" s="10"/>
      <c r="G8" s="19">
        <v>42145</v>
      </c>
      <c r="H8" s="20">
        <v>0.7583333333333333</v>
      </c>
      <c r="I8" s="19">
        <v>42145</v>
      </c>
      <c r="J8" s="20">
        <v>0.84722222222222221</v>
      </c>
      <c r="K8" s="20"/>
      <c r="L8" s="20"/>
      <c r="M8" s="20"/>
      <c r="N8" s="21">
        <v>0</v>
      </c>
      <c r="O8" s="21">
        <v>8.8888888888888906E-2</v>
      </c>
      <c r="P8" s="21">
        <v>0</v>
      </c>
      <c r="Q8" s="21">
        <v>0</v>
      </c>
      <c r="R8" s="11"/>
      <c r="S8" s="11"/>
      <c r="T8" s="11"/>
      <c r="U8" s="5" t="s">
        <v>656</v>
      </c>
      <c r="V8" s="5"/>
      <c r="W8" s="5"/>
      <c r="X8" s="12" t="s">
        <v>22</v>
      </c>
    </row>
    <row r="9" spans="1:25" s="69" customFormat="1" outlineLevel="1">
      <c r="A9" s="66">
        <v>1</v>
      </c>
      <c r="B9" s="67"/>
      <c r="C9" s="160" t="s">
        <v>1312</v>
      </c>
      <c r="D9" s="67"/>
      <c r="E9" s="10"/>
      <c r="F9" s="10"/>
      <c r="G9" s="19"/>
      <c r="H9" s="20"/>
      <c r="I9" s="19"/>
      <c r="J9" s="20"/>
      <c r="K9" s="20"/>
      <c r="L9" s="20"/>
      <c r="M9" s="20"/>
      <c r="N9" s="21">
        <f>SUBTOTAL(9,N6:N8)</f>
        <v>6.9444444444445308E-3</v>
      </c>
      <c r="O9" s="21">
        <f>SUBTOTAL(9,O6:O8)</f>
        <v>8.8888888888888906E-2</v>
      </c>
      <c r="P9" s="21">
        <f>SUBTOTAL(9,P6:P8)</f>
        <v>0</v>
      </c>
      <c r="Q9" s="21">
        <f>SUBTOTAL(9,Q6:Q8)</f>
        <v>1.004861111111111</v>
      </c>
      <c r="R9" s="11"/>
      <c r="S9" s="11"/>
      <c r="T9" s="11"/>
      <c r="U9" s="5"/>
      <c r="V9" s="5"/>
      <c r="W9" s="173">
        <f>($X$3-O9*24-P9*24-N9*24)/($X$3-O9*24-P9*24)</f>
        <v>0.99977534148094904</v>
      </c>
      <c r="X9" s="12"/>
    </row>
    <row r="10" spans="1:25" s="69" customFormat="1" ht="28.5" outlineLevel="2">
      <c r="A10" s="17">
        <v>2</v>
      </c>
      <c r="B10" s="67" t="s">
        <v>923</v>
      </c>
      <c r="C10" s="26" t="s">
        <v>40</v>
      </c>
      <c r="D10" s="67">
        <v>217.02</v>
      </c>
      <c r="E10" s="10" t="s">
        <v>52</v>
      </c>
      <c r="F10" s="10"/>
      <c r="G10" s="19">
        <v>42153</v>
      </c>
      <c r="H10" s="20">
        <v>0.63402777777777775</v>
      </c>
      <c r="I10" s="19">
        <v>42153</v>
      </c>
      <c r="J10" s="20">
        <v>0.66041666666666665</v>
      </c>
      <c r="K10" s="20"/>
      <c r="L10" s="20"/>
      <c r="M10" s="20"/>
      <c r="N10" s="21">
        <v>2.6388888888888906E-2</v>
      </c>
      <c r="O10" s="21">
        <v>0</v>
      </c>
      <c r="P10" s="21">
        <v>0</v>
      </c>
      <c r="Q10" s="21">
        <v>0</v>
      </c>
      <c r="R10" s="11"/>
      <c r="S10" s="11"/>
      <c r="T10" s="11"/>
      <c r="U10" s="5" t="s">
        <v>908</v>
      </c>
      <c r="V10" s="5"/>
      <c r="W10" s="5"/>
      <c r="X10" s="12" t="s">
        <v>66</v>
      </c>
    </row>
    <row r="11" spans="1:25" s="69" customFormat="1" ht="15" outlineLevel="1">
      <c r="A11" s="17">
        <v>2</v>
      </c>
      <c r="B11" s="67"/>
      <c r="C11" s="161" t="s">
        <v>1313</v>
      </c>
      <c r="D11" s="67"/>
      <c r="E11" s="10"/>
      <c r="F11" s="10"/>
      <c r="G11" s="19"/>
      <c r="H11" s="20"/>
      <c r="I11" s="19"/>
      <c r="J11" s="20"/>
      <c r="K11" s="20"/>
      <c r="L11" s="20"/>
      <c r="M11" s="20"/>
      <c r="N11" s="21">
        <f>SUBTOTAL(9,N10:N10)</f>
        <v>2.6388888888888906E-2</v>
      </c>
      <c r="O11" s="21">
        <f>SUBTOTAL(9,O10:O10)</f>
        <v>0</v>
      </c>
      <c r="P11" s="21">
        <f>SUBTOTAL(9,P10:P10)</f>
        <v>0</v>
      </c>
      <c r="Q11" s="21">
        <f>SUBTOTAL(9,Q10:Q10)</f>
        <v>0</v>
      </c>
      <c r="R11" s="11"/>
      <c r="S11" s="11"/>
      <c r="T11" s="11"/>
      <c r="U11" s="5"/>
      <c r="V11" s="5"/>
      <c r="W11" s="173">
        <f>($X$3-O11*24-P11*24-N11*24)/($X$3-O11*24-P11*24)</f>
        <v>0.99914874551971322</v>
      </c>
      <c r="X11" s="12"/>
    </row>
    <row r="12" spans="1:25" s="69" customFormat="1" outlineLevel="2">
      <c r="A12" s="123">
        <v>3</v>
      </c>
      <c r="B12" s="67" t="s">
        <v>926</v>
      </c>
      <c r="C12" s="152" t="s">
        <v>925</v>
      </c>
      <c r="D12" s="67">
        <v>203.02</v>
      </c>
      <c r="E12" s="10" t="s">
        <v>52</v>
      </c>
      <c r="F12" s="10"/>
      <c r="G12" s="66"/>
      <c r="H12" s="66"/>
      <c r="I12" s="66"/>
      <c r="J12" s="66"/>
      <c r="K12" s="66"/>
      <c r="L12" s="66"/>
      <c r="M12" s="66"/>
      <c r="N12" s="66"/>
      <c r="O12" s="66"/>
      <c r="P12" s="66"/>
      <c r="Q12" s="66"/>
      <c r="R12" s="153"/>
      <c r="S12" s="154"/>
      <c r="T12" s="154"/>
      <c r="U12" s="152"/>
      <c r="V12" s="152"/>
      <c r="W12" s="152"/>
      <c r="X12" s="153"/>
    </row>
    <row r="13" spans="1:25" s="69" customFormat="1" outlineLevel="1">
      <c r="A13" s="123">
        <v>3</v>
      </c>
      <c r="B13" s="67"/>
      <c r="C13" s="162" t="s">
        <v>1314</v>
      </c>
      <c r="D13" s="67"/>
      <c r="E13" s="10"/>
      <c r="F13" s="10"/>
      <c r="G13" s="66"/>
      <c r="H13" s="66"/>
      <c r="I13" s="66"/>
      <c r="J13" s="66"/>
      <c r="K13" s="66"/>
      <c r="L13" s="66"/>
      <c r="M13" s="66"/>
      <c r="N13" s="66">
        <f>SUBTOTAL(9,N12:N12)</f>
        <v>0</v>
      </c>
      <c r="O13" s="66">
        <f>SUBTOTAL(9,O12:O12)</f>
        <v>0</v>
      </c>
      <c r="P13" s="66">
        <f>SUBTOTAL(9,P12:P12)</f>
        <v>0</v>
      </c>
      <c r="Q13" s="66">
        <f>SUBTOTAL(9,Q12:Q12)</f>
        <v>0</v>
      </c>
      <c r="R13" s="153"/>
      <c r="S13" s="154"/>
      <c r="T13" s="154"/>
      <c r="U13" s="152"/>
      <c r="V13" s="152"/>
      <c r="W13" s="173">
        <f>($X$3-O13*24-P13*24-N13*24)/($X$3-O13*24-P13*24)</f>
        <v>1</v>
      </c>
      <c r="X13" s="153"/>
    </row>
    <row r="14" spans="1:25" s="69" customFormat="1" outlineLevel="2">
      <c r="A14" s="123">
        <v>4</v>
      </c>
      <c r="B14" s="67" t="s">
        <v>928</v>
      </c>
      <c r="C14" s="152" t="s">
        <v>927</v>
      </c>
      <c r="D14" s="67">
        <v>14</v>
      </c>
      <c r="E14" s="10" t="s">
        <v>52</v>
      </c>
      <c r="F14" s="10"/>
      <c r="G14" s="66"/>
      <c r="H14" s="66"/>
      <c r="I14" s="66"/>
      <c r="J14" s="66"/>
      <c r="K14" s="66"/>
      <c r="L14" s="66"/>
      <c r="M14" s="66"/>
      <c r="N14" s="66"/>
      <c r="O14" s="66"/>
      <c r="P14" s="66"/>
      <c r="Q14" s="66"/>
      <c r="R14" s="153"/>
      <c r="S14" s="154"/>
      <c r="T14" s="154"/>
      <c r="U14" s="152"/>
      <c r="V14" s="152"/>
      <c r="W14" s="152"/>
      <c r="X14" s="153"/>
    </row>
    <row r="15" spans="1:25" s="69" customFormat="1" outlineLevel="1">
      <c r="A15" s="123">
        <v>4</v>
      </c>
      <c r="B15" s="67"/>
      <c r="C15" s="162" t="s">
        <v>1315</v>
      </c>
      <c r="D15" s="67"/>
      <c r="E15" s="10"/>
      <c r="F15" s="10"/>
      <c r="G15" s="66"/>
      <c r="H15" s="66"/>
      <c r="I15" s="66"/>
      <c r="J15" s="66"/>
      <c r="K15" s="66"/>
      <c r="L15" s="66"/>
      <c r="M15" s="66"/>
      <c r="N15" s="66">
        <f>SUBTOTAL(9,N14:N14)</f>
        <v>0</v>
      </c>
      <c r="O15" s="66">
        <f>SUBTOTAL(9,O14:O14)</f>
        <v>0</v>
      </c>
      <c r="P15" s="66">
        <f>SUBTOTAL(9,P14:P14)</f>
        <v>0</v>
      </c>
      <c r="Q15" s="66">
        <f>SUBTOTAL(9,Q14:Q14)</f>
        <v>0</v>
      </c>
      <c r="R15" s="153"/>
      <c r="S15" s="154"/>
      <c r="T15" s="154"/>
      <c r="U15" s="152"/>
      <c r="V15" s="152"/>
      <c r="W15" s="173">
        <f>($X$3-O15*24-P15*24-N15*24)/($X$3-O15*24-P15*24)</f>
        <v>1</v>
      </c>
      <c r="X15" s="153"/>
    </row>
    <row r="16" spans="1:25" s="69" customFormat="1" outlineLevel="2">
      <c r="A16" s="123">
        <v>5</v>
      </c>
      <c r="B16" s="67" t="s">
        <v>930</v>
      </c>
      <c r="C16" s="152" t="s">
        <v>929</v>
      </c>
      <c r="D16" s="67">
        <v>94.43</v>
      </c>
      <c r="E16" s="10" t="s">
        <v>52</v>
      </c>
      <c r="F16" s="10"/>
      <c r="G16" s="66"/>
      <c r="H16" s="66"/>
      <c r="I16" s="66"/>
      <c r="J16" s="66"/>
      <c r="K16" s="66"/>
      <c r="L16" s="66"/>
      <c r="M16" s="66"/>
      <c r="N16" s="66"/>
      <c r="O16" s="66"/>
      <c r="P16" s="66"/>
      <c r="Q16" s="66"/>
      <c r="R16" s="153"/>
      <c r="S16" s="154"/>
      <c r="T16" s="154"/>
      <c r="U16" s="152"/>
      <c r="V16" s="152"/>
      <c r="W16" s="152"/>
      <c r="X16" s="153"/>
    </row>
    <row r="17" spans="1:24" s="69" customFormat="1" outlineLevel="1">
      <c r="A17" s="123">
        <v>5</v>
      </c>
      <c r="B17" s="67"/>
      <c r="C17" s="162" t="s">
        <v>1316</v>
      </c>
      <c r="D17" s="67"/>
      <c r="E17" s="10"/>
      <c r="F17" s="10"/>
      <c r="G17" s="66"/>
      <c r="H17" s="66"/>
      <c r="I17" s="66"/>
      <c r="J17" s="66"/>
      <c r="K17" s="66"/>
      <c r="L17" s="66"/>
      <c r="M17" s="66"/>
      <c r="N17" s="66">
        <f>SUBTOTAL(9,N16:N16)</f>
        <v>0</v>
      </c>
      <c r="O17" s="66">
        <f>SUBTOTAL(9,O16:O16)</f>
        <v>0</v>
      </c>
      <c r="P17" s="66">
        <f>SUBTOTAL(9,P16:P16)</f>
        <v>0</v>
      </c>
      <c r="Q17" s="66">
        <f>SUBTOTAL(9,Q16:Q16)</f>
        <v>0</v>
      </c>
      <c r="R17" s="153"/>
      <c r="S17" s="154"/>
      <c r="T17" s="154"/>
      <c r="U17" s="152"/>
      <c r="V17" s="152"/>
      <c r="W17" s="173">
        <f>($X$3-O17*24-P17*24-N17*24)/($X$3-O17*24-P17*24)</f>
        <v>1</v>
      </c>
      <c r="X17" s="153"/>
    </row>
    <row r="18" spans="1:24" s="72" customFormat="1" outlineLevel="2">
      <c r="A18" s="123">
        <v>6</v>
      </c>
      <c r="B18" s="67" t="s">
        <v>932</v>
      </c>
      <c r="C18" s="152" t="s">
        <v>931</v>
      </c>
      <c r="D18" s="67">
        <v>20.029999999999987</v>
      </c>
      <c r="E18" s="10" t="s">
        <v>52</v>
      </c>
      <c r="F18" s="10"/>
      <c r="G18" s="66"/>
      <c r="H18" s="66"/>
      <c r="I18" s="66"/>
      <c r="J18" s="66"/>
      <c r="K18" s="66"/>
      <c r="L18" s="66"/>
      <c r="M18" s="66"/>
      <c r="N18" s="66"/>
      <c r="O18" s="66"/>
      <c r="P18" s="66"/>
      <c r="Q18" s="66"/>
      <c r="R18" s="153"/>
      <c r="S18" s="154"/>
      <c r="T18" s="154"/>
      <c r="U18" s="152"/>
      <c r="V18" s="152"/>
      <c r="W18" s="152"/>
      <c r="X18" s="153"/>
    </row>
    <row r="19" spans="1:24" s="72" customFormat="1" outlineLevel="1">
      <c r="A19" s="123">
        <v>6</v>
      </c>
      <c r="B19" s="67"/>
      <c r="C19" s="162" t="s">
        <v>1317</v>
      </c>
      <c r="D19" s="67"/>
      <c r="E19" s="10"/>
      <c r="F19" s="10"/>
      <c r="G19" s="66"/>
      <c r="H19" s="66"/>
      <c r="I19" s="66"/>
      <c r="J19" s="66"/>
      <c r="K19" s="66"/>
      <c r="L19" s="66"/>
      <c r="M19" s="66"/>
      <c r="N19" s="66">
        <f>SUBTOTAL(9,N18:N18)</f>
        <v>0</v>
      </c>
      <c r="O19" s="66">
        <f>SUBTOTAL(9,O18:O18)</f>
        <v>0</v>
      </c>
      <c r="P19" s="66">
        <f>SUBTOTAL(9,P18:P18)</f>
        <v>0</v>
      </c>
      <c r="Q19" s="66">
        <f>SUBTOTAL(9,Q18:Q18)</f>
        <v>0</v>
      </c>
      <c r="R19" s="153"/>
      <c r="S19" s="154"/>
      <c r="T19" s="154"/>
      <c r="U19" s="152"/>
      <c r="V19" s="152"/>
      <c r="W19" s="173">
        <f>($X$3-O19*24-P19*24-N19*24)/($X$3-O19*24-P19*24)</f>
        <v>1</v>
      </c>
      <c r="X19" s="153"/>
    </row>
    <row r="20" spans="1:24" s="72" customFormat="1" outlineLevel="2">
      <c r="A20" s="123">
        <v>7</v>
      </c>
      <c r="B20" s="67" t="s">
        <v>934</v>
      </c>
      <c r="C20" s="152" t="s">
        <v>933</v>
      </c>
      <c r="D20" s="67">
        <v>142.44999999999999</v>
      </c>
      <c r="E20" s="10" t="s">
        <v>52</v>
      </c>
      <c r="F20" s="10"/>
      <c r="G20" s="66"/>
      <c r="H20" s="66"/>
      <c r="I20" s="66"/>
      <c r="J20" s="66"/>
      <c r="K20" s="66"/>
      <c r="L20" s="66"/>
      <c r="M20" s="66"/>
      <c r="N20" s="66"/>
      <c r="O20" s="66"/>
      <c r="P20" s="66"/>
      <c r="Q20" s="66"/>
      <c r="R20" s="153"/>
      <c r="S20" s="154"/>
      <c r="T20" s="154"/>
      <c r="U20" s="152"/>
      <c r="V20" s="152"/>
      <c r="W20" s="152"/>
      <c r="X20" s="153"/>
    </row>
    <row r="21" spans="1:24" s="72" customFormat="1" outlineLevel="1">
      <c r="A21" s="123">
        <v>7</v>
      </c>
      <c r="B21" s="67"/>
      <c r="C21" s="162" t="s">
        <v>1318</v>
      </c>
      <c r="D21" s="67"/>
      <c r="E21" s="10"/>
      <c r="F21" s="10"/>
      <c r="G21" s="66"/>
      <c r="H21" s="66"/>
      <c r="I21" s="66"/>
      <c r="J21" s="66"/>
      <c r="K21" s="66"/>
      <c r="L21" s="66"/>
      <c r="M21" s="66"/>
      <c r="N21" s="66">
        <f>SUBTOTAL(9,N20:N20)</f>
        <v>0</v>
      </c>
      <c r="O21" s="66">
        <f>SUBTOTAL(9,O20:O20)</f>
        <v>0</v>
      </c>
      <c r="P21" s="66">
        <f>SUBTOTAL(9,P20:P20)</f>
        <v>0</v>
      </c>
      <c r="Q21" s="66">
        <f>SUBTOTAL(9,Q20:Q20)</f>
        <v>0</v>
      </c>
      <c r="R21" s="153"/>
      <c r="S21" s="154"/>
      <c r="T21" s="154"/>
      <c r="U21" s="152"/>
      <c r="V21" s="152"/>
      <c r="W21" s="173">
        <f>($X$3-O21*24-P21*24-N21*24)/($X$3-O21*24-P21*24)</f>
        <v>1</v>
      </c>
      <c r="X21" s="153"/>
    </row>
    <row r="22" spans="1:24" s="72" customFormat="1" outlineLevel="2">
      <c r="A22" s="66">
        <v>8</v>
      </c>
      <c r="B22" s="67" t="s">
        <v>935</v>
      </c>
      <c r="C22" s="26" t="s">
        <v>60</v>
      </c>
      <c r="D22" s="67">
        <v>212.46</v>
      </c>
      <c r="E22" s="10" t="s">
        <v>52</v>
      </c>
      <c r="F22" s="10"/>
      <c r="G22" s="19">
        <v>42126</v>
      </c>
      <c r="H22" s="20">
        <v>0.39305555555555555</v>
      </c>
      <c r="I22" s="19">
        <v>42126</v>
      </c>
      <c r="J22" s="20">
        <v>0.81874999999999998</v>
      </c>
      <c r="K22" s="20"/>
      <c r="L22" s="20"/>
      <c r="M22" s="20"/>
      <c r="N22" s="21">
        <v>0.42569444444444443</v>
      </c>
      <c r="O22" s="21">
        <v>0</v>
      </c>
      <c r="P22" s="21">
        <v>0</v>
      </c>
      <c r="Q22" s="21">
        <v>0</v>
      </c>
      <c r="R22" s="11"/>
      <c r="S22" s="11"/>
      <c r="T22" s="11"/>
      <c r="U22" s="22" t="s">
        <v>201</v>
      </c>
      <c r="V22" s="22"/>
      <c r="W22" s="22"/>
      <c r="X22" s="12" t="s">
        <v>16</v>
      </c>
    </row>
    <row r="23" spans="1:24" s="72" customFormat="1" outlineLevel="2">
      <c r="A23" s="66">
        <v>8</v>
      </c>
      <c r="B23" s="67" t="s">
        <v>935</v>
      </c>
      <c r="C23" s="26" t="s">
        <v>60</v>
      </c>
      <c r="D23" s="67">
        <v>212.46</v>
      </c>
      <c r="E23" s="10" t="s">
        <v>52</v>
      </c>
      <c r="F23" s="10"/>
      <c r="G23" s="19">
        <v>42130</v>
      </c>
      <c r="H23" s="20">
        <v>0.21666666666666667</v>
      </c>
      <c r="I23" s="19">
        <v>42130</v>
      </c>
      <c r="J23" s="20">
        <v>0.47500000000000003</v>
      </c>
      <c r="K23" s="20"/>
      <c r="L23" s="20"/>
      <c r="M23" s="20"/>
      <c r="N23" s="21">
        <v>0.25833333333333336</v>
      </c>
      <c r="O23" s="21">
        <v>0</v>
      </c>
      <c r="P23" s="21">
        <v>0</v>
      </c>
      <c r="Q23" s="21">
        <v>0</v>
      </c>
      <c r="R23" s="11"/>
      <c r="S23" s="11"/>
      <c r="T23" s="11"/>
      <c r="U23" s="22" t="s">
        <v>201</v>
      </c>
      <c r="V23" s="22"/>
      <c r="W23" s="22"/>
      <c r="X23" s="12" t="s">
        <v>16</v>
      </c>
    </row>
    <row r="24" spans="1:24" s="72" customFormat="1" outlineLevel="1">
      <c r="A24" s="66">
        <v>8</v>
      </c>
      <c r="B24" s="67"/>
      <c r="C24" s="161" t="s">
        <v>1319</v>
      </c>
      <c r="D24" s="67"/>
      <c r="E24" s="10"/>
      <c r="F24" s="10"/>
      <c r="G24" s="19"/>
      <c r="H24" s="20"/>
      <c r="I24" s="19"/>
      <c r="J24" s="20"/>
      <c r="K24" s="20"/>
      <c r="L24" s="20"/>
      <c r="M24" s="20"/>
      <c r="N24" s="21">
        <f>SUBTOTAL(9,N22:N23)</f>
        <v>0.68402777777777779</v>
      </c>
      <c r="O24" s="21">
        <f>SUBTOTAL(9,O22:O23)</f>
        <v>0</v>
      </c>
      <c r="P24" s="21">
        <f>SUBTOTAL(9,P22:P23)</f>
        <v>0</v>
      </c>
      <c r="Q24" s="21">
        <f>SUBTOTAL(9,Q22:Q23)</f>
        <v>0</v>
      </c>
      <c r="R24" s="11"/>
      <c r="S24" s="11"/>
      <c r="T24" s="11"/>
      <c r="U24" s="22"/>
      <c r="V24" s="22"/>
      <c r="W24" s="173">
        <f>($X$3-O24*24-P24*24-N24*24)/($X$3-O24*24-P24*24)</f>
        <v>0.97793458781362008</v>
      </c>
      <c r="X24" s="12"/>
    </row>
    <row r="25" spans="1:24" s="72" customFormat="1" ht="28.5" outlineLevel="2">
      <c r="A25" s="17">
        <v>9</v>
      </c>
      <c r="B25" s="67" t="s">
        <v>936</v>
      </c>
      <c r="C25" s="2" t="s">
        <v>17</v>
      </c>
      <c r="D25" s="67">
        <v>405.77</v>
      </c>
      <c r="E25" s="10" t="s">
        <v>52</v>
      </c>
      <c r="F25" s="10"/>
      <c r="G25" s="19">
        <v>42127</v>
      </c>
      <c r="H25" s="20">
        <v>0.41875000000000001</v>
      </c>
      <c r="I25" s="19">
        <v>42127</v>
      </c>
      <c r="J25" s="20">
        <v>0.64097222222222217</v>
      </c>
      <c r="K25" s="20"/>
      <c r="L25" s="20"/>
      <c r="M25" s="20"/>
      <c r="N25" s="21">
        <v>0</v>
      </c>
      <c r="O25" s="21">
        <v>0</v>
      </c>
      <c r="P25" s="21">
        <v>0.22222222222222215</v>
      </c>
      <c r="Q25" s="21">
        <v>0</v>
      </c>
      <c r="R25" s="11"/>
      <c r="S25" s="11"/>
      <c r="T25" s="11"/>
      <c r="U25" s="22" t="s">
        <v>234</v>
      </c>
      <c r="V25" s="22"/>
      <c r="W25" s="22"/>
      <c r="X25" s="12" t="s">
        <v>166</v>
      </c>
    </row>
    <row r="26" spans="1:24" s="72" customFormat="1" ht="28.5" outlineLevel="2">
      <c r="A26" s="17">
        <v>9</v>
      </c>
      <c r="B26" s="67" t="s">
        <v>936</v>
      </c>
      <c r="C26" s="74" t="s">
        <v>17</v>
      </c>
      <c r="D26" s="67">
        <v>405.77</v>
      </c>
      <c r="E26" s="10" t="s">
        <v>52</v>
      </c>
      <c r="F26" s="10"/>
      <c r="G26" s="19">
        <v>42151</v>
      </c>
      <c r="H26" s="20" t="s">
        <v>789</v>
      </c>
      <c r="I26" s="19">
        <v>42151</v>
      </c>
      <c r="J26" s="20" t="s">
        <v>790</v>
      </c>
      <c r="K26" s="20"/>
      <c r="L26" s="20"/>
      <c r="M26" s="20"/>
      <c r="N26" s="21">
        <v>0</v>
      </c>
      <c r="O26" s="21">
        <v>0</v>
      </c>
      <c r="P26" s="21">
        <v>0</v>
      </c>
      <c r="Q26" s="21">
        <v>0.25416666666666676</v>
      </c>
      <c r="R26" s="11"/>
      <c r="S26" s="11"/>
      <c r="T26" s="11"/>
      <c r="U26" s="5" t="s">
        <v>791</v>
      </c>
      <c r="V26" s="5"/>
      <c r="W26" s="5"/>
      <c r="X26" s="12" t="s">
        <v>61</v>
      </c>
    </row>
    <row r="27" spans="1:24" s="72" customFormat="1" outlineLevel="1">
      <c r="A27" s="17">
        <v>9</v>
      </c>
      <c r="B27" s="67"/>
      <c r="C27" s="160" t="s">
        <v>1320</v>
      </c>
      <c r="D27" s="67"/>
      <c r="E27" s="10"/>
      <c r="F27" s="10"/>
      <c r="G27" s="19"/>
      <c r="H27" s="20"/>
      <c r="I27" s="19"/>
      <c r="J27" s="20"/>
      <c r="K27" s="20"/>
      <c r="L27" s="20"/>
      <c r="M27" s="20"/>
      <c r="N27" s="21">
        <f>SUBTOTAL(9,N25:N26)</f>
        <v>0</v>
      </c>
      <c r="O27" s="21">
        <f>SUBTOTAL(9,O25:O26)</f>
        <v>0</v>
      </c>
      <c r="P27" s="21">
        <f>SUBTOTAL(9,P25:P26)</f>
        <v>0.22222222222222215</v>
      </c>
      <c r="Q27" s="21">
        <f>SUBTOTAL(9,Q25:Q26)</f>
        <v>0.25416666666666676</v>
      </c>
      <c r="R27" s="11"/>
      <c r="S27" s="11"/>
      <c r="T27" s="11"/>
      <c r="U27" s="5"/>
      <c r="V27" s="5"/>
      <c r="W27" s="173">
        <f>($X$3-O27*24-P27*24-N27*24)/($X$3-O27*24-P27*24)</f>
        <v>1</v>
      </c>
      <c r="X27" s="12"/>
    </row>
    <row r="28" spans="1:24" s="72" customFormat="1" ht="28.5" outlineLevel="2">
      <c r="A28" s="66">
        <v>10</v>
      </c>
      <c r="B28" s="67" t="s">
        <v>938</v>
      </c>
      <c r="C28" s="2" t="s">
        <v>19</v>
      </c>
      <c r="D28" s="67">
        <v>405.77</v>
      </c>
      <c r="E28" s="10" t="s">
        <v>52</v>
      </c>
      <c r="F28" s="10"/>
      <c r="G28" s="19">
        <v>42128</v>
      </c>
      <c r="H28" s="20">
        <v>0.39027777777777778</v>
      </c>
      <c r="I28" s="19">
        <v>42128</v>
      </c>
      <c r="J28" s="20">
        <v>0.55208333333333337</v>
      </c>
      <c r="K28" s="20"/>
      <c r="L28" s="20"/>
      <c r="M28" s="20"/>
      <c r="N28" s="21">
        <v>0</v>
      </c>
      <c r="O28" s="21">
        <v>0</v>
      </c>
      <c r="P28" s="21">
        <v>0.16180555555555559</v>
      </c>
      <c r="Q28" s="21">
        <v>0</v>
      </c>
      <c r="R28" s="11"/>
      <c r="S28" s="11"/>
      <c r="T28" s="11"/>
      <c r="U28" s="22" t="s">
        <v>234</v>
      </c>
      <c r="V28" s="22"/>
      <c r="W28" s="22"/>
      <c r="X28" s="12" t="s">
        <v>166</v>
      </c>
    </row>
    <row r="29" spans="1:24" s="72" customFormat="1" outlineLevel="1">
      <c r="A29" s="66">
        <v>10</v>
      </c>
      <c r="B29" s="67"/>
      <c r="C29" s="163" t="s">
        <v>1321</v>
      </c>
      <c r="D29" s="67"/>
      <c r="E29" s="10"/>
      <c r="F29" s="10"/>
      <c r="G29" s="19"/>
      <c r="H29" s="20"/>
      <c r="I29" s="19"/>
      <c r="J29" s="20"/>
      <c r="K29" s="20"/>
      <c r="L29" s="20"/>
      <c r="M29" s="20"/>
      <c r="N29" s="21">
        <f>SUBTOTAL(9,N28:N28)</f>
        <v>0</v>
      </c>
      <c r="O29" s="21">
        <f>SUBTOTAL(9,O28:O28)</f>
        <v>0</v>
      </c>
      <c r="P29" s="21">
        <f>SUBTOTAL(9,P28:P28)</f>
        <v>0.16180555555555559</v>
      </c>
      <c r="Q29" s="21">
        <f>SUBTOTAL(9,Q28:Q28)</f>
        <v>0</v>
      </c>
      <c r="R29" s="11"/>
      <c r="S29" s="11"/>
      <c r="T29" s="11"/>
      <c r="U29" s="22"/>
      <c r="V29" s="22"/>
      <c r="W29" s="173">
        <f>($X$3-O29*24-P29*24-N29*24)/($X$3-O29*24-P29*24)</f>
        <v>1</v>
      </c>
      <c r="X29" s="12"/>
    </row>
    <row r="30" spans="1:24" s="72" customFormat="1" ht="99.75" outlineLevel="2">
      <c r="A30" s="66">
        <v>11</v>
      </c>
      <c r="B30" s="67" t="s">
        <v>939</v>
      </c>
      <c r="C30" s="71" t="s">
        <v>125</v>
      </c>
      <c r="D30" s="67">
        <v>134.74</v>
      </c>
      <c r="E30" s="10" t="s">
        <v>52</v>
      </c>
      <c r="F30" s="10"/>
      <c r="G30" s="19">
        <v>42119</v>
      </c>
      <c r="H30" s="20">
        <v>0.73125000000000007</v>
      </c>
      <c r="I30" s="19">
        <v>42130</v>
      </c>
      <c r="J30" s="20">
        <v>0.8569444444444444</v>
      </c>
      <c r="K30" s="20"/>
      <c r="L30" s="20"/>
      <c r="M30" s="20"/>
      <c r="N30" s="21">
        <v>0</v>
      </c>
      <c r="O30" s="21">
        <v>0</v>
      </c>
      <c r="P30" s="21">
        <v>5.8569444444444443</v>
      </c>
      <c r="Q30" s="21">
        <v>0</v>
      </c>
      <c r="R30" s="11"/>
      <c r="S30" s="11"/>
      <c r="T30" s="11"/>
      <c r="U30" s="5" t="s">
        <v>873</v>
      </c>
      <c r="V30" s="5"/>
      <c r="W30" s="5"/>
      <c r="X30" s="12" t="s">
        <v>872</v>
      </c>
    </row>
    <row r="31" spans="1:24" s="72" customFormat="1" outlineLevel="1">
      <c r="A31" s="66">
        <v>11</v>
      </c>
      <c r="B31" s="67"/>
      <c r="C31" s="164" t="s">
        <v>1322</v>
      </c>
      <c r="D31" s="67"/>
      <c r="E31" s="10"/>
      <c r="F31" s="10"/>
      <c r="G31" s="19"/>
      <c r="H31" s="20"/>
      <c r="I31" s="19"/>
      <c r="J31" s="20"/>
      <c r="K31" s="20"/>
      <c r="L31" s="20"/>
      <c r="M31" s="20"/>
      <c r="N31" s="21">
        <f>SUBTOTAL(9,N30:N30)</f>
        <v>0</v>
      </c>
      <c r="O31" s="21">
        <f>SUBTOTAL(9,O30:O30)</f>
        <v>0</v>
      </c>
      <c r="P31" s="21">
        <f>SUBTOTAL(9,P30:P30)</f>
        <v>5.8569444444444443</v>
      </c>
      <c r="Q31" s="21">
        <f>SUBTOTAL(9,Q30:Q30)</f>
        <v>0</v>
      </c>
      <c r="R31" s="11"/>
      <c r="S31" s="11"/>
      <c r="T31" s="11"/>
      <c r="U31" s="5"/>
      <c r="V31" s="5"/>
      <c r="W31" s="173">
        <f>($X$3-O31*24-P31*24-N31*24)/($X$3-O31*24-P31*24)</f>
        <v>1</v>
      </c>
      <c r="X31" s="12"/>
    </row>
    <row r="32" spans="1:24" s="72" customFormat="1" ht="28.5" outlineLevel="2">
      <c r="A32" s="66">
        <v>12</v>
      </c>
      <c r="B32" s="67" t="s">
        <v>941</v>
      </c>
      <c r="C32" s="3" t="s">
        <v>150</v>
      </c>
      <c r="D32" s="67">
        <v>82.248000000000005</v>
      </c>
      <c r="E32" s="10" t="s">
        <v>52</v>
      </c>
      <c r="F32" s="10"/>
      <c r="G32" s="19">
        <v>42145</v>
      </c>
      <c r="H32" s="20">
        <v>0.41111111111111115</v>
      </c>
      <c r="I32" s="19">
        <v>42145</v>
      </c>
      <c r="J32" s="20">
        <v>0.73263888888888884</v>
      </c>
      <c r="K32" s="20"/>
      <c r="L32" s="20"/>
      <c r="M32" s="20"/>
      <c r="N32" s="21">
        <v>0</v>
      </c>
      <c r="O32" s="21">
        <v>0</v>
      </c>
      <c r="P32" s="21">
        <v>0</v>
      </c>
      <c r="Q32" s="21">
        <v>0.32152777777777769</v>
      </c>
      <c r="R32" s="11"/>
      <c r="S32" s="11"/>
      <c r="T32" s="11"/>
      <c r="U32" s="5" t="s">
        <v>643</v>
      </c>
      <c r="V32" s="5"/>
      <c r="W32" s="5"/>
      <c r="X32" s="12" t="s">
        <v>9</v>
      </c>
    </row>
    <row r="33" spans="1:24" s="72" customFormat="1" outlineLevel="1">
      <c r="A33" s="66">
        <v>12</v>
      </c>
      <c r="B33" s="67"/>
      <c r="C33" s="165" t="s">
        <v>1323</v>
      </c>
      <c r="D33" s="67"/>
      <c r="E33" s="10"/>
      <c r="F33" s="10"/>
      <c r="G33" s="19"/>
      <c r="H33" s="20"/>
      <c r="I33" s="19"/>
      <c r="J33" s="20"/>
      <c r="K33" s="20"/>
      <c r="L33" s="20"/>
      <c r="M33" s="20"/>
      <c r="N33" s="21">
        <f>SUBTOTAL(9,N32:N32)</f>
        <v>0</v>
      </c>
      <c r="O33" s="21">
        <f>SUBTOTAL(9,O32:O32)</f>
        <v>0</v>
      </c>
      <c r="P33" s="21">
        <f>SUBTOTAL(9,P32:P32)</f>
        <v>0</v>
      </c>
      <c r="Q33" s="21">
        <f>SUBTOTAL(9,Q32:Q32)</f>
        <v>0.32152777777777769</v>
      </c>
      <c r="R33" s="11"/>
      <c r="S33" s="11"/>
      <c r="T33" s="11"/>
      <c r="U33" s="5"/>
      <c r="V33" s="5"/>
      <c r="W33" s="173">
        <f>($X$3-O33*24-P33*24-N33*24)/($X$3-O33*24-P33*24)</f>
        <v>1</v>
      </c>
      <c r="X33" s="12"/>
    </row>
    <row r="34" spans="1:24" s="72" customFormat="1" ht="28.5" outlineLevel="2">
      <c r="A34" s="17">
        <v>13</v>
      </c>
      <c r="B34" s="67" t="s">
        <v>942</v>
      </c>
      <c r="C34" s="3" t="s">
        <v>151</v>
      </c>
      <c r="D34" s="67">
        <v>3.8959999999999999</v>
      </c>
      <c r="E34" s="10" t="s">
        <v>52</v>
      </c>
      <c r="F34" s="10"/>
      <c r="G34" s="19">
        <v>42145</v>
      </c>
      <c r="H34" s="20">
        <v>0.40972222222222227</v>
      </c>
      <c r="I34" s="19">
        <v>42145</v>
      </c>
      <c r="J34" s="20">
        <v>0.72361111111111109</v>
      </c>
      <c r="K34" s="20"/>
      <c r="L34" s="20"/>
      <c r="M34" s="20"/>
      <c r="N34" s="21">
        <v>0</v>
      </c>
      <c r="O34" s="21">
        <v>0</v>
      </c>
      <c r="P34" s="21">
        <v>0</v>
      </c>
      <c r="Q34" s="21">
        <v>0.31388888888888883</v>
      </c>
      <c r="R34" s="11"/>
      <c r="S34" s="11"/>
      <c r="T34" s="11"/>
      <c r="U34" s="5" t="s">
        <v>643</v>
      </c>
      <c r="V34" s="5"/>
      <c r="W34" s="5"/>
      <c r="X34" s="12" t="s">
        <v>9</v>
      </c>
    </row>
    <row r="35" spans="1:24" s="72" customFormat="1" outlineLevel="1">
      <c r="A35" s="17">
        <v>13</v>
      </c>
      <c r="B35" s="67"/>
      <c r="C35" s="165" t="s">
        <v>1324</v>
      </c>
      <c r="D35" s="67"/>
      <c r="E35" s="10"/>
      <c r="F35" s="10"/>
      <c r="G35" s="19"/>
      <c r="H35" s="20"/>
      <c r="I35" s="19"/>
      <c r="J35" s="20"/>
      <c r="K35" s="20"/>
      <c r="L35" s="20"/>
      <c r="M35" s="20"/>
      <c r="N35" s="21">
        <f>SUBTOTAL(9,N34:N34)</f>
        <v>0</v>
      </c>
      <c r="O35" s="21">
        <f>SUBTOTAL(9,O34:O34)</f>
        <v>0</v>
      </c>
      <c r="P35" s="21">
        <f>SUBTOTAL(9,P34:P34)</f>
        <v>0</v>
      </c>
      <c r="Q35" s="21">
        <f>SUBTOTAL(9,Q34:Q34)</f>
        <v>0.31388888888888883</v>
      </c>
      <c r="R35" s="11"/>
      <c r="S35" s="11"/>
      <c r="T35" s="11"/>
      <c r="U35" s="5"/>
      <c r="V35" s="5"/>
      <c r="W35" s="173">
        <f>($X$3-O35*24-P35*24-N35*24)/($X$3-O35*24-P35*24)</f>
        <v>1</v>
      </c>
      <c r="X35" s="12"/>
    </row>
    <row r="36" spans="1:24" s="72" customFormat="1" ht="99.75" outlineLevel="2">
      <c r="A36" s="17">
        <v>14</v>
      </c>
      <c r="B36" s="67" t="s">
        <v>944</v>
      </c>
      <c r="C36" s="71" t="s">
        <v>149</v>
      </c>
      <c r="D36" s="67">
        <v>161.82</v>
      </c>
      <c r="E36" s="10" t="s">
        <v>52</v>
      </c>
      <c r="F36" s="10"/>
      <c r="G36" s="19">
        <v>42119</v>
      </c>
      <c r="H36" s="20">
        <v>0.73125000000000007</v>
      </c>
      <c r="I36" s="19">
        <v>42130</v>
      </c>
      <c r="J36" s="20">
        <v>0.86041666666666661</v>
      </c>
      <c r="K36" s="20"/>
      <c r="L36" s="20"/>
      <c r="M36" s="20"/>
      <c r="N36" s="21">
        <v>0</v>
      </c>
      <c r="O36" s="21">
        <v>0</v>
      </c>
      <c r="P36" s="21">
        <v>5.8604166666666666</v>
      </c>
      <c r="Q36" s="21">
        <v>0</v>
      </c>
      <c r="R36" s="11"/>
      <c r="S36" s="11"/>
      <c r="T36" s="11"/>
      <c r="U36" s="5" t="s">
        <v>873</v>
      </c>
      <c r="V36" s="5"/>
      <c r="W36" s="5"/>
      <c r="X36" s="12" t="s">
        <v>872</v>
      </c>
    </row>
    <row r="37" spans="1:24" s="72" customFormat="1" outlineLevel="1">
      <c r="A37" s="17">
        <v>14</v>
      </c>
      <c r="B37" s="67"/>
      <c r="C37" s="164" t="s">
        <v>1325</v>
      </c>
      <c r="D37" s="67"/>
      <c r="E37" s="10"/>
      <c r="F37" s="10"/>
      <c r="G37" s="19"/>
      <c r="H37" s="20"/>
      <c r="I37" s="19"/>
      <c r="J37" s="20"/>
      <c r="K37" s="20"/>
      <c r="L37" s="20"/>
      <c r="M37" s="20"/>
      <c r="N37" s="21">
        <f>SUBTOTAL(9,N36:N36)</f>
        <v>0</v>
      </c>
      <c r="O37" s="21">
        <f>SUBTOTAL(9,O36:O36)</f>
        <v>0</v>
      </c>
      <c r="P37" s="21">
        <f>SUBTOTAL(9,P36:P36)</f>
        <v>5.8604166666666666</v>
      </c>
      <c r="Q37" s="21">
        <f>SUBTOTAL(9,Q36:Q36)</f>
        <v>0</v>
      </c>
      <c r="R37" s="11"/>
      <c r="S37" s="11"/>
      <c r="T37" s="11"/>
      <c r="U37" s="5"/>
      <c r="V37" s="5"/>
      <c r="W37" s="173">
        <f>($X$3-O37*24-P37*24-N37*24)/($X$3-O37*24-P37*24)</f>
        <v>1</v>
      </c>
      <c r="X37" s="12"/>
    </row>
    <row r="38" spans="1:24" s="72" customFormat="1" outlineLevel="2">
      <c r="A38" s="123">
        <v>15</v>
      </c>
      <c r="B38" s="67" t="s">
        <v>946</v>
      </c>
      <c r="C38" s="152" t="s">
        <v>945</v>
      </c>
      <c r="D38" s="67">
        <v>113.389</v>
      </c>
      <c r="E38" s="10" t="s">
        <v>52</v>
      </c>
      <c r="F38" s="10"/>
      <c r="G38" s="66"/>
      <c r="H38" s="66"/>
      <c r="I38" s="66"/>
      <c r="J38" s="66"/>
      <c r="K38" s="66"/>
      <c r="L38" s="66"/>
      <c r="M38" s="66"/>
      <c r="N38" s="66"/>
      <c r="O38" s="66"/>
      <c r="P38" s="66"/>
      <c r="Q38" s="66"/>
      <c r="R38" s="153"/>
      <c r="S38" s="154"/>
      <c r="T38" s="154"/>
      <c r="U38" s="152"/>
      <c r="V38" s="152"/>
      <c r="W38" s="152"/>
      <c r="X38" s="153"/>
    </row>
    <row r="39" spans="1:24" s="72" customFormat="1" outlineLevel="1">
      <c r="A39" s="123">
        <v>15</v>
      </c>
      <c r="B39" s="67"/>
      <c r="C39" s="162" t="s">
        <v>1326</v>
      </c>
      <c r="D39" s="67"/>
      <c r="E39" s="10"/>
      <c r="F39" s="10"/>
      <c r="G39" s="66"/>
      <c r="H39" s="66"/>
      <c r="I39" s="66"/>
      <c r="J39" s="66"/>
      <c r="K39" s="66"/>
      <c r="L39" s="66"/>
      <c r="M39" s="66"/>
      <c r="N39" s="66">
        <f>SUBTOTAL(9,N38:N38)</f>
        <v>0</v>
      </c>
      <c r="O39" s="66">
        <f>SUBTOTAL(9,O38:O38)</f>
        <v>0</v>
      </c>
      <c r="P39" s="66">
        <f>SUBTOTAL(9,P38:P38)</f>
        <v>0</v>
      </c>
      <c r="Q39" s="66">
        <f>SUBTOTAL(9,Q38:Q38)</f>
        <v>0</v>
      </c>
      <c r="R39" s="153"/>
      <c r="S39" s="154"/>
      <c r="T39" s="154"/>
      <c r="U39" s="152"/>
      <c r="V39" s="152"/>
      <c r="W39" s="173">
        <f>($X$3-O39*24-P39*24-N39*24)/($X$3-O39*24-P39*24)</f>
        <v>1</v>
      </c>
      <c r="X39" s="153"/>
    </row>
    <row r="40" spans="1:24" s="72" customFormat="1" outlineLevel="2">
      <c r="A40" s="123">
        <v>16</v>
      </c>
      <c r="B40" s="67" t="s">
        <v>948</v>
      </c>
      <c r="C40" s="152" t="s">
        <v>947</v>
      </c>
      <c r="D40" s="67">
        <v>110.98</v>
      </c>
      <c r="E40" s="10" t="s">
        <v>52</v>
      </c>
      <c r="F40" s="10"/>
      <c r="G40" s="66"/>
      <c r="H40" s="66"/>
      <c r="I40" s="66"/>
      <c r="J40" s="66"/>
      <c r="K40" s="66"/>
      <c r="L40" s="66"/>
      <c r="M40" s="66"/>
      <c r="N40" s="66"/>
      <c r="O40" s="66"/>
      <c r="P40" s="66"/>
      <c r="Q40" s="66"/>
      <c r="R40" s="153"/>
      <c r="S40" s="154"/>
      <c r="T40" s="154"/>
      <c r="U40" s="152"/>
      <c r="V40" s="152"/>
      <c r="W40" s="152"/>
      <c r="X40" s="153"/>
    </row>
    <row r="41" spans="1:24" s="72" customFormat="1" outlineLevel="1">
      <c r="A41" s="123">
        <v>16</v>
      </c>
      <c r="B41" s="67"/>
      <c r="C41" s="162" t="s">
        <v>1327</v>
      </c>
      <c r="D41" s="67"/>
      <c r="E41" s="10"/>
      <c r="F41" s="10"/>
      <c r="G41" s="66"/>
      <c r="H41" s="66"/>
      <c r="I41" s="66"/>
      <c r="J41" s="66"/>
      <c r="K41" s="66"/>
      <c r="L41" s="66"/>
      <c r="M41" s="66"/>
      <c r="N41" s="66">
        <f>SUBTOTAL(9,N40:N40)</f>
        <v>0</v>
      </c>
      <c r="O41" s="66">
        <f>SUBTOTAL(9,O40:O40)</f>
        <v>0</v>
      </c>
      <c r="P41" s="66">
        <f>SUBTOTAL(9,P40:P40)</f>
        <v>0</v>
      </c>
      <c r="Q41" s="66">
        <f>SUBTOTAL(9,Q40:Q40)</f>
        <v>0</v>
      </c>
      <c r="R41" s="153"/>
      <c r="S41" s="154"/>
      <c r="T41" s="154"/>
      <c r="U41" s="152"/>
      <c r="V41" s="152"/>
      <c r="W41" s="173">
        <f>($X$3-O41*24-P41*24-N41*24)/($X$3-O41*24-P41*24)</f>
        <v>1</v>
      </c>
      <c r="X41" s="153"/>
    </row>
    <row r="42" spans="1:24" s="72" customFormat="1" outlineLevel="2">
      <c r="A42" s="123">
        <v>17</v>
      </c>
      <c r="B42" s="67" t="s">
        <v>950</v>
      </c>
      <c r="C42" s="152" t="s">
        <v>949</v>
      </c>
      <c r="D42" s="67">
        <v>143.06</v>
      </c>
      <c r="E42" s="10" t="s">
        <v>52</v>
      </c>
      <c r="F42" s="10"/>
      <c r="G42" s="66"/>
      <c r="H42" s="66"/>
      <c r="I42" s="66"/>
      <c r="J42" s="66"/>
      <c r="K42" s="66"/>
      <c r="L42" s="66"/>
      <c r="M42" s="66"/>
      <c r="N42" s="66"/>
      <c r="O42" s="66"/>
      <c r="P42" s="66"/>
      <c r="Q42" s="66"/>
      <c r="R42" s="153"/>
      <c r="S42" s="154"/>
      <c r="T42" s="154"/>
      <c r="U42" s="152"/>
      <c r="V42" s="152"/>
      <c r="W42" s="152"/>
      <c r="X42" s="153"/>
    </row>
    <row r="43" spans="1:24" s="72" customFormat="1" outlineLevel="1">
      <c r="A43" s="123">
        <v>17</v>
      </c>
      <c r="B43" s="67"/>
      <c r="C43" s="162" t="s">
        <v>1328</v>
      </c>
      <c r="D43" s="67"/>
      <c r="E43" s="10"/>
      <c r="F43" s="10"/>
      <c r="G43" s="66"/>
      <c r="H43" s="66"/>
      <c r="I43" s="66"/>
      <c r="J43" s="66"/>
      <c r="K43" s="66"/>
      <c r="L43" s="66"/>
      <c r="M43" s="66"/>
      <c r="N43" s="66">
        <f>SUBTOTAL(9,N42:N42)</f>
        <v>0</v>
      </c>
      <c r="O43" s="66">
        <f>SUBTOTAL(9,O42:O42)</f>
        <v>0</v>
      </c>
      <c r="P43" s="66">
        <f>SUBTOTAL(9,P42:P42)</f>
        <v>0</v>
      </c>
      <c r="Q43" s="66">
        <f>SUBTOTAL(9,Q42:Q42)</f>
        <v>0</v>
      </c>
      <c r="R43" s="153"/>
      <c r="S43" s="154"/>
      <c r="T43" s="154"/>
      <c r="U43" s="152"/>
      <c r="V43" s="152"/>
      <c r="W43" s="173">
        <f>($X$3-O43*24-P43*24-N43*24)/($X$3-O43*24-P43*24)</f>
        <v>1</v>
      </c>
      <c r="X43" s="153"/>
    </row>
    <row r="44" spans="1:24" s="72" customFormat="1" outlineLevel="2">
      <c r="A44" s="123">
        <v>18</v>
      </c>
      <c r="B44" s="67" t="s">
        <v>952</v>
      </c>
      <c r="C44" s="152" t="s">
        <v>951</v>
      </c>
      <c r="D44" s="67">
        <v>105</v>
      </c>
      <c r="E44" s="10" t="s">
        <v>52</v>
      </c>
      <c r="F44" s="10"/>
      <c r="G44" s="66"/>
      <c r="H44" s="66"/>
      <c r="I44" s="66"/>
      <c r="J44" s="66"/>
      <c r="K44" s="66"/>
      <c r="L44" s="66"/>
      <c r="M44" s="66"/>
      <c r="N44" s="66"/>
      <c r="O44" s="66"/>
      <c r="P44" s="66"/>
      <c r="Q44" s="66"/>
      <c r="R44" s="153"/>
      <c r="S44" s="154"/>
      <c r="T44" s="154"/>
      <c r="U44" s="152"/>
      <c r="V44" s="152"/>
      <c r="W44" s="152"/>
      <c r="X44" s="153"/>
    </row>
    <row r="45" spans="1:24" s="72" customFormat="1" outlineLevel="1">
      <c r="A45" s="123">
        <v>18</v>
      </c>
      <c r="B45" s="67"/>
      <c r="C45" s="162" t="s">
        <v>1329</v>
      </c>
      <c r="D45" s="67"/>
      <c r="E45" s="10"/>
      <c r="F45" s="10"/>
      <c r="G45" s="66"/>
      <c r="H45" s="66"/>
      <c r="I45" s="66"/>
      <c r="J45" s="66"/>
      <c r="K45" s="66"/>
      <c r="L45" s="66"/>
      <c r="M45" s="66"/>
      <c r="N45" s="66">
        <f>SUBTOTAL(9,N44:N44)</f>
        <v>0</v>
      </c>
      <c r="O45" s="66">
        <f>SUBTOTAL(9,O44:O44)</f>
        <v>0</v>
      </c>
      <c r="P45" s="66">
        <f>SUBTOTAL(9,P44:P44)</f>
        <v>0</v>
      </c>
      <c r="Q45" s="66">
        <f>SUBTOTAL(9,Q44:Q44)</f>
        <v>0</v>
      </c>
      <c r="R45" s="153"/>
      <c r="S45" s="154"/>
      <c r="T45" s="154"/>
      <c r="U45" s="152"/>
      <c r="V45" s="152"/>
      <c r="W45" s="173">
        <f>($X$3-O45*24-P45*24-N45*24)/($X$3-O45*24-P45*24)</f>
        <v>1</v>
      </c>
      <c r="X45" s="153"/>
    </row>
    <row r="46" spans="1:24" s="72" customFormat="1" outlineLevel="2">
      <c r="A46" s="123">
        <v>19</v>
      </c>
      <c r="B46" s="67" t="s">
        <v>954</v>
      </c>
      <c r="C46" s="152" t="s">
        <v>953</v>
      </c>
      <c r="D46" s="67">
        <v>104.28</v>
      </c>
      <c r="E46" s="10" t="s">
        <v>52</v>
      </c>
      <c r="F46" s="10"/>
      <c r="G46" s="66"/>
      <c r="H46" s="66"/>
      <c r="I46" s="66"/>
      <c r="J46" s="66"/>
      <c r="K46" s="66"/>
      <c r="L46" s="66"/>
      <c r="M46" s="66"/>
      <c r="N46" s="66"/>
      <c r="O46" s="66"/>
      <c r="P46" s="66"/>
      <c r="Q46" s="66"/>
      <c r="R46" s="153"/>
      <c r="S46" s="154"/>
      <c r="T46" s="154"/>
      <c r="U46" s="152"/>
      <c r="V46" s="152"/>
      <c r="W46" s="152"/>
      <c r="X46" s="153"/>
    </row>
    <row r="47" spans="1:24" s="72" customFormat="1" outlineLevel="1">
      <c r="A47" s="123">
        <v>19</v>
      </c>
      <c r="B47" s="67"/>
      <c r="C47" s="162" t="s">
        <v>1330</v>
      </c>
      <c r="D47" s="67"/>
      <c r="E47" s="10"/>
      <c r="F47" s="10"/>
      <c r="G47" s="66"/>
      <c r="H47" s="66"/>
      <c r="I47" s="66"/>
      <c r="J47" s="66"/>
      <c r="K47" s="66"/>
      <c r="L47" s="66"/>
      <c r="M47" s="66"/>
      <c r="N47" s="66">
        <f>SUBTOTAL(9,N46:N46)</f>
        <v>0</v>
      </c>
      <c r="O47" s="66">
        <f>SUBTOTAL(9,O46:O46)</f>
        <v>0</v>
      </c>
      <c r="P47" s="66">
        <f>SUBTOTAL(9,P46:P46)</f>
        <v>0</v>
      </c>
      <c r="Q47" s="66">
        <f>SUBTOTAL(9,Q46:Q46)</f>
        <v>0</v>
      </c>
      <c r="R47" s="153"/>
      <c r="S47" s="154"/>
      <c r="T47" s="154"/>
      <c r="U47" s="152"/>
      <c r="V47" s="152"/>
      <c r="W47" s="173">
        <f>($X$3-O47*24-P47*24-N47*24)/($X$3-O47*24-P47*24)</f>
        <v>1</v>
      </c>
      <c r="X47" s="153"/>
    </row>
    <row r="48" spans="1:24" s="72" customFormat="1" outlineLevel="2">
      <c r="A48" s="123">
        <v>20</v>
      </c>
      <c r="B48" s="67" t="s">
        <v>956</v>
      </c>
      <c r="C48" s="152" t="s">
        <v>955</v>
      </c>
      <c r="D48" s="67">
        <v>90</v>
      </c>
      <c r="E48" s="10" t="s">
        <v>52</v>
      </c>
      <c r="F48" s="10"/>
      <c r="G48" s="66"/>
      <c r="H48" s="66"/>
      <c r="I48" s="66"/>
      <c r="J48" s="66"/>
      <c r="K48" s="66"/>
      <c r="L48" s="66"/>
      <c r="M48" s="66"/>
      <c r="N48" s="66"/>
      <c r="O48" s="66"/>
      <c r="P48" s="66"/>
      <c r="Q48" s="66"/>
      <c r="R48" s="153"/>
      <c r="S48" s="154"/>
      <c r="T48" s="154"/>
      <c r="U48" s="152"/>
      <c r="V48" s="152"/>
      <c r="W48" s="152"/>
      <c r="X48" s="153"/>
    </row>
    <row r="49" spans="1:24" s="72" customFormat="1" outlineLevel="1">
      <c r="A49" s="123">
        <v>20</v>
      </c>
      <c r="B49" s="67"/>
      <c r="C49" s="162" t="s">
        <v>1331</v>
      </c>
      <c r="D49" s="67"/>
      <c r="E49" s="10"/>
      <c r="F49" s="10"/>
      <c r="G49" s="66"/>
      <c r="H49" s="66"/>
      <c r="I49" s="66"/>
      <c r="J49" s="66"/>
      <c r="K49" s="66"/>
      <c r="L49" s="66"/>
      <c r="M49" s="66"/>
      <c r="N49" s="66">
        <f>SUBTOTAL(9,N48:N48)</f>
        <v>0</v>
      </c>
      <c r="O49" s="66">
        <f>SUBTOTAL(9,O48:O48)</f>
        <v>0</v>
      </c>
      <c r="P49" s="66">
        <f>SUBTOTAL(9,P48:P48)</f>
        <v>0</v>
      </c>
      <c r="Q49" s="66">
        <f>SUBTOTAL(9,Q48:Q48)</f>
        <v>0</v>
      </c>
      <c r="R49" s="153"/>
      <c r="S49" s="154"/>
      <c r="T49" s="154"/>
      <c r="U49" s="152"/>
      <c r="V49" s="152"/>
      <c r="W49" s="173">
        <f>($X$3-O49*24-P49*24-N49*24)/($X$3-O49*24-P49*24)</f>
        <v>1</v>
      </c>
      <c r="X49" s="153"/>
    </row>
    <row r="50" spans="1:24" s="72" customFormat="1" ht="42.75" outlineLevel="2">
      <c r="A50" s="66">
        <v>21</v>
      </c>
      <c r="B50" s="67" t="s">
        <v>958</v>
      </c>
      <c r="C50" s="2" t="s">
        <v>158</v>
      </c>
      <c r="D50" s="67">
        <v>303</v>
      </c>
      <c r="E50" s="10" t="s">
        <v>52</v>
      </c>
      <c r="F50" s="10"/>
      <c r="G50" s="19">
        <v>42136</v>
      </c>
      <c r="H50" s="20" t="s">
        <v>386</v>
      </c>
      <c r="I50" s="19">
        <v>42137</v>
      </c>
      <c r="J50" s="20" t="s">
        <v>387</v>
      </c>
      <c r="K50" s="20"/>
      <c r="L50" s="20"/>
      <c r="M50" s="20"/>
      <c r="N50" s="21">
        <v>0</v>
      </c>
      <c r="O50" s="21">
        <v>0</v>
      </c>
      <c r="P50" s="21">
        <v>0</v>
      </c>
      <c r="Q50" s="21">
        <v>1.2805555555555559</v>
      </c>
      <c r="R50" s="11"/>
      <c r="S50" s="11"/>
      <c r="T50" s="11"/>
      <c r="U50" s="5" t="s">
        <v>388</v>
      </c>
      <c r="V50" s="5"/>
      <c r="W50" s="5"/>
      <c r="X50" s="12" t="s">
        <v>11</v>
      </c>
    </row>
    <row r="51" spans="1:24" s="72" customFormat="1" outlineLevel="1">
      <c r="A51" s="66">
        <v>21</v>
      </c>
      <c r="B51" s="67"/>
      <c r="C51" s="163" t="s">
        <v>1332</v>
      </c>
      <c r="D51" s="67"/>
      <c r="E51" s="10"/>
      <c r="F51" s="10"/>
      <c r="G51" s="19"/>
      <c r="H51" s="20"/>
      <c r="I51" s="19"/>
      <c r="J51" s="20"/>
      <c r="K51" s="20"/>
      <c r="L51" s="20"/>
      <c r="M51" s="20"/>
      <c r="N51" s="21">
        <f>SUBTOTAL(9,N50:N50)</f>
        <v>0</v>
      </c>
      <c r="O51" s="21">
        <f>SUBTOTAL(9,O50:O50)</f>
        <v>0</v>
      </c>
      <c r="P51" s="21">
        <f>SUBTOTAL(9,P50:P50)</f>
        <v>0</v>
      </c>
      <c r="Q51" s="21">
        <f>SUBTOTAL(9,Q50:Q50)</f>
        <v>1.2805555555555559</v>
      </c>
      <c r="R51" s="11"/>
      <c r="S51" s="11"/>
      <c r="T51" s="11"/>
      <c r="U51" s="5"/>
      <c r="V51" s="5"/>
      <c r="W51" s="173">
        <f>($X$3-O51*24-P51*24-N51*24)/($X$3-O51*24-P51*24)</f>
        <v>1</v>
      </c>
      <c r="X51" s="12"/>
    </row>
    <row r="52" spans="1:24" s="72" customFormat="1" outlineLevel="2">
      <c r="A52" s="123">
        <v>22</v>
      </c>
      <c r="B52" s="67" t="s">
        <v>960</v>
      </c>
      <c r="C52" s="152" t="s">
        <v>959</v>
      </c>
      <c r="D52" s="67">
        <v>149.78899999999999</v>
      </c>
      <c r="E52" s="10" t="s">
        <v>52</v>
      </c>
      <c r="F52" s="10"/>
      <c r="G52" s="66"/>
      <c r="H52" s="66"/>
      <c r="I52" s="66"/>
      <c r="J52" s="66"/>
      <c r="K52" s="66"/>
      <c r="L52" s="66"/>
      <c r="M52" s="66"/>
      <c r="N52" s="66"/>
      <c r="O52" s="66"/>
      <c r="P52" s="66"/>
      <c r="Q52" s="66"/>
      <c r="R52" s="153"/>
      <c r="S52" s="154"/>
      <c r="T52" s="154"/>
      <c r="U52" s="152"/>
      <c r="V52" s="152"/>
      <c r="W52" s="152"/>
      <c r="X52" s="153"/>
    </row>
    <row r="53" spans="1:24" s="72" customFormat="1" outlineLevel="1">
      <c r="A53" s="123">
        <v>22</v>
      </c>
      <c r="B53" s="67"/>
      <c r="C53" s="162" t="s">
        <v>1333</v>
      </c>
      <c r="D53" s="67"/>
      <c r="E53" s="10"/>
      <c r="F53" s="10"/>
      <c r="G53" s="66"/>
      <c r="H53" s="66"/>
      <c r="I53" s="66"/>
      <c r="J53" s="66"/>
      <c r="K53" s="66"/>
      <c r="L53" s="66"/>
      <c r="M53" s="66"/>
      <c r="N53" s="66">
        <f>SUBTOTAL(9,N52:N52)</f>
        <v>0</v>
      </c>
      <c r="O53" s="66">
        <f>SUBTOTAL(9,O52:O52)</f>
        <v>0</v>
      </c>
      <c r="P53" s="66">
        <f>SUBTOTAL(9,P52:P52)</f>
        <v>0</v>
      </c>
      <c r="Q53" s="66">
        <f>SUBTOTAL(9,Q52:Q52)</f>
        <v>0</v>
      </c>
      <c r="R53" s="153"/>
      <c r="S53" s="154"/>
      <c r="T53" s="154"/>
      <c r="U53" s="152"/>
      <c r="V53" s="152"/>
      <c r="W53" s="173">
        <f>($X$3-O53*24-P53*24-N53*24)/($X$3-O53*24-P53*24)</f>
        <v>1</v>
      </c>
      <c r="X53" s="153"/>
    </row>
    <row r="54" spans="1:24" s="72" customFormat="1" outlineLevel="2">
      <c r="A54" s="123">
        <v>23</v>
      </c>
      <c r="B54" s="67" t="s">
        <v>963</v>
      </c>
      <c r="C54" s="152" t="s">
        <v>962</v>
      </c>
      <c r="D54" s="67">
        <v>149.78899999999999</v>
      </c>
      <c r="E54" s="10" t="s">
        <v>52</v>
      </c>
      <c r="F54" s="10"/>
      <c r="G54" s="66"/>
      <c r="H54" s="66"/>
      <c r="I54" s="66"/>
      <c r="J54" s="66"/>
      <c r="K54" s="66"/>
      <c r="L54" s="66"/>
      <c r="M54" s="66"/>
      <c r="N54" s="66"/>
      <c r="O54" s="66"/>
      <c r="P54" s="66"/>
      <c r="Q54" s="66"/>
      <c r="R54" s="153"/>
      <c r="S54" s="154"/>
      <c r="T54" s="154"/>
      <c r="U54" s="152"/>
      <c r="V54" s="152"/>
      <c r="W54" s="152"/>
      <c r="X54" s="153"/>
    </row>
    <row r="55" spans="1:24" s="72" customFormat="1" outlineLevel="1">
      <c r="A55" s="123">
        <v>23</v>
      </c>
      <c r="B55" s="67"/>
      <c r="C55" s="162" t="s">
        <v>1334</v>
      </c>
      <c r="D55" s="67"/>
      <c r="E55" s="10"/>
      <c r="F55" s="10"/>
      <c r="G55" s="66"/>
      <c r="H55" s="66"/>
      <c r="I55" s="66"/>
      <c r="J55" s="66"/>
      <c r="K55" s="66"/>
      <c r="L55" s="66"/>
      <c r="M55" s="66"/>
      <c r="N55" s="66">
        <f>SUBTOTAL(9,N54:N54)</f>
        <v>0</v>
      </c>
      <c r="O55" s="66">
        <f>SUBTOTAL(9,O54:O54)</f>
        <v>0</v>
      </c>
      <c r="P55" s="66">
        <f>SUBTOTAL(9,P54:P54)</f>
        <v>0</v>
      </c>
      <c r="Q55" s="66">
        <f>SUBTOTAL(9,Q54:Q54)</f>
        <v>0</v>
      </c>
      <c r="R55" s="153"/>
      <c r="S55" s="154"/>
      <c r="T55" s="154"/>
      <c r="U55" s="152"/>
      <c r="V55" s="152"/>
      <c r="W55" s="173">
        <f>($X$3-O55*24-P55*24-N55*24)/($X$3-O55*24-P55*24)</f>
        <v>1</v>
      </c>
      <c r="X55" s="153"/>
    </row>
    <row r="56" spans="1:24" s="72" customFormat="1" outlineLevel="2">
      <c r="A56" s="17">
        <v>24</v>
      </c>
      <c r="B56" s="67" t="s">
        <v>964</v>
      </c>
      <c r="C56" s="74" t="s">
        <v>31</v>
      </c>
      <c r="D56" s="67">
        <v>14</v>
      </c>
      <c r="E56" s="10" t="s">
        <v>52</v>
      </c>
      <c r="F56" s="10"/>
      <c r="G56" s="19">
        <v>42153</v>
      </c>
      <c r="H56" s="20">
        <v>0.39583333333333331</v>
      </c>
      <c r="I56" s="19">
        <v>42154</v>
      </c>
      <c r="J56" s="20">
        <v>0.9472222222222223</v>
      </c>
      <c r="K56" s="20"/>
      <c r="L56" s="20"/>
      <c r="M56" s="20"/>
      <c r="N56" s="21">
        <v>0</v>
      </c>
      <c r="O56" s="21">
        <v>0</v>
      </c>
      <c r="P56" s="21">
        <v>0</v>
      </c>
      <c r="Q56" s="21">
        <v>1.5513888888888892</v>
      </c>
      <c r="R56" s="11"/>
      <c r="S56" s="11"/>
      <c r="T56" s="11"/>
      <c r="U56" s="5" t="s">
        <v>850</v>
      </c>
      <c r="V56" s="5"/>
      <c r="W56" s="5"/>
      <c r="X56" s="12" t="s">
        <v>61</v>
      </c>
    </row>
    <row r="57" spans="1:24" s="72" customFormat="1" outlineLevel="1">
      <c r="A57" s="17">
        <v>24</v>
      </c>
      <c r="B57" s="67"/>
      <c r="C57" s="160" t="s">
        <v>1335</v>
      </c>
      <c r="D57" s="67"/>
      <c r="E57" s="10"/>
      <c r="F57" s="10"/>
      <c r="G57" s="19"/>
      <c r="H57" s="20"/>
      <c r="I57" s="19"/>
      <c r="J57" s="20"/>
      <c r="K57" s="20"/>
      <c r="L57" s="20"/>
      <c r="M57" s="20"/>
      <c r="N57" s="21">
        <f>SUBTOTAL(9,N56:N56)</f>
        <v>0</v>
      </c>
      <c r="O57" s="21">
        <f>SUBTOTAL(9,O56:O56)</f>
        <v>0</v>
      </c>
      <c r="P57" s="21">
        <f>SUBTOTAL(9,P56:P56)</f>
        <v>0</v>
      </c>
      <c r="Q57" s="21">
        <f>SUBTOTAL(9,Q56:Q56)</f>
        <v>1.5513888888888892</v>
      </c>
      <c r="R57" s="11"/>
      <c r="S57" s="11"/>
      <c r="T57" s="11"/>
      <c r="U57" s="5"/>
      <c r="V57" s="5"/>
      <c r="W57" s="173">
        <f>($X$3-O57*24-P57*24-N57*24)/($X$3-O57*24-P57*24)</f>
        <v>1</v>
      </c>
      <c r="X57" s="12"/>
    </row>
    <row r="58" spans="1:24" s="72" customFormat="1" outlineLevel="2">
      <c r="A58" s="123">
        <v>25</v>
      </c>
      <c r="B58" s="67" t="s">
        <v>967</v>
      </c>
      <c r="C58" s="152" t="s">
        <v>966</v>
      </c>
      <c r="D58" s="67">
        <v>197</v>
      </c>
      <c r="E58" s="10" t="s">
        <v>52</v>
      </c>
      <c r="F58" s="10"/>
      <c r="G58" s="66"/>
      <c r="H58" s="66"/>
      <c r="I58" s="66"/>
      <c r="J58" s="66"/>
      <c r="K58" s="66"/>
      <c r="L58" s="66"/>
      <c r="M58" s="66"/>
      <c r="N58" s="66"/>
      <c r="O58" s="66"/>
      <c r="P58" s="66"/>
      <c r="Q58" s="66"/>
      <c r="R58" s="153"/>
      <c r="S58" s="154"/>
      <c r="T58" s="154"/>
      <c r="U58" s="152"/>
      <c r="V58" s="152"/>
      <c r="W58" s="152"/>
      <c r="X58" s="153"/>
    </row>
    <row r="59" spans="1:24" s="72" customFormat="1" outlineLevel="1">
      <c r="A59" s="123">
        <v>25</v>
      </c>
      <c r="B59" s="67"/>
      <c r="C59" s="162" t="s">
        <v>1336</v>
      </c>
      <c r="D59" s="67"/>
      <c r="E59" s="10"/>
      <c r="F59" s="10"/>
      <c r="G59" s="66"/>
      <c r="H59" s="66"/>
      <c r="I59" s="66"/>
      <c r="J59" s="66"/>
      <c r="K59" s="66"/>
      <c r="L59" s="66"/>
      <c r="M59" s="66"/>
      <c r="N59" s="66">
        <f>SUBTOTAL(9,N58:N58)</f>
        <v>0</v>
      </c>
      <c r="O59" s="66">
        <f>SUBTOTAL(9,O58:O58)</f>
        <v>0</v>
      </c>
      <c r="P59" s="66">
        <f>SUBTOTAL(9,P58:P58)</f>
        <v>0</v>
      </c>
      <c r="Q59" s="66">
        <f>SUBTOTAL(9,Q58:Q58)</f>
        <v>0</v>
      </c>
      <c r="R59" s="153"/>
      <c r="S59" s="154"/>
      <c r="T59" s="154"/>
      <c r="U59" s="152"/>
      <c r="V59" s="152"/>
      <c r="W59" s="173">
        <f>($X$3-O59*24-P59*24-N59*24)/($X$3-O59*24-P59*24)</f>
        <v>1</v>
      </c>
      <c r="X59" s="153"/>
    </row>
    <row r="60" spans="1:24" s="72" customFormat="1" ht="28.5" outlineLevel="2">
      <c r="A60" s="17">
        <v>26</v>
      </c>
      <c r="B60" s="67" t="s">
        <v>968</v>
      </c>
      <c r="C60" s="74" t="s">
        <v>14</v>
      </c>
      <c r="D60" s="67">
        <v>192</v>
      </c>
      <c r="E60" s="10" t="s">
        <v>52</v>
      </c>
      <c r="F60" s="10"/>
      <c r="G60" s="19">
        <v>42128</v>
      </c>
      <c r="H60" s="20">
        <v>0.45555555555555555</v>
      </c>
      <c r="I60" s="19">
        <v>42131</v>
      </c>
      <c r="J60" s="20">
        <v>0.41041666666666665</v>
      </c>
      <c r="K60" s="20"/>
      <c r="L60" s="20"/>
      <c r="M60" s="20"/>
      <c r="N60" s="21">
        <v>0</v>
      </c>
      <c r="O60" s="21">
        <v>0</v>
      </c>
      <c r="P60" s="21">
        <v>0</v>
      </c>
      <c r="Q60" s="21">
        <v>2.9548611111111107</v>
      </c>
      <c r="R60" s="11"/>
      <c r="S60" s="11"/>
      <c r="T60" s="11"/>
      <c r="U60" s="5" t="s">
        <v>243</v>
      </c>
      <c r="V60" s="5"/>
      <c r="W60" s="5"/>
      <c r="X60" s="12" t="s">
        <v>18</v>
      </c>
    </row>
    <row r="61" spans="1:24" s="72" customFormat="1" outlineLevel="1">
      <c r="A61" s="17">
        <v>26</v>
      </c>
      <c r="B61" s="67"/>
      <c r="C61" s="160" t="s">
        <v>1337</v>
      </c>
      <c r="D61" s="67"/>
      <c r="E61" s="10"/>
      <c r="F61" s="10"/>
      <c r="G61" s="19"/>
      <c r="H61" s="20"/>
      <c r="I61" s="19"/>
      <c r="J61" s="20"/>
      <c r="K61" s="20"/>
      <c r="L61" s="20"/>
      <c r="M61" s="20"/>
      <c r="N61" s="21">
        <f>SUBTOTAL(9,N60:N60)</f>
        <v>0</v>
      </c>
      <c r="O61" s="21">
        <f>SUBTOTAL(9,O60:O60)</f>
        <v>0</v>
      </c>
      <c r="P61" s="21">
        <f>SUBTOTAL(9,P60:P60)</f>
        <v>0</v>
      </c>
      <c r="Q61" s="21">
        <f>SUBTOTAL(9,Q60:Q60)</f>
        <v>2.9548611111111107</v>
      </c>
      <c r="R61" s="11"/>
      <c r="S61" s="11"/>
      <c r="T61" s="11"/>
      <c r="U61" s="5"/>
      <c r="V61" s="5"/>
      <c r="W61" s="173">
        <f>($X$3-O61*24-P61*24-N61*24)/($X$3-O61*24-P61*24)</f>
        <v>1</v>
      </c>
      <c r="X61" s="12"/>
    </row>
    <row r="62" spans="1:24" s="72" customFormat="1" ht="71.25" outlineLevel="2">
      <c r="A62" s="17">
        <v>27</v>
      </c>
      <c r="B62" s="67" t="s">
        <v>969</v>
      </c>
      <c r="C62" s="2" t="s">
        <v>32</v>
      </c>
      <c r="D62" s="67">
        <v>272</v>
      </c>
      <c r="E62" s="10" t="s">
        <v>52</v>
      </c>
      <c r="F62" s="179" t="s">
        <v>1524</v>
      </c>
      <c r="G62" s="19">
        <v>42155</v>
      </c>
      <c r="H62" s="20">
        <v>0.79791666666666661</v>
      </c>
      <c r="I62" s="19">
        <v>42155</v>
      </c>
      <c r="J62" s="178">
        <v>1</v>
      </c>
      <c r="K62" s="178"/>
      <c r="L62" s="20"/>
      <c r="M62" s="176">
        <f>(4+51/60)/24</f>
        <v>0.20208333333333331</v>
      </c>
      <c r="N62" s="21">
        <v>0.20208333333333339</v>
      </c>
      <c r="O62" s="21">
        <v>0</v>
      </c>
      <c r="P62" s="21">
        <v>0</v>
      </c>
      <c r="Q62" s="21">
        <v>0</v>
      </c>
      <c r="R62" s="11">
        <v>2</v>
      </c>
      <c r="S62" s="11" t="s">
        <v>55</v>
      </c>
      <c r="T62" s="176">
        <f>M62-R62</f>
        <v>-1.7979166666666666</v>
      </c>
      <c r="U62" s="5" t="s">
        <v>911</v>
      </c>
      <c r="V62" s="5"/>
      <c r="W62" s="5"/>
      <c r="X62" s="12" t="s">
        <v>887</v>
      </c>
    </row>
    <row r="63" spans="1:24" s="72" customFormat="1" outlineLevel="1">
      <c r="A63" s="17">
        <v>27</v>
      </c>
      <c r="B63" s="67"/>
      <c r="C63" s="163" t="s">
        <v>1338</v>
      </c>
      <c r="D63" s="67"/>
      <c r="E63" s="10"/>
      <c r="F63" s="10"/>
      <c r="G63" s="19"/>
      <c r="H63" s="20"/>
      <c r="I63" s="95"/>
      <c r="J63" s="151"/>
      <c r="K63" s="20"/>
      <c r="L63" s="20"/>
      <c r="M63" s="151"/>
      <c r="N63" s="21">
        <f>SUBTOTAL(9,N62:N62)</f>
        <v>0.20208333333333339</v>
      </c>
      <c r="O63" s="21">
        <f>SUBTOTAL(9,O62:O62)</f>
        <v>0</v>
      </c>
      <c r="P63" s="21">
        <f>SUBTOTAL(9,P62:P62)</f>
        <v>0</v>
      </c>
      <c r="Q63" s="21">
        <f>SUBTOTAL(9,Q62:Q62)</f>
        <v>0</v>
      </c>
      <c r="R63" s="11"/>
      <c r="S63" s="11"/>
      <c r="T63" s="11"/>
      <c r="U63" s="5"/>
      <c r="V63" s="5"/>
      <c r="W63" s="173">
        <f>($X$3-O63*24-P63*24-N63*24)/($X$3-O63*24-P63*24)</f>
        <v>0.99348118279569886</v>
      </c>
      <c r="X63" s="12"/>
    </row>
    <row r="64" spans="1:24" s="72" customFormat="1" outlineLevel="2">
      <c r="A64" s="123">
        <v>28</v>
      </c>
      <c r="B64" s="67" t="s">
        <v>972</v>
      </c>
      <c r="C64" s="152" t="s">
        <v>971</v>
      </c>
      <c r="D64" s="67">
        <v>149</v>
      </c>
      <c r="E64" s="10" t="s">
        <v>52</v>
      </c>
      <c r="F64" s="10"/>
      <c r="G64" s="66"/>
      <c r="H64" s="66"/>
      <c r="I64" s="66"/>
      <c r="J64" s="66"/>
      <c r="K64" s="66"/>
      <c r="L64" s="66"/>
      <c r="M64" s="66"/>
      <c r="N64" s="66"/>
      <c r="O64" s="66"/>
      <c r="P64" s="66"/>
      <c r="Q64" s="66"/>
      <c r="R64" s="153"/>
      <c r="S64" s="154"/>
      <c r="T64" s="154"/>
      <c r="U64" s="152"/>
      <c r="V64" s="152"/>
      <c r="W64" s="152"/>
      <c r="X64" s="153"/>
    </row>
    <row r="65" spans="1:24" s="72" customFormat="1" outlineLevel="1">
      <c r="A65" s="123">
        <v>28</v>
      </c>
      <c r="B65" s="67"/>
      <c r="C65" s="162" t="s">
        <v>1339</v>
      </c>
      <c r="D65" s="67"/>
      <c r="E65" s="10"/>
      <c r="F65" s="10"/>
      <c r="G65" s="66"/>
      <c r="H65" s="66"/>
      <c r="I65" s="66"/>
      <c r="J65" s="66"/>
      <c r="K65" s="66"/>
      <c r="L65" s="66"/>
      <c r="M65" s="66"/>
      <c r="N65" s="66">
        <f>SUBTOTAL(9,N64:N64)</f>
        <v>0</v>
      </c>
      <c r="O65" s="66">
        <f>SUBTOTAL(9,O64:O64)</f>
        <v>0</v>
      </c>
      <c r="P65" s="66">
        <f>SUBTOTAL(9,P64:P64)</f>
        <v>0</v>
      </c>
      <c r="Q65" s="66">
        <f>SUBTOTAL(9,Q64:Q64)</f>
        <v>0</v>
      </c>
      <c r="R65" s="153"/>
      <c r="S65" s="154"/>
      <c r="T65" s="154"/>
      <c r="U65" s="152"/>
      <c r="V65" s="152"/>
      <c r="W65" s="173">
        <f>($X$3-O65*24-P65*24-N65*24)/($X$3-O65*24-P65*24)</f>
        <v>1</v>
      </c>
      <c r="X65" s="153"/>
    </row>
    <row r="66" spans="1:24" s="72" customFormat="1" outlineLevel="2">
      <c r="A66" s="123">
        <v>29</v>
      </c>
      <c r="B66" s="67" t="s">
        <v>974</v>
      </c>
      <c r="C66" s="152" t="s">
        <v>973</v>
      </c>
      <c r="D66" s="67">
        <v>13</v>
      </c>
      <c r="E66" s="10" t="s">
        <v>52</v>
      </c>
      <c r="F66" s="10"/>
      <c r="G66" s="66"/>
      <c r="H66" s="66"/>
      <c r="I66" s="66"/>
      <c r="J66" s="66"/>
      <c r="K66" s="66"/>
      <c r="L66" s="66"/>
      <c r="M66" s="66"/>
      <c r="N66" s="66"/>
      <c r="O66" s="66"/>
      <c r="P66" s="66"/>
      <c r="Q66" s="66"/>
      <c r="R66" s="153"/>
      <c r="S66" s="154"/>
      <c r="T66" s="154"/>
      <c r="U66" s="152"/>
      <c r="V66" s="152"/>
      <c r="W66" s="152"/>
      <c r="X66" s="153"/>
    </row>
    <row r="67" spans="1:24" s="72" customFormat="1" outlineLevel="1">
      <c r="A67" s="123">
        <v>29</v>
      </c>
      <c r="B67" s="67"/>
      <c r="C67" s="162" t="s">
        <v>1340</v>
      </c>
      <c r="D67" s="67"/>
      <c r="E67" s="10"/>
      <c r="F67" s="10"/>
      <c r="G67" s="66"/>
      <c r="H67" s="66"/>
      <c r="I67" s="66"/>
      <c r="J67" s="66"/>
      <c r="K67" s="66"/>
      <c r="L67" s="66"/>
      <c r="M67" s="66"/>
      <c r="N67" s="66">
        <f>SUBTOTAL(9,N66:N66)</f>
        <v>0</v>
      </c>
      <c r="O67" s="66">
        <f>SUBTOTAL(9,O66:O66)</f>
        <v>0</v>
      </c>
      <c r="P67" s="66">
        <f>SUBTOTAL(9,P66:P66)</f>
        <v>0</v>
      </c>
      <c r="Q67" s="66">
        <f>SUBTOTAL(9,Q66:Q66)</f>
        <v>0</v>
      </c>
      <c r="R67" s="153"/>
      <c r="S67" s="154"/>
      <c r="T67" s="154"/>
      <c r="U67" s="152"/>
      <c r="V67" s="152"/>
      <c r="W67" s="173">
        <f>($X$3-O67*24-P67*24-N67*24)/($X$3-O67*24-P67*24)</f>
        <v>1</v>
      </c>
      <c r="X67" s="153"/>
    </row>
    <row r="68" spans="1:24" s="72" customFormat="1" outlineLevel="2">
      <c r="A68" s="123">
        <v>30</v>
      </c>
      <c r="B68" s="67" t="s">
        <v>976</v>
      </c>
      <c r="C68" s="152" t="s">
        <v>975</v>
      </c>
      <c r="D68" s="67">
        <v>322</v>
      </c>
      <c r="E68" s="10" t="s">
        <v>52</v>
      </c>
      <c r="F68" s="10"/>
      <c r="G68" s="66"/>
      <c r="H68" s="66"/>
      <c r="I68" s="66"/>
      <c r="J68" s="66"/>
      <c r="K68" s="66"/>
      <c r="L68" s="66"/>
      <c r="M68" s="66"/>
      <c r="N68" s="66"/>
      <c r="O68" s="66"/>
      <c r="P68" s="66"/>
      <c r="Q68" s="66"/>
      <c r="R68" s="153"/>
      <c r="S68" s="154"/>
      <c r="T68" s="154"/>
      <c r="U68" s="152"/>
      <c r="V68" s="152"/>
      <c r="W68" s="152"/>
      <c r="X68" s="153"/>
    </row>
    <row r="69" spans="1:24" s="72" customFormat="1" outlineLevel="1">
      <c r="A69" s="123">
        <v>30</v>
      </c>
      <c r="B69" s="67"/>
      <c r="C69" s="162" t="s">
        <v>1341</v>
      </c>
      <c r="D69" s="67"/>
      <c r="E69" s="10"/>
      <c r="F69" s="10"/>
      <c r="G69" s="66"/>
      <c r="H69" s="66"/>
      <c r="I69" s="66"/>
      <c r="J69" s="66"/>
      <c r="K69" s="66"/>
      <c r="L69" s="66"/>
      <c r="M69" s="66"/>
      <c r="N69" s="66">
        <f>SUBTOTAL(9,N68:N68)</f>
        <v>0</v>
      </c>
      <c r="O69" s="66">
        <f>SUBTOTAL(9,O68:O68)</f>
        <v>0</v>
      </c>
      <c r="P69" s="66">
        <f>SUBTOTAL(9,P68:P68)</f>
        <v>0</v>
      </c>
      <c r="Q69" s="66">
        <f>SUBTOTAL(9,Q68:Q68)</f>
        <v>0</v>
      </c>
      <c r="R69" s="153"/>
      <c r="S69" s="154"/>
      <c r="T69" s="154"/>
      <c r="U69" s="152"/>
      <c r="V69" s="152"/>
      <c r="W69" s="173">
        <f>($X$3-O69*24-P69*24-N69*24)/($X$3-O69*24-P69*24)</f>
        <v>1</v>
      </c>
      <c r="X69" s="153"/>
    </row>
    <row r="70" spans="1:24" s="72" customFormat="1" ht="28.5" outlineLevel="2">
      <c r="A70" s="66">
        <v>31</v>
      </c>
      <c r="B70" s="67" t="s">
        <v>978</v>
      </c>
      <c r="C70" s="74" t="s">
        <v>44</v>
      </c>
      <c r="D70" s="67">
        <v>333</v>
      </c>
      <c r="E70" s="10" t="s">
        <v>52</v>
      </c>
      <c r="F70" s="10"/>
      <c r="G70" s="19">
        <v>42125</v>
      </c>
      <c r="H70" s="20">
        <v>0.375</v>
      </c>
      <c r="I70" s="19">
        <v>42125</v>
      </c>
      <c r="J70" s="20">
        <v>0.72430555555555554</v>
      </c>
      <c r="K70" s="20"/>
      <c r="L70" s="20"/>
      <c r="M70" s="20"/>
      <c r="N70" s="21">
        <v>0</v>
      </c>
      <c r="O70" s="21">
        <v>0</v>
      </c>
      <c r="P70" s="21">
        <v>0</v>
      </c>
      <c r="Q70" s="21">
        <v>0.34930555555555554</v>
      </c>
      <c r="R70" s="11"/>
      <c r="S70" s="11"/>
      <c r="T70" s="11"/>
      <c r="U70" s="5" t="s">
        <v>179</v>
      </c>
      <c r="V70" s="5"/>
      <c r="W70" s="5"/>
      <c r="X70" s="75" t="s">
        <v>11</v>
      </c>
    </row>
    <row r="71" spans="1:24" s="72" customFormat="1" outlineLevel="1">
      <c r="A71" s="66">
        <v>31</v>
      </c>
      <c r="B71" s="67"/>
      <c r="C71" s="160" t="s">
        <v>1342</v>
      </c>
      <c r="D71" s="67"/>
      <c r="E71" s="10"/>
      <c r="F71" s="10"/>
      <c r="G71" s="19"/>
      <c r="H71" s="20"/>
      <c r="I71" s="19"/>
      <c r="J71" s="20"/>
      <c r="K71" s="20"/>
      <c r="L71" s="20"/>
      <c r="M71" s="20"/>
      <c r="N71" s="21">
        <f>SUBTOTAL(9,N70:N70)</f>
        <v>0</v>
      </c>
      <c r="O71" s="21">
        <f>SUBTOTAL(9,O70:O70)</f>
        <v>0</v>
      </c>
      <c r="P71" s="21">
        <f>SUBTOTAL(9,P70:P70)</f>
        <v>0</v>
      </c>
      <c r="Q71" s="21">
        <f>SUBTOTAL(9,Q70:Q70)</f>
        <v>0.34930555555555554</v>
      </c>
      <c r="R71" s="11"/>
      <c r="S71" s="11"/>
      <c r="T71" s="11"/>
      <c r="U71" s="5"/>
      <c r="V71" s="5"/>
      <c r="W71" s="173">
        <f>($X$3-O71*24-P71*24-N71*24)/($X$3-O71*24-P71*24)</f>
        <v>1</v>
      </c>
      <c r="X71" s="75"/>
    </row>
    <row r="72" spans="1:24" s="72" customFormat="1" ht="28.5" outlineLevel="2">
      <c r="A72" s="66">
        <v>32</v>
      </c>
      <c r="B72" s="67" t="s">
        <v>979</v>
      </c>
      <c r="C72" s="2" t="s">
        <v>28</v>
      </c>
      <c r="D72" s="67">
        <v>345.55</v>
      </c>
      <c r="E72" s="10" t="s">
        <v>52</v>
      </c>
      <c r="F72" s="10"/>
      <c r="G72" s="19">
        <v>42128</v>
      </c>
      <c r="H72" s="20">
        <v>0.38194444444444442</v>
      </c>
      <c r="I72" s="19">
        <v>42128</v>
      </c>
      <c r="J72" s="20">
        <v>0.80763888888888891</v>
      </c>
      <c r="K72" s="20"/>
      <c r="L72" s="20"/>
      <c r="M72" s="20"/>
      <c r="N72" s="21">
        <v>0</v>
      </c>
      <c r="O72" s="21">
        <v>0</v>
      </c>
      <c r="P72" s="21">
        <v>0</v>
      </c>
      <c r="Q72" s="21">
        <v>0.42569444444444449</v>
      </c>
      <c r="R72" s="11"/>
      <c r="S72" s="11"/>
      <c r="T72" s="11"/>
      <c r="U72" s="5" t="s">
        <v>231</v>
      </c>
      <c r="V72" s="5"/>
      <c r="W72" s="5"/>
      <c r="X72" s="12" t="s">
        <v>11</v>
      </c>
    </row>
    <row r="73" spans="1:24" s="72" customFormat="1" outlineLevel="1">
      <c r="A73" s="66">
        <v>32</v>
      </c>
      <c r="B73" s="67"/>
      <c r="C73" s="163" t="s">
        <v>1343</v>
      </c>
      <c r="D73" s="67"/>
      <c r="E73" s="10"/>
      <c r="F73" s="10"/>
      <c r="G73" s="19"/>
      <c r="H73" s="20"/>
      <c r="I73" s="19"/>
      <c r="J73" s="20"/>
      <c r="K73" s="20"/>
      <c r="L73" s="20"/>
      <c r="M73" s="20"/>
      <c r="N73" s="21">
        <f>SUBTOTAL(9,N72:N72)</f>
        <v>0</v>
      </c>
      <c r="O73" s="21">
        <f>SUBTOTAL(9,O72:O72)</f>
        <v>0</v>
      </c>
      <c r="P73" s="21">
        <f>SUBTOTAL(9,P72:P72)</f>
        <v>0</v>
      </c>
      <c r="Q73" s="21">
        <f>SUBTOTAL(9,Q72:Q72)</f>
        <v>0.42569444444444449</v>
      </c>
      <c r="R73" s="11"/>
      <c r="S73" s="11"/>
      <c r="T73" s="11"/>
      <c r="U73" s="5"/>
      <c r="V73" s="5"/>
      <c r="W73" s="173">
        <f>($X$3-O73*24-P73*24-N73*24)/($X$3-O73*24-P73*24)</f>
        <v>1</v>
      </c>
      <c r="X73" s="12"/>
    </row>
    <row r="74" spans="1:24" s="72" customFormat="1" outlineLevel="2">
      <c r="A74" s="66">
        <v>33</v>
      </c>
      <c r="B74" s="67" t="s">
        <v>980</v>
      </c>
      <c r="C74" s="26" t="s">
        <v>33</v>
      </c>
      <c r="D74" s="67">
        <v>345.55</v>
      </c>
      <c r="E74" s="10" t="s">
        <v>52</v>
      </c>
      <c r="F74" s="10"/>
      <c r="G74" s="19">
        <v>42134</v>
      </c>
      <c r="H74" s="20">
        <v>0.44097222222222227</v>
      </c>
      <c r="I74" s="19">
        <v>42134</v>
      </c>
      <c r="J74" s="20">
        <v>0.47361111111111115</v>
      </c>
      <c r="K74" s="20"/>
      <c r="L74" s="20"/>
      <c r="M74" s="20"/>
      <c r="N74" s="21">
        <v>0</v>
      </c>
      <c r="O74" s="21">
        <v>0</v>
      </c>
      <c r="P74" s="21">
        <v>0</v>
      </c>
      <c r="Q74" s="21">
        <v>3.2638888888888884E-2</v>
      </c>
      <c r="R74" s="11"/>
      <c r="S74" s="11"/>
      <c r="T74" s="11"/>
      <c r="U74" s="5" t="s">
        <v>345</v>
      </c>
      <c r="V74" s="5"/>
      <c r="W74" s="5"/>
      <c r="X74" s="12" t="s">
        <v>4</v>
      </c>
    </row>
    <row r="75" spans="1:24" s="72" customFormat="1" outlineLevel="1">
      <c r="A75" s="66">
        <v>33</v>
      </c>
      <c r="B75" s="67"/>
      <c r="C75" s="161" t="s">
        <v>1344</v>
      </c>
      <c r="D75" s="67"/>
      <c r="E75" s="10"/>
      <c r="F75" s="10"/>
      <c r="G75" s="19"/>
      <c r="H75" s="20"/>
      <c r="I75" s="19"/>
      <c r="J75" s="20"/>
      <c r="K75" s="20"/>
      <c r="L75" s="20"/>
      <c r="M75" s="20"/>
      <c r="N75" s="21">
        <f>SUBTOTAL(9,N74:N74)</f>
        <v>0</v>
      </c>
      <c r="O75" s="21">
        <f>SUBTOTAL(9,O74:O74)</f>
        <v>0</v>
      </c>
      <c r="P75" s="21">
        <f>SUBTOTAL(9,P74:P74)</f>
        <v>0</v>
      </c>
      <c r="Q75" s="21">
        <f>SUBTOTAL(9,Q74:Q74)</f>
        <v>3.2638888888888884E-2</v>
      </c>
      <c r="R75" s="11"/>
      <c r="S75" s="11"/>
      <c r="T75" s="11"/>
      <c r="U75" s="5"/>
      <c r="V75" s="5"/>
      <c r="W75" s="173">
        <f>($X$3-O75*24-P75*24-N75*24)/($X$3-O75*24-P75*24)</f>
        <v>1</v>
      </c>
      <c r="X75" s="12"/>
    </row>
    <row r="76" spans="1:24" s="72" customFormat="1" outlineLevel="2">
      <c r="A76" s="123">
        <v>34</v>
      </c>
      <c r="B76" s="67" t="s">
        <v>982</v>
      </c>
      <c r="C76" s="152" t="s">
        <v>981</v>
      </c>
      <c r="D76" s="67">
        <v>20</v>
      </c>
      <c r="E76" s="10" t="s">
        <v>52</v>
      </c>
      <c r="F76" s="10"/>
      <c r="G76" s="66"/>
      <c r="H76" s="66"/>
      <c r="I76" s="66"/>
      <c r="J76" s="66"/>
      <c r="K76" s="66"/>
      <c r="L76" s="66"/>
      <c r="M76" s="66"/>
      <c r="N76" s="66"/>
      <c r="O76" s="66"/>
      <c r="P76" s="66"/>
      <c r="Q76" s="66"/>
      <c r="R76" s="153"/>
      <c r="S76" s="154"/>
      <c r="T76" s="154"/>
      <c r="U76" s="152"/>
      <c r="V76" s="152"/>
      <c r="W76" s="152"/>
      <c r="X76" s="153"/>
    </row>
    <row r="77" spans="1:24" s="72" customFormat="1" outlineLevel="1">
      <c r="A77" s="123">
        <v>34</v>
      </c>
      <c r="B77" s="67"/>
      <c r="C77" s="162" t="s">
        <v>1345</v>
      </c>
      <c r="D77" s="67"/>
      <c r="E77" s="10"/>
      <c r="F77" s="10"/>
      <c r="G77" s="66"/>
      <c r="H77" s="66"/>
      <c r="I77" s="66"/>
      <c r="J77" s="66"/>
      <c r="K77" s="66"/>
      <c r="L77" s="66"/>
      <c r="M77" s="66"/>
      <c r="N77" s="66">
        <f>SUBTOTAL(9,N76:N76)</f>
        <v>0</v>
      </c>
      <c r="O77" s="66">
        <f>SUBTOTAL(9,O76:O76)</f>
        <v>0</v>
      </c>
      <c r="P77" s="66">
        <f>SUBTOTAL(9,P76:P76)</f>
        <v>0</v>
      </c>
      <c r="Q77" s="66">
        <f>SUBTOTAL(9,Q76:Q76)</f>
        <v>0</v>
      </c>
      <c r="R77" s="153"/>
      <c r="S77" s="154"/>
      <c r="T77" s="154"/>
      <c r="U77" s="152"/>
      <c r="V77" s="152"/>
      <c r="W77" s="173">
        <f>($X$3-O77*24-P77*24-N77*24)/($X$3-O77*24-P77*24)</f>
        <v>1</v>
      </c>
      <c r="X77" s="153"/>
    </row>
    <row r="78" spans="1:24" s="72" customFormat="1" outlineLevel="2">
      <c r="A78" s="123">
        <v>35</v>
      </c>
      <c r="B78" s="67" t="s">
        <v>984</v>
      </c>
      <c r="C78" s="152" t="s">
        <v>983</v>
      </c>
      <c r="D78" s="67">
        <v>20</v>
      </c>
      <c r="E78" s="10" t="s">
        <v>52</v>
      </c>
      <c r="F78" s="10"/>
      <c r="G78" s="66"/>
      <c r="H78" s="66"/>
      <c r="I78" s="66"/>
      <c r="J78" s="66"/>
      <c r="K78" s="66"/>
      <c r="L78" s="66"/>
      <c r="M78" s="66"/>
      <c r="N78" s="66"/>
      <c r="O78" s="66"/>
      <c r="P78" s="66"/>
      <c r="Q78" s="66"/>
      <c r="R78" s="153"/>
      <c r="S78" s="154"/>
      <c r="T78" s="154"/>
      <c r="U78" s="152"/>
      <c r="V78" s="152"/>
      <c r="W78" s="152"/>
      <c r="X78" s="153"/>
    </row>
    <row r="79" spans="1:24" s="72" customFormat="1" outlineLevel="1">
      <c r="A79" s="123">
        <v>35</v>
      </c>
      <c r="B79" s="67"/>
      <c r="C79" s="162" t="s">
        <v>1346</v>
      </c>
      <c r="D79" s="67"/>
      <c r="E79" s="10"/>
      <c r="F79" s="10"/>
      <c r="G79" s="66"/>
      <c r="H79" s="66"/>
      <c r="I79" s="66"/>
      <c r="J79" s="66"/>
      <c r="K79" s="66"/>
      <c r="L79" s="66"/>
      <c r="M79" s="66"/>
      <c r="N79" s="66">
        <f>SUBTOTAL(9,N78:N78)</f>
        <v>0</v>
      </c>
      <c r="O79" s="66">
        <f>SUBTOTAL(9,O78:O78)</f>
        <v>0</v>
      </c>
      <c r="P79" s="66">
        <f>SUBTOTAL(9,P78:P78)</f>
        <v>0</v>
      </c>
      <c r="Q79" s="66">
        <f>SUBTOTAL(9,Q78:Q78)</f>
        <v>0</v>
      </c>
      <c r="R79" s="153"/>
      <c r="S79" s="154"/>
      <c r="T79" s="154"/>
      <c r="U79" s="152"/>
      <c r="V79" s="152"/>
      <c r="W79" s="173">
        <f>($X$3-O79*24-P79*24-N79*24)/($X$3-O79*24-P79*24)</f>
        <v>1</v>
      </c>
      <c r="X79" s="153"/>
    </row>
    <row r="80" spans="1:24" s="72" customFormat="1" outlineLevel="2">
      <c r="A80" s="123">
        <v>36</v>
      </c>
      <c r="B80" s="67" t="s">
        <v>986</v>
      </c>
      <c r="C80" s="152" t="s">
        <v>985</v>
      </c>
      <c r="D80" s="67">
        <v>22.42</v>
      </c>
      <c r="E80" s="10" t="s">
        <v>52</v>
      </c>
      <c r="F80" s="10"/>
      <c r="G80" s="66"/>
      <c r="H80" s="66"/>
      <c r="I80" s="66"/>
      <c r="J80" s="66"/>
      <c r="K80" s="66"/>
      <c r="L80" s="66"/>
      <c r="M80" s="66"/>
      <c r="N80" s="66"/>
      <c r="O80" s="66"/>
      <c r="P80" s="66"/>
      <c r="Q80" s="66"/>
      <c r="R80" s="153"/>
      <c r="S80" s="154"/>
      <c r="T80" s="154"/>
      <c r="U80" s="152"/>
      <c r="V80" s="152"/>
      <c r="W80" s="152"/>
      <c r="X80" s="153"/>
    </row>
    <row r="81" spans="1:24" s="72" customFormat="1" outlineLevel="1">
      <c r="A81" s="123">
        <v>36</v>
      </c>
      <c r="B81" s="67"/>
      <c r="C81" s="162" t="s">
        <v>1347</v>
      </c>
      <c r="D81" s="67"/>
      <c r="E81" s="10"/>
      <c r="F81" s="10"/>
      <c r="G81" s="66"/>
      <c r="H81" s="66"/>
      <c r="I81" s="66"/>
      <c r="J81" s="66"/>
      <c r="K81" s="66"/>
      <c r="L81" s="66"/>
      <c r="M81" s="66"/>
      <c r="N81" s="66">
        <f>SUBTOTAL(9,N80:N80)</f>
        <v>0</v>
      </c>
      <c r="O81" s="66">
        <f>SUBTOTAL(9,O80:O80)</f>
        <v>0</v>
      </c>
      <c r="P81" s="66">
        <f>SUBTOTAL(9,P80:P80)</f>
        <v>0</v>
      </c>
      <c r="Q81" s="66">
        <f>SUBTOTAL(9,Q80:Q80)</f>
        <v>0</v>
      </c>
      <c r="R81" s="153"/>
      <c r="S81" s="154"/>
      <c r="T81" s="154"/>
      <c r="U81" s="152"/>
      <c r="V81" s="152"/>
      <c r="W81" s="173">
        <f>($X$3-O81*24-P81*24-N81*24)/($X$3-O81*24-P81*24)</f>
        <v>1</v>
      </c>
      <c r="X81" s="153"/>
    </row>
    <row r="82" spans="1:24" s="72" customFormat="1" outlineLevel="2">
      <c r="A82" s="123">
        <v>37</v>
      </c>
      <c r="B82" s="67" t="s">
        <v>988</v>
      </c>
      <c r="C82" s="152" t="s">
        <v>987</v>
      </c>
      <c r="D82" s="67">
        <v>22.42</v>
      </c>
      <c r="E82" s="10" t="s">
        <v>52</v>
      </c>
      <c r="F82" s="10"/>
      <c r="G82" s="66"/>
      <c r="H82" s="66"/>
      <c r="I82" s="66"/>
      <c r="J82" s="66"/>
      <c r="K82" s="66"/>
      <c r="L82" s="66"/>
      <c r="M82" s="66"/>
      <c r="N82" s="66"/>
      <c r="O82" s="66"/>
      <c r="P82" s="66"/>
      <c r="Q82" s="66"/>
      <c r="R82" s="153"/>
      <c r="S82" s="154"/>
      <c r="T82" s="154"/>
      <c r="U82" s="152"/>
      <c r="V82" s="152"/>
      <c r="W82" s="152"/>
      <c r="X82" s="153"/>
    </row>
    <row r="83" spans="1:24" s="72" customFormat="1" outlineLevel="1">
      <c r="A83" s="123">
        <v>37</v>
      </c>
      <c r="B83" s="67"/>
      <c r="C83" s="162" t="s">
        <v>1348</v>
      </c>
      <c r="D83" s="67"/>
      <c r="E83" s="10"/>
      <c r="F83" s="10"/>
      <c r="G83" s="66"/>
      <c r="H83" s="66"/>
      <c r="I83" s="66"/>
      <c r="J83" s="66"/>
      <c r="K83" s="66"/>
      <c r="L83" s="66"/>
      <c r="M83" s="66"/>
      <c r="N83" s="66">
        <f>SUBTOTAL(9,N82:N82)</f>
        <v>0</v>
      </c>
      <c r="O83" s="66">
        <f>SUBTOTAL(9,O82:O82)</f>
        <v>0</v>
      </c>
      <c r="P83" s="66">
        <f>SUBTOTAL(9,P82:P82)</f>
        <v>0</v>
      </c>
      <c r="Q83" s="66">
        <f>SUBTOTAL(9,Q82:Q82)</f>
        <v>0</v>
      </c>
      <c r="R83" s="153"/>
      <c r="S83" s="154"/>
      <c r="T83" s="154"/>
      <c r="U83" s="152"/>
      <c r="V83" s="152"/>
      <c r="W83" s="173">
        <f>($X$3-O83*24-P83*24-N83*24)/($X$3-O83*24-P83*24)</f>
        <v>1</v>
      </c>
      <c r="X83" s="153"/>
    </row>
    <row r="84" spans="1:24" s="72" customFormat="1" ht="28.5" outlineLevel="2">
      <c r="A84" s="17">
        <v>38</v>
      </c>
      <c r="B84" s="67" t="s">
        <v>989</v>
      </c>
      <c r="C84" s="74" t="s">
        <v>10</v>
      </c>
      <c r="D84" s="67">
        <v>150</v>
      </c>
      <c r="E84" s="10" t="s">
        <v>52</v>
      </c>
      <c r="F84" s="10"/>
      <c r="G84" s="19">
        <v>42125</v>
      </c>
      <c r="H84" s="20">
        <v>0.68472222222222223</v>
      </c>
      <c r="I84" s="19">
        <v>42126</v>
      </c>
      <c r="J84" s="20" t="s">
        <v>182</v>
      </c>
      <c r="K84" s="20"/>
      <c r="L84" s="20"/>
      <c r="M84" s="20"/>
      <c r="N84" s="21">
        <v>0</v>
      </c>
      <c r="O84" s="21">
        <v>0</v>
      </c>
      <c r="P84" s="21">
        <v>0</v>
      </c>
      <c r="Q84" s="21">
        <v>0.60694444444444451</v>
      </c>
      <c r="R84" s="11"/>
      <c r="S84" s="11"/>
      <c r="T84" s="11"/>
      <c r="U84" s="5" t="s">
        <v>20</v>
      </c>
      <c r="V84" s="5"/>
      <c r="W84" s="5"/>
      <c r="X84" s="12" t="s">
        <v>4</v>
      </c>
    </row>
    <row r="85" spans="1:24" s="72" customFormat="1" ht="28.5" outlineLevel="2">
      <c r="A85" s="66">
        <v>38</v>
      </c>
      <c r="B85" s="67" t="s">
        <v>989</v>
      </c>
      <c r="C85" s="74" t="s">
        <v>10</v>
      </c>
      <c r="D85" s="67">
        <v>150</v>
      </c>
      <c r="E85" s="10" t="s">
        <v>52</v>
      </c>
      <c r="F85" s="10"/>
      <c r="G85" s="19">
        <v>42125</v>
      </c>
      <c r="H85" s="20">
        <v>0.68472222222222223</v>
      </c>
      <c r="I85" s="19">
        <v>42126</v>
      </c>
      <c r="J85" s="20" t="s">
        <v>182</v>
      </c>
      <c r="K85" s="20"/>
      <c r="L85" s="20"/>
      <c r="M85" s="20"/>
      <c r="N85" s="21">
        <v>0</v>
      </c>
      <c r="O85" s="21">
        <v>0</v>
      </c>
      <c r="P85" s="21">
        <v>0</v>
      </c>
      <c r="Q85" s="21">
        <v>0.60694444444444451</v>
      </c>
      <c r="R85" s="11"/>
      <c r="S85" s="11"/>
      <c r="T85" s="11"/>
      <c r="U85" s="5" t="s">
        <v>20</v>
      </c>
      <c r="V85" s="5"/>
      <c r="W85" s="5"/>
      <c r="X85" s="12" t="s">
        <v>4</v>
      </c>
    </row>
    <row r="86" spans="1:24" s="72" customFormat="1" ht="28.5" outlineLevel="2">
      <c r="A86" s="66">
        <v>38</v>
      </c>
      <c r="B86" s="67" t="s">
        <v>989</v>
      </c>
      <c r="C86" s="74" t="s">
        <v>10</v>
      </c>
      <c r="D86" s="67">
        <v>150</v>
      </c>
      <c r="E86" s="10" t="s">
        <v>52</v>
      </c>
      <c r="F86" s="10"/>
      <c r="G86" s="19">
        <v>42127</v>
      </c>
      <c r="H86" s="20">
        <v>0.6972222222222223</v>
      </c>
      <c r="I86" s="19">
        <v>42128</v>
      </c>
      <c r="J86" s="20">
        <v>0.2986111111111111</v>
      </c>
      <c r="K86" s="20"/>
      <c r="L86" s="20"/>
      <c r="M86" s="20"/>
      <c r="N86" s="21">
        <v>0</v>
      </c>
      <c r="O86" s="21">
        <v>0</v>
      </c>
      <c r="P86" s="21">
        <v>0</v>
      </c>
      <c r="Q86" s="21">
        <v>0.60138888888888886</v>
      </c>
      <c r="R86" s="11"/>
      <c r="S86" s="11"/>
      <c r="T86" s="11"/>
      <c r="U86" s="5" t="s">
        <v>20</v>
      </c>
      <c r="V86" s="5"/>
      <c r="W86" s="5"/>
      <c r="X86" s="12" t="s">
        <v>4</v>
      </c>
    </row>
    <row r="87" spans="1:24" s="72" customFormat="1" ht="28.5" outlineLevel="2">
      <c r="A87" s="17">
        <v>38</v>
      </c>
      <c r="B87" s="67" t="s">
        <v>989</v>
      </c>
      <c r="C87" s="74" t="s">
        <v>10</v>
      </c>
      <c r="D87" s="67">
        <v>150</v>
      </c>
      <c r="E87" s="10" t="s">
        <v>52</v>
      </c>
      <c r="F87" s="10"/>
      <c r="G87" s="19">
        <v>42130</v>
      </c>
      <c r="H87" s="20">
        <v>0.74791666666666667</v>
      </c>
      <c r="I87" s="19">
        <v>42131</v>
      </c>
      <c r="J87" s="20">
        <v>0.24652777777777779</v>
      </c>
      <c r="K87" s="20"/>
      <c r="L87" s="20"/>
      <c r="M87" s="20"/>
      <c r="N87" s="21">
        <v>0</v>
      </c>
      <c r="O87" s="21">
        <v>0</v>
      </c>
      <c r="P87" s="21">
        <v>0</v>
      </c>
      <c r="Q87" s="21">
        <v>0.49861111111111101</v>
      </c>
      <c r="R87" s="11"/>
      <c r="S87" s="11"/>
      <c r="T87" s="11"/>
      <c r="U87" s="5" t="s">
        <v>20</v>
      </c>
      <c r="V87" s="5"/>
      <c r="W87" s="5"/>
      <c r="X87" s="12" t="s">
        <v>4</v>
      </c>
    </row>
    <row r="88" spans="1:24" s="72" customFormat="1" ht="28.5" outlineLevel="2">
      <c r="A88" s="66">
        <v>38</v>
      </c>
      <c r="B88" s="67" t="s">
        <v>989</v>
      </c>
      <c r="C88" s="74" t="s">
        <v>10</v>
      </c>
      <c r="D88" s="67">
        <v>150</v>
      </c>
      <c r="E88" s="10" t="s">
        <v>52</v>
      </c>
      <c r="F88" s="10"/>
      <c r="G88" s="19">
        <v>42132</v>
      </c>
      <c r="H88" s="20">
        <v>0.74236111111111114</v>
      </c>
      <c r="I88" s="19">
        <v>42133</v>
      </c>
      <c r="J88" s="20">
        <v>0.29444444444444445</v>
      </c>
      <c r="K88" s="20"/>
      <c r="L88" s="20"/>
      <c r="M88" s="20"/>
      <c r="N88" s="21">
        <v>0</v>
      </c>
      <c r="O88" s="21">
        <v>0</v>
      </c>
      <c r="P88" s="21">
        <v>0</v>
      </c>
      <c r="Q88" s="21">
        <v>0.55208333333333337</v>
      </c>
      <c r="R88" s="11"/>
      <c r="S88" s="11"/>
      <c r="T88" s="11"/>
      <c r="U88" s="5" t="s">
        <v>20</v>
      </c>
      <c r="V88" s="5"/>
      <c r="W88" s="5"/>
      <c r="X88" s="12" t="s">
        <v>4</v>
      </c>
    </row>
    <row r="89" spans="1:24" s="72" customFormat="1" ht="28.5" outlineLevel="2">
      <c r="A89" s="66">
        <v>38</v>
      </c>
      <c r="B89" s="67" t="s">
        <v>989</v>
      </c>
      <c r="C89" s="74" t="s">
        <v>10</v>
      </c>
      <c r="D89" s="67">
        <v>150</v>
      </c>
      <c r="E89" s="10" t="s">
        <v>52</v>
      </c>
      <c r="F89" s="10"/>
      <c r="G89" s="19">
        <v>42133</v>
      </c>
      <c r="H89" s="20">
        <v>0.7319444444444444</v>
      </c>
      <c r="I89" s="19">
        <v>42134</v>
      </c>
      <c r="J89" s="20">
        <v>0.38750000000000001</v>
      </c>
      <c r="K89" s="20"/>
      <c r="L89" s="20"/>
      <c r="M89" s="20"/>
      <c r="N89" s="21">
        <v>0</v>
      </c>
      <c r="O89" s="21">
        <v>0</v>
      </c>
      <c r="P89" s="21">
        <v>0</v>
      </c>
      <c r="Q89" s="21">
        <v>0.65555555555555556</v>
      </c>
      <c r="R89" s="11"/>
      <c r="S89" s="11"/>
      <c r="T89" s="11"/>
      <c r="U89" s="5" t="s">
        <v>20</v>
      </c>
      <c r="V89" s="5"/>
      <c r="W89" s="5"/>
      <c r="X89" s="12" t="s">
        <v>4</v>
      </c>
    </row>
    <row r="90" spans="1:24" s="72" customFormat="1" ht="28.5" outlineLevel="2">
      <c r="A90" s="17">
        <v>38</v>
      </c>
      <c r="B90" s="67" t="s">
        <v>989</v>
      </c>
      <c r="C90" s="74" t="s">
        <v>10</v>
      </c>
      <c r="D90" s="67">
        <v>150</v>
      </c>
      <c r="E90" s="10" t="s">
        <v>52</v>
      </c>
      <c r="F90" s="10"/>
      <c r="G90" s="19">
        <v>42133</v>
      </c>
      <c r="H90" s="20">
        <v>0.7319444444444444</v>
      </c>
      <c r="I90" s="19">
        <v>42134</v>
      </c>
      <c r="J90" s="20">
        <v>0.38750000000000001</v>
      </c>
      <c r="K90" s="20"/>
      <c r="L90" s="20"/>
      <c r="M90" s="20"/>
      <c r="N90" s="21">
        <v>0</v>
      </c>
      <c r="O90" s="21">
        <v>0</v>
      </c>
      <c r="P90" s="21">
        <v>0</v>
      </c>
      <c r="Q90" s="21">
        <v>0.65555555555555556</v>
      </c>
      <c r="R90" s="11"/>
      <c r="S90" s="11"/>
      <c r="T90" s="11"/>
      <c r="U90" s="5" t="s">
        <v>20</v>
      </c>
      <c r="V90" s="5"/>
      <c r="W90" s="5"/>
      <c r="X90" s="12" t="s">
        <v>4</v>
      </c>
    </row>
    <row r="91" spans="1:24" s="72" customFormat="1" ht="28.5" outlineLevel="2">
      <c r="A91" s="66">
        <v>38</v>
      </c>
      <c r="B91" s="67" t="s">
        <v>989</v>
      </c>
      <c r="C91" s="74" t="s">
        <v>10</v>
      </c>
      <c r="D91" s="67">
        <v>150</v>
      </c>
      <c r="E91" s="10" t="s">
        <v>52</v>
      </c>
      <c r="F91" s="10"/>
      <c r="G91" s="19">
        <v>42134</v>
      </c>
      <c r="H91" s="20">
        <v>0.69444444444444453</v>
      </c>
      <c r="I91" s="19">
        <v>42135</v>
      </c>
      <c r="J91" s="20">
        <v>0.4069444444444445</v>
      </c>
      <c r="K91" s="20"/>
      <c r="L91" s="20"/>
      <c r="M91" s="20"/>
      <c r="N91" s="21">
        <v>0</v>
      </c>
      <c r="O91" s="21">
        <v>0</v>
      </c>
      <c r="P91" s="21">
        <v>0</v>
      </c>
      <c r="Q91" s="21">
        <v>0.71250000000000002</v>
      </c>
      <c r="R91" s="11"/>
      <c r="S91" s="11"/>
      <c r="T91" s="11"/>
      <c r="U91" s="5" t="s">
        <v>20</v>
      </c>
      <c r="V91" s="5"/>
      <c r="W91" s="5"/>
      <c r="X91" s="12" t="s">
        <v>4</v>
      </c>
    </row>
    <row r="92" spans="1:24" s="72" customFormat="1" ht="42.75" outlineLevel="2">
      <c r="A92" s="17">
        <v>38</v>
      </c>
      <c r="B92" s="67" t="s">
        <v>989</v>
      </c>
      <c r="C92" s="74" t="s">
        <v>10</v>
      </c>
      <c r="D92" s="67">
        <v>150</v>
      </c>
      <c r="E92" s="10" t="s">
        <v>52</v>
      </c>
      <c r="F92" s="10"/>
      <c r="G92" s="19">
        <v>42136</v>
      </c>
      <c r="H92" s="20" t="s">
        <v>391</v>
      </c>
      <c r="I92" s="19">
        <v>42136</v>
      </c>
      <c r="J92" s="20" t="s">
        <v>392</v>
      </c>
      <c r="K92" s="20"/>
      <c r="L92" s="20"/>
      <c r="M92" s="20"/>
      <c r="N92" s="21">
        <v>1.1805555555555514E-2</v>
      </c>
      <c r="O92" s="21">
        <v>0</v>
      </c>
      <c r="P92" s="21">
        <v>0</v>
      </c>
      <c r="Q92" s="21">
        <v>0</v>
      </c>
      <c r="R92" s="11"/>
      <c r="S92" s="11"/>
      <c r="T92" s="11"/>
      <c r="U92" s="5" t="s">
        <v>393</v>
      </c>
      <c r="V92" s="5"/>
      <c r="W92" s="5"/>
      <c r="X92" s="12" t="s">
        <v>29</v>
      </c>
    </row>
    <row r="93" spans="1:24" s="72" customFormat="1" ht="42.75" outlineLevel="2">
      <c r="A93" s="66">
        <v>38</v>
      </c>
      <c r="B93" s="67" t="s">
        <v>989</v>
      </c>
      <c r="C93" s="74" t="s">
        <v>10</v>
      </c>
      <c r="D93" s="67">
        <v>150</v>
      </c>
      <c r="E93" s="10" t="s">
        <v>52</v>
      </c>
      <c r="F93" s="10"/>
      <c r="G93" s="19">
        <v>42136</v>
      </c>
      <c r="H93" s="20" t="s">
        <v>392</v>
      </c>
      <c r="I93" s="19">
        <v>42136</v>
      </c>
      <c r="J93" s="20" t="s">
        <v>394</v>
      </c>
      <c r="K93" s="20"/>
      <c r="L93" s="20"/>
      <c r="M93" s="20"/>
      <c r="N93" s="21">
        <v>0</v>
      </c>
      <c r="O93" s="21">
        <v>0.27569444444444458</v>
      </c>
      <c r="P93" s="21">
        <v>0</v>
      </c>
      <c r="Q93" s="21">
        <v>0</v>
      </c>
      <c r="R93" s="11"/>
      <c r="S93" s="11"/>
      <c r="T93" s="11"/>
      <c r="U93" s="5" t="s">
        <v>395</v>
      </c>
      <c r="V93" s="5"/>
      <c r="W93" s="5"/>
      <c r="X93" s="12" t="s">
        <v>22</v>
      </c>
    </row>
    <row r="94" spans="1:24" s="72" customFormat="1" ht="28.5" outlineLevel="2">
      <c r="A94" s="17">
        <v>38</v>
      </c>
      <c r="B94" s="67" t="s">
        <v>989</v>
      </c>
      <c r="C94" s="74" t="s">
        <v>10</v>
      </c>
      <c r="D94" s="67">
        <v>150</v>
      </c>
      <c r="E94" s="10" t="s">
        <v>52</v>
      </c>
      <c r="F94" s="10"/>
      <c r="G94" s="19">
        <v>42137</v>
      </c>
      <c r="H94" s="20" t="s">
        <v>400</v>
      </c>
      <c r="I94" s="19">
        <v>42137</v>
      </c>
      <c r="J94" s="20" t="s">
        <v>401</v>
      </c>
      <c r="K94" s="20"/>
      <c r="L94" s="20"/>
      <c r="M94" s="20"/>
      <c r="N94" s="21">
        <v>0</v>
      </c>
      <c r="O94" s="21">
        <v>0</v>
      </c>
      <c r="P94" s="21">
        <v>0</v>
      </c>
      <c r="Q94" s="21">
        <v>0.1451388888888889</v>
      </c>
      <c r="R94" s="11"/>
      <c r="S94" s="11"/>
      <c r="T94" s="11"/>
      <c r="U94" s="5" t="s">
        <v>20</v>
      </c>
      <c r="V94" s="5"/>
      <c r="W94" s="5"/>
      <c r="X94" s="12" t="s">
        <v>4</v>
      </c>
    </row>
    <row r="95" spans="1:24" s="72" customFormat="1" ht="28.5" outlineLevel="2">
      <c r="A95" s="17">
        <v>38</v>
      </c>
      <c r="B95" s="67" t="s">
        <v>989</v>
      </c>
      <c r="C95" s="74" t="s">
        <v>10</v>
      </c>
      <c r="D95" s="67">
        <v>150</v>
      </c>
      <c r="E95" s="10" t="s">
        <v>52</v>
      </c>
      <c r="F95" s="10"/>
      <c r="G95" s="19">
        <v>42139</v>
      </c>
      <c r="H95" s="20">
        <v>0.67986111111111114</v>
      </c>
      <c r="I95" s="19">
        <v>42140</v>
      </c>
      <c r="J95" s="20">
        <v>0.27361111111111108</v>
      </c>
      <c r="K95" s="20"/>
      <c r="L95" s="20"/>
      <c r="M95" s="20"/>
      <c r="N95" s="21">
        <v>0</v>
      </c>
      <c r="O95" s="21">
        <v>0</v>
      </c>
      <c r="P95" s="21">
        <v>0</v>
      </c>
      <c r="Q95" s="21">
        <v>0.59374999999999989</v>
      </c>
      <c r="R95" s="11"/>
      <c r="S95" s="11"/>
      <c r="T95" s="11"/>
      <c r="U95" s="5" t="s">
        <v>20</v>
      </c>
      <c r="V95" s="5"/>
      <c r="W95" s="5"/>
      <c r="X95" s="12" t="s">
        <v>4</v>
      </c>
    </row>
    <row r="96" spans="1:24" s="72" customFormat="1" ht="42.75" outlineLevel="2">
      <c r="A96" s="66">
        <v>38</v>
      </c>
      <c r="B96" s="67" t="s">
        <v>989</v>
      </c>
      <c r="C96" s="74" t="s">
        <v>10</v>
      </c>
      <c r="D96" s="67">
        <v>150</v>
      </c>
      <c r="E96" s="10" t="s">
        <v>52</v>
      </c>
      <c r="F96" s="10"/>
      <c r="G96" s="19">
        <v>42140</v>
      </c>
      <c r="H96" s="25">
        <v>0.75138888888888899</v>
      </c>
      <c r="I96" s="19">
        <v>42141</v>
      </c>
      <c r="J96" s="79" t="s">
        <v>508</v>
      </c>
      <c r="K96" s="79"/>
      <c r="L96" s="79"/>
      <c r="M96" s="79"/>
      <c r="N96" s="21">
        <v>0</v>
      </c>
      <c r="O96" s="21">
        <v>0</v>
      </c>
      <c r="P96" s="21">
        <v>0.91597222222222208</v>
      </c>
      <c r="Q96" s="21">
        <v>0</v>
      </c>
      <c r="R96" s="11"/>
      <c r="S96" s="11"/>
      <c r="T96" s="11"/>
      <c r="U96" s="5" t="s">
        <v>510</v>
      </c>
      <c r="V96" s="5"/>
      <c r="W96" s="5"/>
      <c r="X96" s="12" t="s">
        <v>509</v>
      </c>
    </row>
    <row r="97" spans="1:24" s="72" customFormat="1" ht="28.5" outlineLevel="2">
      <c r="A97" s="66">
        <v>38</v>
      </c>
      <c r="B97" s="67" t="s">
        <v>989</v>
      </c>
      <c r="C97" s="74" t="s">
        <v>10</v>
      </c>
      <c r="D97" s="67">
        <v>150</v>
      </c>
      <c r="E97" s="10" t="s">
        <v>52</v>
      </c>
      <c r="F97" s="10"/>
      <c r="G97" s="19">
        <v>42144</v>
      </c>
      <c r="H97" s="20" t="s">
        <v>620</v>
      </c>
      <c r="I97" s="19">
        <v>42144</v>
      </c>
      <c r="J97" s="20" t="s">
        <v>621</v>
      </c>
      <c r="K97" s="20"/>
      <c r="L97" s="20"/>
      <c r="M97" s="20"/>
      <c r="N97" s="21">
        <v>0</v>
      </c>
      <c r="O97" s="21">
        <v>0</v>
      </c>
      <c r="P97" s="21">
        <v>0</v>
      </c>
      <c r="Q97" s="21">
        <v>9.3055555555555558E-2</v>
      </c>
      <c r="R97" s="11"/>
      <c r="S97" s="11"/>
      <c r="T97" s="11"/>
      <c r="U97" s="5" t="s">
        <v>20</v>
      </c>
      <c r="V97" s="5"/>
      <c r="W97" s="5"/>
      <c r="X97" s="12" t="s">
        <v>4</v>
      </c>
    </row>
    <row r="98" spans="1:24" s="72" customFormat="1" ht="28.5" outlineLevel="2">
      <c r="A98" s="17">
        <v>38</v>
      </c>
      <c r="B98" s="67" t="s">
        <v>989</v>
      </c>
      <c r="C98" s="74" t="s">
        <v>10</v>
      </c>
      <c r="D98" s="67">
        <v>150</v>
      </c>
      <c r="E98" s="10" t="s">
        <v>52</v>
      </c>
      <c r="F98" s="10"/>
      <c r="G98" s="19">
        <v>42146</v>
      </c>
      <c r="H98" s="20">
        <v>0.73472222222222217</v>
      </c>
      <c r="I98" s="19">
        <v>42147</v>
      </c>
      <c r="J98" s="20">
        <v>0.3125</v>
      </c>
      <c r="K98" s="20"/>
      <c r="L98" s="20"/>
      <c r="M98" s="20"/>
      <c r="N98" s="21">
        <v>0</v>
      </c>
      <c r="O98" s="21">
        <v>0</v>
      </c>
      <c r="P98" s="21">
        <v>0</v>
      </c>
      <c r="Q98" s="21">
        <v>0.57777777777777783</v>
      </c>
      <c r="R98" s="11"/>
      <c r="S98" s="11"/>
      <c r="T98" s="11"/>
      <c r="U98" s="5" t="s">
        <v>20</v>
      </c>
      <c r="V98" s="5"/>
      <c r="W98" s="5"/>
      <c r="X98" s="12" t="s">
        <v>4</v>
      </c>
    </row>
    <row r="99" spans="1:24" s="72" customFormat="1" ht="28.5" outlineLevel="2">
      <c r="A99" s="66">
        <v>38</v>
      </c>
      <c r="B99" s="67" t="s">
        <v>989</v>
      </c>
      <c r="C99" s="2" t="s">
        <v>10</v>
      </c>
      <c r="D99" s="67">
        <v>150</v>
      </c>
      <c r="E99" s="10" t="s">
        <v>52</v>
      </c>
      <c r="F99" s="10"/>
      <c r="G99" s="19">
        <v>42149</v>
      </c>
      <c r="H99" s="20">
        <v>0.72222222222222221</v>
      </c>
      <c r="I99" s="19">
        <v>42150</v>
      </c>
      <c r="J99" s="20" t="s">
        <v>732</v>
      </c>
      <c r="K99" s="20"/>
      <c r="L99" s="20"/>
      <c r="M99" s="20"/>
      <c r="N99" s="21">
        <v>0</v>
      </c>
      <c r="O99" s="21">
        <v>0</v>
      </c>
      <c r="P99" s="21">
        <v>0</v>
      </c>
      <c r="Q99" s="21">
        <v>0.62500000000000011</v>
      </c>
      <c r="R99" s="11"/>
      <c r="S99" s="11"/>
      <c r="T99" s="11"/>
      <c r="U99" s="5" t="s">
        <v>20</v>
      </c>
      <c r="V99" s="5"/>
      <c r="W99" s="5"/>
      <c r="X99" s="12" t="s">
        <v>4</v>
      </c>
    </row>
    <row r="100" spans="1:24" s="72" customFormat="1" ht="28.5" outlineLevel="2">
      <c r="A100" s="17">
        <v>38</v>
      </c>
      <c r="B100" s="67" t="s">
        <v>989</v>
      </c>
      <c r="C100" s="74" t="s">
        <v>10</v>
      </c>
      <c r="D100" s="67">
        <v>150</v>
      </c>
      <c r="E100" s="10" t="s">
        <v>52</v>
      </c>
      <c r="F100" s="10"/>
      <c r="G100" s="19">
        <v>42150</v>
      </c>
      <c r="H100" s="20" t="s">
        <v>764</v>
      </c>
      <c r="I100" s="19">
        <v>42151</v>
      </c>
      <c r="J100" s="20" t="s">
        <v>374</v>
      </c>
      <c r="K100" s="20"/>
      <c r="L100" s="20"/>
      <c r="M100" s="20"/>
      <c r="N100" s="21">
        <v>0</v>
      </c>
      <c r="O100" s="21">
        <v>0</v>
      </c>
      <c r="P100" s="21">
        <v>0</v>
      </c>
      <c r="Q100" s="21">
        <v>0.63402777777777775</v>
      </c>
      <c r="R100" s="11"/>
      <c r="S100" s="11"/>
      <c r="T100" s="11"/>
      <c r="U100" s="5" t="s">
        <v>20</v>
      </c>
      <c r="V100" s="5"/>
      <c r="W100" s="5"/>
      <c r="X100" s="12" t="s">
        <v>4</v>
      </c>
    </row>
    <row r="101" spans="1:24" s="72" customFormat="1" ht="28.5" outlineLevel="2">
      <c r="A101" s="17">
        <v>38</v>
      </c>
      <c r="B101" s="67" t="s">
        <v>989</v>
      </c>
      <c r="C101" s="74" t="s">
        <v>10</v>
      </c>
      <c r="D101" s="67">
        <v>150</v>
      </c>
      <c r="E101" s="10" t="s">
        <v>52</v>
      </c>
      <c r="F101" s="10"/>
      <c r="G101" s="19">
        <v>42151</v>
      </c>
      <c r="H101" s="20" t="s">
        <v>573</v>
      </c>
      <c r="I101" s="19">
        <v>42152</v>
      </c>
      <c r="J101" s="20" t="s">
        <v>795</v>
      </c>
      <c r="K101" s="20"/>
      <c r="L101" s="20"/>
      <c r="M101" s="20"/>
      <c r="N101" s="21">
        <v>0</v>
      </c>
      <c r="O101" s="21">
        <v>0</v>
      </c>
      <c r="P101" s="21">
        <v>0</v>
      </c>
      <c r="Q101" s="21">
        <v>0.51250000000000007</v>
      </c>
      <c r="R101" s="11"/>
      <c r="S101" s="11"/>
      <c r="T101" s="11"/>
      <c r="U101" s="5" t="s">
        <v>20</v>
      </c>
      <c r="V101" s="5"/>
      <c r="W101" s="5"/>
      <c r="X101" s="12" t="s">
        <v>4</v>
      </c>
    </row>
    <row r="102" spans="1:24" s="72" customFormat="1" ht="28.5" outlineLevel="2">
      <c r="A102" s="66">
        <v>38</v>
      </c>
      <c r="B102" s="67" t="s">
        <v>989</v>
      </c>
      <c r="C102" s="74" t="s">
        <v>10</v>
      </c>
      <c r="D102" s="67">
        <v>150</v>
      </c>
      <c r="E102" s="10" t="s">
        <v>52</v>
      </c>
      <c r="F102" s="10"/>
      <c r="G102" s="19">
        <v>42154</v>
      </c>
      <c r="H102" s="20">
        <v>0.74652777777777779</v>
      </c>
      <c r="I102" s="19">
        <v>42155</v>
      </c>
      <c r="J102" s="20">
        <v>0.40833333333333338</v>
      </c>
      <c r="K102" s="20"/>
      <c r="L102" s="20"/>
      <c r="M102" s="20"/>
      <c r="N102" s="21">
        <v>0</v>
      </c>
      <c r="O102" s="21">
        <v>0</v>
      </c>
      <c r="P102" s="21">
        <v>0</v>
      </c>
      <c r="Q102" s="21">
        <v>0.66180555555555565</v>
      </c>
      <c r="R102" s="11"/>
      <c r="S102" s="11"/>
      <c r="T102" s="11"/>
      <c r="U102" s="5" t="s">
        <v>20</v>
      </c>
      <c r="V102" s="5"/>
      <c r="W102" s="5"/>
      <c r="X102" s="12" t="s">
        <v>4</v>
      </c>
    </row>
    <row r="103" spans="1:24" s="72" customFormat="1" ht="28.5" outlineLevel="2">
      <c r="A103" s="17">
        <v>38</v>
      </c>
      <c r="B103" s="67" t="s">
        <v>989</v>
      </c>
      <c r="C103" s="26" t="s">
        <v>10</v>
      </c>
      <c r="D103" s="67">
        <v>150</v>
      </c>
      <c r="E103" s="10" t="s">
        <v>52</v>
      </c>
      <c r="F103" s="10"/>
      <c r="G103" s="19">
        <v>42155</v>
      </c>
      <c r="H103" s="20">
        <v>0.67361111111111116</v>
      </c>
      <c r="I103" s="95">
        <v>42155</v>
      </c>
      <c r="J103" s="151">
        <v>1</v>
      </c>
      <c r="K103" s="151"/>
      <c r="L103" s="151"/>
      <c r="M103" s="151"/>
      <c r="N103" s="21">
        <v>0</v>
      </c>
      <c r="O103" s="21">
        <v>0</v>
      </c>
      <c r="P103" s="21">
        <v>0</v>
      </c>
      <c r="Q103" s="21">
        <v>0.32638888888888884</v>
      </c>
      <c r="R103" s="11"/>
      <c r="S103" s="11"/>
      <c r="T103" s="11"/>
      <c r="U103" s="5" t="s">
        <v>20</v>
      </c>
      <c r="V103" s="5"/>
      <c r="W103" s="5"/>
      <c r="X103" s="12" t="s">
        <v>4</v>
      </c>
    </row>
    <row r="104" spans="1:24" s="72" customFormat="1" outlineLevel="1">
      <c r="A104" s="17">
        <v>38</v>
      </c>
      <c r="B104" s="67"/>
      <c r="C104" s="161" t="s">
        <v>1349</v>
      </c>
      <c r="D104" s="67"/>
      <c r="E104" s="10"/>
      <c r="F104" s="10"/>
      <c r="G104" s="19"/>
      <c r="H104" s="20"/>
      <c r="I104" s="95"/>
      <c r="J104" s="151"/>
      <c r="K104" s="151"/>
      <c r="L104" s="151"/>
      <c r="M104" s="151"/>
      <c r="N104" s="21">
        <f>SUBTOTAL(9,N84:N103)</f>
        <v>1.1805555555555514E-2</v>
      </c>
      <c r="O104" s="21">
        <f>SUBTOTAL(9,O84:O103)</f>
        <v>0.27569444444444458</v>
      </c>
      <c r="P104" s="21">
        <f>SUBTOTAL(9,P84:P103)</f>
        <v>0.91597222222222208</v>
      </c>
      <c r="Q104" s="21">
        <f>SUBTOTAL(9,Q84:Q103)</f>
        <v>9.0590277777777786</v>
      </c>
      <c r="R104" s="11"/>
      <c r="S104" s="11"/>
      <c r="T104" s="11"/>
      <c r="U104" s="5"/>
      <c r="V104" s="5"/>
      <c r="W104" s="173">
        <f>($X$3-O104*24-P104*24-N104*24)/($X$3-O104*24-P104*24)</f>
        <v>0.99960395116950895</v>
      </c>
      <c r="X104" s="12"/>
    </row>
    <row r="105" spans="1:24" s="72" customFormat="1" ht="28.5" outlineLevel="2">
      <c r="A105" s="66">
        <v>39</v>
      </c>
      <c r="B105" s="67" t="s">
        <v>990</v>
      </c>
      <c r="C105" s="74" t="s">
        <v>8</v>
      </c>
      <c r="D105" s="67">
        <v>150</v>
      </c>
      <c r="E105" s="10" t="s">
        <v>52</v>
      </c>
      <c r="F105" s="10"/>
      <c r="G105" s="19">
        <v>42126</v>
      </c>
      <c r="H105" s="20" t="s">
        <v>212</v>
      </c>
      <c r="I105" s="19">
        <v>42127</v>
      </c>
      <c r="J105" s="20">
        <v>0.31736111111111115</v>
      </c>
      <c r="K105" s="20"/>
      <c r="L105" s="20"/>
      <c r="M105" s="20"/>
      <c r="N105" s="21">
        <v>0</v>
      </c>
      <c r="O105" s="21">
        <v>0</v>
      </c>
      <c r="P105" s="21">
        <v>0</v>
      </c>
      <c r="Q105" s="21">
        <v>0.57986111111111127</v>
      </c>
      <c r="R105" s="11"/>
      <c r="S105" s="11"/>
      <c r="T105" s="11"/>
      <c r="U105" s="22" t="s">
        <v>20</v>
      </c>
      <c r="V105" s="22"/>
      <c r="W105" s="22"/>
      <c r="X105" s="12" t="s">
        <v>4</v>
      </c>
    </row>
    <row r="106" spans="1:24" s="72" customFormat="1" ht="28.5" outlineLevel="2">
      <c r="A106" s="66">
        <v>39</v>
      </c>
      <c r="B106" s="67" t="s">
        <v>990</v>
      </c>
      <c r="C106" s="74" t="s">
        <v>8</v>
      </c>
      <c r="D106" s="67">
        <v>150</v>
      </c>
      <c r="E106" s="10" t="s">
        <v>52</v>
      </c>
      <c r="F106" s="10"/>
      <c r="G106" s="19">
        <v>42128</v>
      </c>
      <c r="H106" s="20">
        <v>0.7597222222222223</v>
      </c>
      <c r="I106" s="19">
        <v>42129</v>
      </c>
      <c r="J106" s="20">
        <v>0.2590277777777778</v>
      </c>
      <c r="K106" s="20"/>
      <c r="L106" s="20"/>
      <c r="M106" s="20"/>
      <c r="N106" s="21">
        <v>0</v>
      </c>
      <c r="O106" s="21">
        <v>0</v>
      </c>
      <c r="P106" s="21">
        <v>0</v>
      </c>
      <c r="Q106" s="21">
        <v>0.49930555555555556</v>
      </c>
      <c r="R106" s="11"/>
      <c r="S106" s="11"/>
      <c r="T106" s="11"/>
      <c r="U106" s="5" t="s">
        <v>20</v>
      </c>
      <c r="V106" s="5"/>
      <c r="W106" s="5"/>
      <c r="X106" s="12" t="s">
        <v>4</v>
      </c>
    </row>
    <row r="107" spans="1:24" s="72" customFormat="1" ht="28.5" outlineLevel="2">
      <c r="A107" s="66">
        <v>39</v>
      </c>
      <c r="B107" s="67" t="s">
        <v>990</v>
      </c>
      <c r="C107" s="74" t="s">
        <v>8</v>
      </c>
      <c r="D107" s="67">
        <v>150</v>
      </c>
      <c r="E107" s="10" t="s">
        <v>52</v>
      </c>
      <c r="F107" s="10"/>
      <c r="G107" s="19">
        <v>42129</v>
      </c>
      <c r="H107" s="20">
        <v>0.76944444444444438</v>
      </c>
      <c r="I107" s="19">
        <v>42130</v>
      </c>
      <c r="J107" s="20">
        <v>0.2951388888888889</v>
      </c>
      <c r="K107" s="20"/>
      <c r="L107" s="20"/>
      <c r="M107" s="20"/>
      <c r="N107" s="21">
        <v>0</v>
      </c>
      <c r="O107" s="21">
        <v>0</v>
      </c>
      <c r="P107" s="21">
        <v>0</v>
      </c>
      <c r="Q107" s="21">
        <v>0.52569444444444446</v>
      </c>
      <c r="R107" s="11"/>
      <c r="S107" s="11"/>
      <c r="T107" s="11"/>
      <c r="U107" s="5" t="s">
        <v>20</v>
      </c>
      <c r="V107" s="5"/>
      <c r="W107" s="5"/>
      <c r="X107" s="12" t="s">
        <v>4</v>
      </c>
    </row>
    <row r="108" spans="1:24" s="72" customFormat="1" ht="28.5" outlineLevel="2">
      <c r="A108" s="66">
        <v>39</v>
      </c>
      <c r="B108" s="67" t="s">
        <v>990</v>
      </c>
      <c r="C108" s="74" t="s">
        <v>8</v>
      </c>
      <c r="D108" s="67">
        <v>150</v>
      </c>
      <c r="E108" s="10" t="s">
        <v>52</v>
      </c>
      <c r="F108" s="10"/>
      <c r="G108" s="19">
        <v>42131</v>
      </c>
      <c r="H108" s="20">
        <v>0.71527777777777779</v>
      </c>
      <c r="I108" s="19">
        <v>42132</v>
      </c>
      <c r="J108" s="20">
        <v>0.28958333333333336</v>
      </c>
      <c r="K108" s="20"/>
      <c r="L108" s="20"/>
      <c r="M108" s="20"/>
      <c r="N108" s="21">
        <v>0</v>
      </c>
      <c r="O108" s="21">
        <v>0</v>
      </c>
      <c r="P108" s="21">
        <v>0</v>
      </c>
      <c r="Q108" s="21">
        <v>0.57430555555555551</v>
      </c>
      <c r="R108" s="11"/>
      <c r="S108" s="11"/>
      <c r="T108" s="11"/>
      <c r="U108" s="5" t="s">
        <v>20</v>
      </c>
      <c r="V108" s="5"/>
      <c r="W108" s="5"/>
      <c r="X108" s="12" t="s">
        <v>4</v>
      </c>
    </row>
    <row r="109" spans="1:24" s="72" customFormat="1" ht="28.5" outlineLevel="2">
      <c r="A109" s="66">
        <v>39</v>
      </c>
      <c r="B109" s="67" t="s">
        <v>990</v>
      </c>
      <c r="C109" s="74" t="s">
        <v>8</v>
      </c>
      <c r="D109" s="67">
        <v>150</v>
      </c>
      <c r="E109" s="10" t="s">
        <v>52</v>
      </c>
      <c r="F109" s="10"/>
      <c r="G109" s="19">
        <v>42135</v>
      </c>
      <c r="H109" s="20">
        <v>0.72152777777777777</v>
      </c>
      <c r="I109" s="19">
        <v>42136</v>
      </c>
      <c r="J109" s="20" t="s">
        <v>371</v>
      </c>
      <c r="K109" s="20"/>
      <c r="L109" s="20"/>
      <c r="M109" s="20"/>
      <c r="N109" s="21">
        <v>0</v>
      </c>
      <c r="O109" s="21">
        <v>0</v>
      </c>
      <c r="P109" s="21">
        <v>0</v>
      </c>
      <c r="Q109" s="21">
        <v>0.63055555555555554</v>
      </c>
      <c r="R109" s="11"/>
      <c r="S109" s="11"/>
      <c r="T109" s="11"/>
      <c r="U109" s="5" t="s">
        <v>20</v>
      </c>
      <c r="V109" s="5"/>
      <c r="W109" s="5"/>
      <c r="X109" s="12" t="s">
        <v>4</v>
      </c>
    </row>
    <row r="110" spans="1:24" s="72" customFormat="1" ht="28.5" outlineLevel="2">
      <c r="A110" s="17">
        <v>39</v>
      </c>
      <c r="B110" s="67" t="s">
        <v>990</v>
      </c>
      <c r="C110" s="74" t="s">
        <v>8</v>
      </c>
      <c r="D110" s="67">
        <v>150</v>
      </c>
      <c r="E110" s="10" t="s">
        <v>52</v>
      </c>
      <c r="F110" s="10"/>
      <c r="G110" s="19">
        <v>42137</v>
      </c>
      <c r="H110" s="20" t="s">
        <v>212</v>
      </c>
      <c r="I110" s="19">
        <v>42138</v>
      </c>
      <c r="J110" s="20">
        <v>0.3430555555555555</v>
      </c>
      <c r="K110" s="20"/>
      <c r="L110" s="20"/>
      <c r="M110" s="20"/>
      <c r="N110" s="21">
        <v>0</v>
      </c>
      <c r="O110" s="21">
        <v>0</v>
      </c>
      <c r="P110" s="21">
        <v>0</v>
      </c>
      <c r="Q110" s="21">
        <v>0.60555555555555551</v>
      </c>
      <c r="R110" s="11"/>
      <c r="S110" s="11"/>
      <c r="T110" s="11"/>
      <c r="U110" s="5" t="s">
        <v>20</v>
      </c>
      <c r="V110" s="5"/>
      <c r="W110" s="5"/>
      <c r="X110" s="12" t="s">
        <v>4</v>
      </c>
    </row>
    <row r="111" spans="1:24" s="72" customFormat="1" ht="28.5" outlineLevel="2">
      <c r="A111" s="66">
        <v>39</v>
      </c>
      <c r="B111" s="67" t="s">
        <v>990</v>
      </c>
      <c r="C111" s="74" t="s">
        <v>8</v>
      </c>
      <c r="D111" s="67">
        <v>150</v>
      </c>
      <c r="E111" s="10" t="s">
        <v>52</v>
      </c>
      <c r="F111" s="10"/>
      <c r="G111" s="19">
        <v>42138</v>
      </c>
      <c r="H111" s="20">
        <v>0.71597222222222223</v>
      </c>
      <c r="I111" s="19">
        <v>42139</v>
      </c>
      <c r="J111" s="20">
        <v>0.28680555555555554</v>
      </c>
      <c r="K111" s="20"/>
      <c r="L111" s="20"/>
      <c r="M111" s="20"/>
      <c r="N111" s="21">
        <v>0</v>
      </c>
      <c r="O111" s="21">
        <v>0</v>
      </c>
      <c r="P111" s="21">
        <v>0</v>
      </c>
      <c r="Q111" s="21">
        <v>0.5708333333333333</v>
      </c>
      <c r="R111" s="11"/>
      <c r="S111" s="11"/>
      <c r="T111" s="11"/>
      <c r="U111" s="5" t="s">
        <v>20</v>
      </c>
      <c r="V111" s="5"/>
      <c r="W111" s="5"/>
      <c r="X111" s="12" t="s">
        <v>4</v>
      </c>
    </row>
    <row r="112" spans="1:24" s="72" customFormat="1" ht="28.5" outlineLevel="2">
      <c r="A112" s="17">
        <v>39</v>
      </c>
      <c r="B112" s="67" t="s">
        <v>990</v>
      </c>
      <c r="C112" s="74" t="s">
        <v>8</v>
      </c>
      <c r="D112" s="67">
        <v>150</v>
      </c>
      <c r="E112" s="10" t="s">
        <v>52</v>
      </c>
      <c r="F112" s="10"/>
      <c r="G112" s="19">
        <v>42138</v>
      </c>
      <c r="H112" s="20">
        <v>0.71597222222222223</v>
      </c>
      <c r="I112" s="19">
        <v>42139</v>
      </c>
      <c r="J112" s="20">
        <v>0.28680555555555554</v>
      </c>
      <c r="K112" s="20"/>
      <c r="L112" s="20"/>
      <c r="M112" s="20"/>
      <c r="N112" s="21">
        <v>0</v>
      </c>
      <c r="O112" s="21">
        <v>0</v>
      </c>
      <c r="P112" s="21">
        <v>0</v>
      </c>
      <c r="Q112" s="21">
        <v>0.5708333333333333</v>
      </c>
      <c r="R112" s="11"/>
      <c r="S112" s="11"/>
      <c r="T112" s="11"/>
      <c r="U112" s="5" t="s">
        <v>20</v>
      </c>
      <c r="V112" s="5"/>
      <c r="W112" s="5"/>
      <c r="X112" s="12" t="s">
        <v>4</v>
      </c>
    </row>
    <row r="113" spans="1:24" s="72" customFormat="1" ht="28.5" outlineLevel="2">
      <c r="A113" s="66">
        <v>39</v>
      </c>
      <c r="B113" s="67" t="s">
        <v>990</v>
      </c>
      <c r="C113" s="74" t="s">
        <v>8</v>
      </c>
      <c r="D113" s="67">
        <v>150</v>
      </c>
      <c r="E113" s="10" t="s">
        <v>52</v>
      </c>
      <c r="F113" s="10"/>
      <c r="G113" s="19">
        <v>42140</v>
      </c>
      <c r="H113" s="20">
        <v>0.70416666666666661</v>
      </c>
      <c r="I113" s="19">
        <v>42140</v>
      </c>
      <c r="J113" s="20">
        <v>0.74930555555555556</v>
      </c>
      <c r="K113" s="20"/>
      <c r="L113" s="20"/>
      <c r="M113" s="20"/>
      <c r="N113" s="21">
        <v>0</v>
      </c>
      <c r="O113" s="21">
        <v>0</v>
      </c>
      <c r="P113" s="21">
        <v>0</v>
      </c>
      <c r="Q113" s="21">
        <v>4.5138888888888951E-2</v>
      </c>
      <c r="R113" s="11"/>
      <c r="S113" s="11"/>
      <c r="T113" s="11"/>
      <c r="U113" s="5" t="s">
        <v>20</v>
      </c>
      <c r="V113" s="5"/>
      <c r="W113" s="5"/>
      <c r="X113" s="12" t="s">
        <v>4</v>
      </c>
    </row>
    <row r="114" spans="1:24" s="72" customFormat="1" ht="28.5" outlineLevel="2">
      <c r="A114" s="17">
        <v>39</v>
      </c>
      <c r="B114" s="67" t="s">
        <v>990</v>
      </c>
      <c r="C114" s="74" t="s">
        <v>8</v>
      </c>
      <c r="D114" s="67">
        <v>150</v>
      </c>
      <c r="E114" s="10" t="s">
        <v>52</v>
      </c>
      <c r="F114" s="10"/>
      <c r="G114" s="19">
        <v>42141</v>
      </c>
      <c r="H114" s="25">
        <v>0.67291666666666661</v>
      </c>
      <c r="I114" s="19">
        <v>42142</v>
      </c>
      <c r="J114" s="79" t="s">
        <v>520</v>
      </c>
      <c r="K114" s="79"/>
      <c r="L114" s="79"/>
      <c r="M114" s="79"/>
      <c r="N114" s="21">
        <v>0</v>
      </c>
      <c r="O114" s="21">
        <v>0</v>
      </c>
      <c r="P114" s="21">
        <v>0</v>
      </c>
      <c r="Q114" s="21">
        <v>0.71319444444444446</v>
      </c>
      <c r="R114" s="11"/>
      <c r="S114" s="11"/>
      <c r="T114" s="11"/>
      <c r="U114" s="5" t="s">
        <v>20</v>
      </c>
      <c r="V114" s="5"/>
      <c r="W114" s="5"/>
      <c r="X114" s="12" t="s">
        <v>4</v>
      </c>
    </row>
    <row r="115" spans="1:24" s="72" customFormat="1" ht="28.5" outlineLevel="2">
      <c r="A115" s="66">
        <v>39</v>
      </c>
      <c r="B115" s="67" t="s">
        <v>990</v>
      </c>
      <c r="C115" s="74" t="s">
        <v>8</v>
      </c>
      <c r="D115" s="67">
        <v>150</v>
      </c>
      <c r="E115" s="10" t="s">
        <v>52</v>
      </c>
      <c r="F115" s="10"/>
      <c r="G115" s="19">
        <v>42143</v>
      </c>
      <c r="H115" s="25">
        <v>0.6958333333333333</v>
      </c>
      <c r="I115" s="19">
        <v>42144</v>
      </c>
      <c r="J115" s="20" t="s">
        <v>577</v>
      </c>
      <c r="K115" s="20"/>
      <c r="L115" s="20"/>
      <c r="M115" s="20"/>
      <c r="N115" s="21">
        <v>0</v>
      </c>
      <c r="O115" s="21">
        <v>0</v>
      </c>
      <c r="P115" s="21">
        <v>0</v>
      </c>
      <c r="Q115" s="21">
        <v>0.66388888888888897</v>
      </c>
      <c r="R115" s="11"/>
      <c r="S115" s="11"/>
      <c r="T115" s="11"/>
      <c r="U115" s="5" t="s">
        <v>20</v>
      </c>
      <c r="V115" s="5"/>
      <c r="W115" s="5"/>
      <c r="X115" s="12" t="s">
        <v>4</v>
      </c>
    </row>
    <row r="116" spans="1:24" s="72" customFormat="1" ht="28.5" outlineLevel="2">
      <c r="A116" s="66">
        <v>39</v>
      </c>
      <c r="B116" s="67" t="s">
        <v>990</v>
      </c>
      <c r="C116" s="74" t="s">
        <v>8</v>
      </c>
      <c r="D116" s="67">
        <v>150</v>
      </c>
      <c r="E116" s="10" t="s">
        <v>52</v>
      </c>
      <c r="F116" s="10"/>
      <c r="G116" s="19">
        <v>42148</v>
      </c>
      <c r="H116" s="20">
        <v>0.66875000000000007</v>
      </c>
      <c r="I116" s="19">
        <v>42148</v>
      </c>
      <c r="J116" s="79" t="s">
        <v>698</v>
      </c>
      <c r="K116" s="79"/>
      <c r="L116" s="79"/>
      <c r="M116" s="79"/>
      <c r="N116" s="21">
        <v>0</v>
      </c>
      <c r="O116" s="21">
        <v>0</v>
      </c>
      <c r="P116" s="21">
        <v>0</v>
      </c>
      <c r="Q116" s="21">
        <v>0.30069444444444438</v>
      </c>
      <c r="R116" s="11"/>
      <c r="S116" s="11"/>
      <c r="T116" s="11"/>
      <c r="U116" s="5" t="s">
        <v>20</v>
      </c>
      <c r="V116" s="5"/>
      <c r="W116" s="5"/>
      <c r="X116" s="12" t="s">
        <v>4</v>
      </c>
    </row>
    <row r="117" spans="1:24" s="72" customFormat="1" ht="28.5" outlineLevel="2">
      <c r="A117" s="17">
        <v>39</v>
      </c>
      <c r="B117" s="67" t="s">
        <v>990</v>
      </c>
      <c r="C117" s="74" t="s">
        <v>8</v>
      </c>
      <c r="D117" s="67">
        <v>150</v>
      </c>
      <c r="E117" s="10" t="s">
        <v>52</v>
      </c>
      <c r="F117" s="10"/>
      <c r="G117" s="19">
        <v>42152</v>
      </c>
      <c r="H117" s="20">
        <v>0.7284722222222223</v>
      </c>
      <c r="I117" s="19">
        <v>42153</v>
      </c>
      <c r="J117" s="20">
        <v>0.28402777777777777</v>
      </c>
      <c r="K117" s="20"/>
      <c r="L117" s="20"/>
      <c r="M117" s="20"/>
      <c r="N117" s="21">
        <v>0</v>
      </c>
      <c r="O117" s="21">
        <v>0</v>
      </c>
      <c r="P117" s="21">
        <v>0</v>
      </c>
      <c r="Q117" s="21">
        <v>0.55555555555555547</v>
      </c>
      <c r="R117" s="11"/>
      <c r="S117" s="11"/>
      <c r="T117" s="11"/>
      <c r="U117" s="5" t="s">
        <v>20</v>
      </c>
      <c r="V117" s="5"/>
      <c r="W117" s="5"/>
      <c r="X117" s="12" t="s">
        <v>4</v>
      </c>
    </row>
    <row r="118" spans="1:24" s="72" customFormat="1" ht="28.5" outlineLevel="2">
      <c r="A118" s="66">
        <v>39</v>
      </c>
      <c r="B118" s="67" t="s">
        <v>990</v>
      </c>
      <c r="C118" s="74" t="s">
        <v>8</v>
      </c>
      <c r="D118" s="67">
        <v>150</v>
      </c>
      <c r="E118" s="10" t="s">
        <v>52</v>
      </c>
      <c r="F118" s="10"/>
      <c r="G118" s="19">
        <v>42153</v>
      </c>
      <c r="H118" s="20">
        <v>0.70277777777777783</v>
      </c>
      <c r="I118" s="19">
        <v>42154</v>
      </c>
      <c r="J118" s="20">
        <v>0.45069444444444445</v>
      </c>
      <c r="K118" s="20"/>
      <c r="L118" s="20"/>
      <c r="M118" s="20"/>
      <c r="N118" s="21">
        <v>0</v>
      </c>
      <c r="O118" s="21">
        <v>0</v>
      </c>
      <c r="P118" s="21">
        <v>0</v>
      </c>
      <c r="Q118" s="21">
        <v>0.74791666666666667</v>
      </c>
      <c r="R118" s="11"/>
      <c r="S118" s="11"/>
      <c r="T118" s="11"/>
      <c r="U118" s="5" t="s">
        <v>20</v>
      </c>
      <c r="V118" s="5"/>
      <c r="W118" s="5"/>
      <c r="X118" s="12" t="s">
        <v>4</v>
      </c>
    </row>
    <row r="119" spans="1:24" s="72" customFormat="1" outlineLevel="1">
      <c r="A119" s="66">
        <v>39</v>
      </c>
      <c r="B119" s="67"/>
      <c r="C119" s="160" t="s">
        <v>1350</v>
      </c>
      <c r="D119" s="67"/>
      <c r="E119" s="10"/>
      <c r="F119" s="10"/>
      <c r="G119" s="19"/>
      <c r="H119" s="20"/>
      <c r="I119" s="19"/>
      <c r="J119" s="20"/>
      <c r="K119" s="20"/>
      <c r="L119" s="20"/>
      <c r="M119" s="20"/>
      <c r="N119" s="21">
        <f>SUBTOTAL(9,N105:N118)</f>
        <v>0</v>
      </c>
      <c r="O119" s="21">
        <f>SUBTOTAL(9,O105:O118)</f>
        <v>0</v>
      </c>
      <c r="P119" s="21">
        <f>SUBTOTAL(9,P105:P118)</f>
        <v>0</v>
      </c>
      <c r="Q119" s="21">
        <f>SUBTOTAL(9,Q105:Q118)</f>
        <v>7.5833333333333339</v>
      </c>
      <c r="R119" s="11"/>
      <c r="S119" s="11"/>
      <c r="T119" s="11"/>
      <c r="U119" s="5"/>
      <c r="V119" s="5"/>
      <c r="W119" s="173">
        <f>($X$3-O119*24-P119*24-N119*24)/($X$3-O119*24-P119*24)</f>
        <v>1</v>
      </c>
      <c r="X119" s="12"/>
    </row>
    <row r="120" spans="1:24" s="72" customFormat="1" outlineLevel="2">
      <c r="A120" s="123">
        <v>40</v>
      </c>
      <c r="B120" s="67" t="s">
        <v>992</v>
      </c>
      <c r="C120" s="152" t="s">
        <v>991</v>
      </c>
      <c r="D120" s="67">
        <v>19</v>
      </c>
      <c r="E120" s="10" t="s">
        <v>52</v>
      </c>
      <c r="F120" s="10"/>
      <c r="G120" s="66"/>
      <c r="H120" s="66"/>
      <c r="I120" s="66"/>
      <c r="J120" s="66"/>
      <c r="K120" s="66"/>
      <c r="L120" s="66"/>
      <c r="M120" s="66"/>
      <c r="N120" s="66"/>
      <c r="O120" s="66"/>
      <c r="P120" s="66"/>
      <c r="Q120" s="66"/>
      <c r="R120" s="153"/>
      <c r="S120" s="154"/>
      <c r="T120" s="154"/>
      <c r="U120" s="152"/>
      <c r="V120" s="152"/>
      <c r="W120" s="152"/>
      <c r="X120" s="153"/>
    </row>
    <row r="121" spans="1:24" s="72" customFormat="1" outlineLevel="1">
      <c r="A121" s="123">
        <v>40</v>
      </c>
      <c r="B121" s="67"/>
      <c r="C121" s="162" t="s">
        <v>1351</v>
      </c>
      <c r="D121" s="67"/>
      <c r="E121" s="10"/>
      <c r="F121" s="10"/>
      <c r="G121" s="66"/>
      <c r="H121" s="66"/>
      <c r="I121" s="66"/>
      <c r="J121" s="66"/>
      <c r="K121" s="66"/>
      <c r="L121" s="66"/>
      <c r="M121" s="66"/>
      <c r="N121" s="66">
        <f>SUBTOTAL(9,N120:N120)</f>
        <v>0</v>
      </c>
      <c r="O121" s="66">
        <f>SUBTOTAL(9,O120:O120)</f>
        <v>0</v>
      </c>
      <c r="P121" s="66">
        <f>SUBTOTAL(9,P120:P120)</f>
        <v>0</v>
      </c>
      <c r="Q121" s="66">
        <f>SUBTOTAL(9,Q120:Q120)</f>
        <v>0</v>
      </c>
      <c r="R121" s="153"/>
      <c r="S121" s="154"/>
      <c r="T121" s="154"/>
      <c r="U121" s="152"/>
      <c r="V121" s="152"/>
      <c r="W121" s="173">
        <f>($X$3-O121*24-P121*24-N121*24)/($X$3-O121*24-P121*24)</f>
        <v>1</v>
      </c>
      <c r="X121" s="153"/>
    </row>
    <row r="122" spans="1:24" s="72" customFormat="1" ht="57" outlineLevel="2">
      <c r="A122" s="66">
        <v>41</v>
      </c>
      <c r="B122" s="67" t="s">
        <v>993</v>
      </c>
      <c r="C122" s="26" t="s">
        <v>34</v>
      </c>
      <c r="D122" s="67">
        <v>196</v>
      </c>
      <c r="E122" s="10" t="s">
        <v>52</v>
      </c>
      <c r="F122" s="10"/>
      <c r="G122" s="19">
        <v>42151</v>
      </c>
      <c r="H122" s="20" t="s">
        <v>798</v>
      </c>
      <c r="I122" s="19">
        <v>42151</v>
      </c>
      <c r="J122" s="20" t="s">
        <v>903</v>
      </c>
      <c r="K122" s="20"/>
      <c r="L122" s="20"/>
      <c r="M122" s="20"/>
      <c r="N122" s="21">
        <v>0</v>
      </c>
      <c r="O122" s="21">
        <v>1.041666666666663E-2</v>
      </c>
      <c r="P122" s="21">
        <v>0</v>
      </c>
      <c r="Q122" s="21">
        <v>0</v>
      </c>
      <c r="R122" s="11"/>
      <c r="S122" s="11"/>
      <c r="T122" s="11"/>
      <c r="U122" s="5" t="s">
        <v>799</v>
      </c>
      <c r="V122" s="5"/>
      <c r="W122" s="5"/>
      <c r="X122" s="12" t="s">
        <v>250</v>
      </c>
    </row>
    <row r="123" spans="1:24" s="72" customFormat="1" ht="42.75" outlineLevel="2">
      <c r="A123" s="66">
        <v>41</v>
      </c>
      <c r="B123" s="67" t="s">
        <v>993</v>
      </c>
      <c r="C123" s="26" t="s">
        <v>34</v>
      </c>
      <c r="D123" s="67">
        <v>196</v>
      </c>
      <c r="E123" s="10" t="s">
        <v>52</v>
      </c>
      <c r="F123" s="10"/>
      <c r="G123" s="19">
        <v>42151</v>
      </c>
      <c r="H123" s="20" t="s">
        <v>798</v>
      </c>
      <c r="I123" s="82">
        <v>42155</v>
      </c>
      <c r="J123" s="83">
        <v>1</v>
      </c>
      <c r="K123" s="83"/>
      <c r="L123" s="83"/>
      <c r="M123" s="83"/>
      <c r="N123" s="21">
        <v>0</v>
      </c>
      <c r="O123" s="21">
        <v>0</v>
      </c>
      <c r="P123" s="21">
        <v>0</v>
      </c>
      <c r="Q123" s="21">
        <v>4.0298611111111109</v>
      </c>
      <c r="R123" s="11"/>
      <c r="S123" s="11"/>
      <c r="T123" s="11"/>
      <c r="U123" s="5" t="s">
        <v>886</v>
      </c>
      <c r="V123" s="5"/>
      <c r="W123" s="5"/>
      <c r="X123" s="12" t="s">
        <v>885</v>
      </c>
    </row>
    <row r="124" spans="1:24" s="72" customFormat="1" outlineLevel="1">
      <c r="A124" s="66">
        <v>41</v>
      </c>
      <c r="B124" s="67"/>
      <c r="C124" s="161" t="s">
        <v>1352</v>
      </c>
      <c r="D124" s="67"/>
      <c r="E124" s="10"/>
      <c r="F124" s="10"/>
      <c r="G124" s="19"/>
      <c r="H124" s="20"/>
      <c r="I124" s="82"/>
      <c r="J124" s="83"/>
      <c r="K124" s="83"/>
      <c r="L124" s="83"/>
      <c r="M124" s="83"/>
      <c r="N124" s="21">
        <f>SUBTOTAL(9,N122:N123)</f>
        <v>0</v>
      </c>
      <c r="O124" s="21">
        <f>SUBTOTAL(9,O122:O123)</f>
        <v>1.041666666666663E-2</v>
      </c>
      <c r="P124" s="21">
        <f>SUBTOTAL(9,P122:P123)</f>
        <v>0</v>
      </c>
      <c r="Q124" s="21">
        <f>SUBTOTAL(9,Q122:Q123)</f>
        <v>4.0298611111111109</v>
      </c>
      <c r="R124" s="11"/>
      <c r="S124" s="11"/>
      <c r="T124" s="11"/>
      <c r="U124" s="5"/>
      <c r="V124" s="5"/>
      <c r="W124" s="173">
        <f>($X$3-O124*24-P124*24-N124*24)/($X$3-O124*24-P124*24)</f>
        <v>1</v>
      </c>
      <c r="X124" s="12"/>
    </row>
    <row r="125" spans="1:24" s="72" customFormat="1" outlineLevel="2">
      <c r="A125" s="123">
        <v>42</v>
      </c>
      <c r="B125" s="67" t="s">
        <v>995</v>
      </c>
      <c r="C125" s="152" t="s">
        <v>994</v>
      </c>
      <c r="D125" s="67">
        <v>288.99400000000003</v>
      </c>
      <c r="E125" s="10" t="s">
        <v>52</v>
      </c>
      <c r="F125" s="10"/>
      <c r="G125" s="66"/>
      <c r="H125" s="66"/>
      <c r="I125" s="66"/>
      <c r="J125" s="66"/>
      <c r="K125" s="66"/>
      <c r="L125" s="66"/>
      <c r="M125" s="66"/>
      <c r="N125" s="66"/>
      <c r="O125" s="66"/>
      <c r="P125" s="66"/>
      <c r="Q125" s="66"/>
      <c r="R125" s="153"/>
      <c r="S125" s="154"/>
      <c r="T125" s="154"/>
      <c r="U125" s="152"/>
      <c r="V125" s="152"/>
      <c r="W125" s="152"/>
      <c r="X125" s="153"/>
    </row>
    <row r="126" spans="1:24" s="72" customFormat="1" outlineLevel="1">
      <c r="A126" s="123">
        <v>42</v>
      </c>
      <c r="B126" s="67"/>
      <c r="C126" s="162" t="s">
        <v>1353</v>
      </c>
      <c r="D126" s="67"/>
      <c r="E126" s="10"/>
      <c r="F126" s="10"/>
      <c r="G126" s="66"/>
      <c r="H126" s="66"/>
      <c r="I126" s="66"/>
      <c r="J126" s="66"/>
      <c r="K126" s="66"/>
      <c r="L126" s="66"/>
      <c r="M126" s="66"/>
      <c r="N126" s="66">
        <f>SUBTOTAL(9,N125:N125)</f>
        <v>0</v>
      </c>
      <c r="O126" s="66">
        <f>SUBTOTAL(9,O125:O125)</f>
        <v>0</v>
      </c>
      <c r="P126" s="66">
        <f>SUBTOTAL(9,P125:P125)</f>
        <v>0</v>
      </c>
      <c r="Q126" s="66">
        <f>SUBTOTAL(9,Q125:Q125)</f>
        <v>0</v>
      </c>
      <c r="R126" s="153"/>
      <c r="S126" s="154"/>
      <c r="T126" s="154"/>
      <c r="U126" s="152"/>
      <c r="V126" s="152"/>
      <c r="W126" s="173">
        <f>($X$3-O126*24-P126*24-N126*24)/($X$3-O126*24-P126*24)</f>
        <v>1</v>
      </c>
      <c r="X126" s="153"/>
    </row>
    <row r="127" spans="1:24" s="72" customFormat="1" outlineLevel="2">
      <c r="A127" s="123">
        <v>43</v>
      </c>
      <c r="B127" s="67" t="s">
        <v>997</v>
      </c>
      <c r="C127" s="152" t="s">
        <v>996</v>
      </c>
      <c r="D127" s="67">
        <v>1.5</v>
      </c>
      <c r="E127" s="10" t="s">
        <v>52</v>
      </c>
      <c r="F127" s="10"/>
      <c r="G127" s="66"/>
      <c r="H127" s="66"/>
      <c r="I127" s="66"/>
      <c r="J127" s="66"/>
      <c r="K127" s="66"/>
      <c r="L127" s="66"/>
      <c r="M127" s="66"/>
      <c r="N127" s="66"/>
      <c r="O127" s="66"/>
      <c r="P127" s="66"/>
      <c r="Q127" s="66"/>
      <c r="R127" s="153"/>
      <c r="S127" s="154"/>
      <c r="T127" s="154"/>
      <c r="U127" s="152"/>
      <c r="V127" s="152"/>
      <c r="W127" s="152"/>
      <c r="X127" s="153"/>
    </row>
    <row r="128" spans="1:24" s="72" customFormat="1" outlineLevel="1">
      <c r="A128" s="123">
        <v>43</v>
      </c>
      <c r="B128" s="67"/>
      <c r="C128" s="162" t="s">
        <v>1354</v>
      </c>
      <c r="D128" s="67"/>
      <c r="E128" s="10"/>
      <c r="F128" s="10"/>
      <c r="G128" s="66"/>
      <c r="H128" s="66"/>
      <c r="I128" s="66"/>
      <c r="J128" s="66"/>
      <c r="K128" s="66"/>
      <c r="L128" s="66"/>
      <c r="M128" s="66"/>
      <c r="N128" s="66">
        <f>SUBTOTAL(9,N127:N127)</f>
        <v>0</v>
      </c>
      <c r="O128" s="66">
        <f>SUBTOTAL(9,O127:O127)</f>
        <v>0</v>
      </c>
      <c r="P128" s="66">
        <f>SUBTOTAL(9,P127:P127)</f>
        <v>0</v>
      </c>
      <c r="Q128" s="66">
        <f>SUBTOTAL(9,Q127:Q127)</f>
        <v>0</v>
      </c>
      <c r="R128" s="153"/>
      <c r="S128" s="154"/>
      <c r="T128" s="154"/>
      <c r="U128" s="152"/>
      <c r="V128" s="152"/>
      <c r="W128" s="173">
        <f>($X$3-O128*24-P128*24-N128*24)/($X$3-O128*24-P128*24)</f>
        <v>1</v>
      </c>
      <c r="X128" s="153"/>
    </row>
    <row r="129" spans="1:24" s="72" customFormat="1" outlineLevel="2">
      <c r="A129" s="123">
        <v>44</v>
      </c>
      <c r="B129" s="67" t="s">
        <v>999</v>
      </c>
      <c r="C129" s="152" t="s">
        <v>998</v>
      </c>
      <c r="D129" s="67">
        <v>1.5</v>
      </c>
      <c r="E129" s="10" t="s">
        <v>52</v>
      </c>
      <c r="F129" s="10"/>
      <c r="G129" s="66"/>
      <c r="H129" s="66"/>
      <c r="I129" s="66"/>
      <c r="J129" s="66"/>
      <c r="K129" s="66"/>
      <c r="L129" s="66"/>
      <c r="M129" s="66"/>
      <c r="N129" s="66"/>
      <c r="O129" s="66"/>
      <c r="P129" s="66"/>
      <c r="Q129" s="66"/>
      <c r="R129" s="153"/>
      <c r="S129" s="154"/>
      <c r="T129" s="154"/>
      <c r="U129" s="152"/>
      <c r="V129" s="152"/>
      <c r="W129" s="152"/>
      <c r="X129" s="153"/>
    </row>
    <row r="130" spans="1:24" s="72" customFormat="1" outlineLevel="1">
      <c r="A130" s="123">
        <v>44</v>
      </c>
      <c r="B130" s="67"/>
      <c r="C130" s="162" t="s">
        <v>1355</v>
      </c>
      <c r="D130" s="67"/>
      <c r="E130" s="10"/>
      <c r="F130" s="10"/>
      <c r="G130" s="66"/>
      <c r="H130" s="66"/>
      <c r="I130" s="66"/>
      <c r="J130" s="66"/>
      <c r="K130" s="66"/>
      <c r="L130" s="66"/>
      <c r="M130" s="66"/>
      <c r="N130" s="66">
        <f>SUBTOTAL(9,N129:N129)</f>
        <v>0</v>
      </c>
      <c r="O130" s="66">
        <f>SUBTOTAL(9,O129:O129)</f>
        <v>0</v>
      </c>
      <c r="P130" s="66">
        <f>SUBTOTAL(9,P129:P129)</f>
        <v>0</v>
      </c>
      <c r="Q130" s="66">
        <f>SUBTOTAL(9,Q129:Q129)</f>
        <v>0</v>
      </c>
      <c r="R130" s="153"/>
      <c r="S130" s="154"/>
      <c r="T130" s="154"/>
      <c r="U130" s="152"/>
      <c r="V130" s="152"/>
      <c r="W130" s="173">
        <f>($X$3-O130*24-P130*24-N130*24)/($X$3-O130*24-P130*24)</f>
        <v>1</v>
      </c>
      <c r="X130" s="153"/>
    </row>
    <row r="131" spans="1:24" s="72" customFormat="1" outlineLevel="2">
      <c r="A131" s="123">
        <v>45</v>
      </c>
      <c r="B131" s="67" t="s">
        <v>1001</v>
      </c>
      <c r="C131" s="152" t="s">
        <v>1000</v>
      </c>
      <c r="D131" s="67">
        <v>90.453000000000003</v>
      </c>
      <c r="E131" s="10" t="s">
        <v>52</v>
      </c>
      <c r="F131" s="10"/>
      <c r="G131" s="66"/>
      <c r="H131" s="66"/>
      <c r="I131" s="66"/>
      <c r="J131" s="66"/>
      <c r="K131" s="66"/>
      <c r="L131" s="66"/>
      <c r="M131" s="66"/>
      <c r="N131" s="66"/>
      <c r="O131" s="66"/>
      <c r="P131" s="66"/>
      <c r="Q131" s="66"/>
      <c r="R131" s="153"/>
      <c r="S131" s="154"/>
      <c r="T131" s="154"/>
      <c r="U131" s="152"/>
      <c r="V131" s="152"/>
      <c r="W131" s="152"/>
      <c r="X131" s="153"/>
    </row>
    <row r="132" spans="1:24" s="72" customFormat="1" outlineLevel="1">
      <c r="A132" s="123">
        <v>45</v>
      </c>
      <c r="B132" s="67"/>
      <c r="C132" s="162" t="s">
        <v>1356</v>
      </c>
      <c r="D132" s="67"/>
      <c r="E132" s="10"/>
      <c r="F132" s="10"/>
      <c r="G132" s="66"/>
      <c r="H132" s="66"/>
      <c r="I132" s="66"/>
      <c r="J132" s="66"/>
      <c r="K132" s="66"/>
      <c r="L132" s="66"/>
      <c r="M132" s="66"/>
      <c r="N132" s="66">
        <f>SUBTOTAL(9,N131:N131)</f>
        <v>0</v>
      </c>
      <c r="O132" s="66">
        <f>SUBTOTAL(9,O131:O131)</f>
        <v>0</v>
      </c>
      <c r="P132" s="66">
        <f>SUBTOTAL(9,P131:P131)</f>
        <v>0</v>
      </c>
      <c r="Q132" s="66">
        <f>SUBTOTAL(9,Q131:Q131)</f>
        <v>0</v>
      </c>
      <c r="R132" s="153"/>
      <c r="S132" s="154"/>
      <c r="T132" s="154"/>
      <c r="U132" s="152"/>
      <c r="V132" s="152"/>
      <c r="W132" s="173">
        <f>($X$3-O132*24-P132*24-N132*24)/($X$3-O132*24-P132*24)</f>
        <v>1</v>
      </c>
      <c r="X132" s="153"/>
    </row>
    <row r="133" spans="1:24" s="72" customFormat="1" ht="28.5" outlineLevel="2">
      <c r="A133" s="66">
        <v>46</v>
      </c>
      <c r="B133" s="67" t="s">
        <v>1002</v>
      </c>
      <c r="C133" s="2" t="s">
        <v>25</v>
      </c>
      <c r="D133" s="67">
        <v>123.73</v>
      </c>
      <c r="E133" s="10" t="s">
        <v>52</v>
      </c>
      <c r="F133" s="10"/>
      <c r="G133" s="19">
        <v>42155</v>
      </c>
      <c r="H133" s="20">
        <v>0.86249999999999993</v>
      </c>
      <c r="I133" s="19">
        <v>42155</v>
      </c>
      <c r="J133" s="20">
        <v>0.94513888888888886</v>
      </c>
      <c r="K133" s="20"/>
      <c r="L133" s="20"/>
      <c r="M133" s="20"/>
      <c r="N133" s="21">
        <v>0</v>
      </c>
      <c r="O133" s="21">
        <v>8.2638888888888928E-2</v>
      </c>
      <c r="P133" s="21">
        <v>0</v>
      </c>
      <c r="Q133" s="21">
        <v>0</v>
      </c>
      <c r="R133" s="11"/>
      <c r="S133" s="11"/>
      <c r="T133" s="11"/>
      <c r="U133" s="5" t="s">
        <v>869</v>
      </c>
      <c r="V133" s="5"/>
      <c r="W133" s="5"/>
      <c r="X133" s="12" t="s">
        <v>250</v>
      </c>
    </row>
    <row r="134" spans="1:24" s="72" customFormat="1" outlineLevel="1">
      <c r="A134" s="66">
        <v>46</v>
      </c>
      <c r="B134" s="67"/>
      <c r="C134" s="163" t="s">
        <v>1357</v>
      </c>
      <c r="D134" s="67"/>
      <c r="E134" s="10"/>
      <c r="F134" s="10"/>
      <c r="G134" s="19"/>
      <c r="H134" s="20"/>
      <c r="I134" s="19"/>
      <c r="J134" s="20"/>
      <c r="K134" s="20"/>
      <c r="L134" s="20"/>
      <c r="M134" s="20"/>
      <c r="N134" s="21">
        <f>SUBTOTAL(9,N133:N133)</f>
        <v>0</v>
      </c>
      <c r="O134" s="21">
        <f>SUBTOTAL(9,O133:O133)</f>
        <v>8.2638888888888928E-2</v>
      </c>
      <c r="P134" s="21">
        <f>SUBTOTAL(9,P133:P133)</f>
        <v>0</v>
      </c>
      <c r="Q134" s="21">
        <f>SUBTOTAL(9,Q133:Q133)</f>
        <v>0</v>
      </c>
      <c r="R134" s="11"/>
      <c r="S134" s="11"/>
      <c r="T134" s="11"/>
      <c r="U134" s="5"/>
      <c r="V134" s="5"/>
      <c r="W134" s="173">
        <f>($X$3-O134*24-P134*24-N134*24)/($X$3-O134*24-P134*24)</f>
        <v>1</v>
      </c>
      <c r="X134" s="12"/>
    </row>
    <row r="135" spans="1:24" s="72" customFormat="1" outlineLevel="2">
      <c r="A135" s="66">
        <v>47</v>
      </c>
      <c r="B135" s="67" t="s">
        <v>1003</v>
      </c>
      <c r="C135" s="74" t="s">
        <v>23</v>
      </c>
      <c r="D135" s="67">
        <v>149.12</v>
      </c>
      <c r="E135" s="10" t="s">
        <v>52</v>
      </c>
      <c r="F135" s="10"/>
      <c r="G135" s="19">
        <v>42139</v>
      </c>
      <c r="H135" s="20">
        <v>0.37986111111111115</v>
      </c>
      <c r="I135" s="19">
        <v>42139</v>
      </c>
      <c r="J135" s="20">
        <v>0.81805555555555554</v>
      </c>
      <c r="K135" s="20"/>
      <c r="L135" s="20"/>
      <c r="M135" s="20"/>
      <c r="N135" s="21">
        <v>0</v>
      </c>
      <c r="O135" s="21">
        <v>0</v>
      </c>
      <c r="P135" s="21">
        <v>0</v>
      </c>
      <c r="Q135" s="21">
        <v>0.43819444444444439</v>
      </c>
      <c r="R135" s="11"/>
      <c r="S135" s="11"/>
      <c r="T135" s="11"/>
      <c r="U135" s="5" t="s">
        <v>471</v>
      </c>
      <c r="V135" s="5"/>
      <c r="W135" s="5"/>
      <c r="X135" s="12" t="s">
        <v>11</v>
      </c>
    </row>
    <row r="136" spans="1:24" s="72" customFormat="1" outlineLevel="1">
      <c r="A136" s="66">
        <v>47</v>
      </c>
      <c r="B136" s="67"/>
      <c r="C136" s="160" t="s">
        <v>1358</v>
      </c>
      <c r="D136" s="67"/>
      <c r="E136" s="10"/>
      <c r="F136" s="10"/>
      <c r="G136" s="19"/>
      <c r="H136" s="20"/>
      <c r="I136" s="19"/>
      <c r="J136" s="20"/>
      <c r="K136" s="20"/>
      <c r="L136" s="20"/>
      <c r="M136" s="20"/>
      <c r="N136" s="21">
        <f>SUBTOTAL(9,N135:N135)</f>
        <v>0</v>
      </c>
      <c r="O136" s="21">
        <f>SUBTOTAL(9,O135:O135)</f>
        <v>0</v>
      </c>
      <c r="P136" s="21">
        <f>SUBTOTAL(9,P135:P135)</f>
        <v>0</v>
      </c>
      <c r="Q136" s="21">
        <f>SUBTOTAL(9,Q135:Q135)</f>
        <v>0.43819444444444439</v>
      </c>
      <c r="R136" s="11"/>
      <c r="S136" s="11"/>
      <c r="T136" s="11"/>
      <c r="U136" s="5"/>
      <c r="V136" s="5"/>
      <c r="W136" s="173">
        <f>($X$3-O136*24-P136*24-N136*24)/($X$3-O136*24-P136*24)</f>
        <v>1</v>
      </c>
      <c r="X136" s="12"/>
    </row>
    <row r="137" spans="1:24" s="72" customFormat="1" outlineLevel="2">
      <c r="A137" s="123">
        <v>48</v>
      </c>
      <c r="B137" s="67" t="s">
        <v>1005</v>
      </c>
      <c r="C137" s="152" t="s">
        <v>1004</v>
      </c>
      <c r="D137" s="67">
        <v>47.97</v>
      </c>
      <c r="E137" s="10" t="s">
        <v>52</v>
      </c>
      <c r="F137" s="10"/>
      <c r="G137" s="66"/>
      <c r="H137" s="66"/>
      <c r="I137" s="66"/>
      <c r="J137" s="66"/>
      <c r="K137" s="66"/>
      <c r="L137" s="66"/>
      <c r="M137" s="66"/>
      <c r="N137" s="66"/>
      <c r="O137" s="66"/>
      <c r="P137" s="66"/>
      <c r="Q137" s="66"/>
      <c r="R137" s="153"/>
      <c r="S137" s="154"/>
      <c r="T137" s="154"/>
      <c r="U137" s="152"/>
      <c r="V137" s="152"/>
      <c r="W137" s="152"/>
      <c r="X137" s="153"/>
    </row>
    <row r="138" spans="1:24" s="72" customFormat="1" outlineLevel="1">
      <c r="A138" s="123">
        <v>48</v>
      </c>
      <c r="B138" s="67"/>
      <c r="C138" s="162" t="s">
        <v>1359</v>
      </c>
      <c r="D138" s="67"/>
      <c r="E138" s="10"/>
      <c r="F138" s="10"/>
      <c r="G138" s="66"/>
      <c r="H138" s="66"/>
      <c r="I138" s="66"/>
      <c r="J138" s="66"/>
      <c r="K138" s="66"/>
      <c r="L138" s="66"/>
      <c r="M138" s="66"/>
      <c r="N138" s="66">
        <f>SUBTOTAL(9,N137:N137)</f>
        <v>0</v>
      </c>
      <c r="O138" s="66">
        <f>SUBTOTAL(9,O137:O137)</f>
        <v>0</v>
      </c>
      <c r="P138" s="66">
        <f>SUBTOTAL(9,P137:P137)</f>
        <v>0</v>
      </c>
      <c r="Q138" s="66">
        <f>SUBTOTAL(9,Q137:Q137)</f>
        <v>0</v>
      </c>
      <c r="R138" s="153"/>
      <c r="S138" s="154"/>
      <c r="T138" s="154"/>
      <c r="U138" s="152"/>
      <c r="V138" s="152"/>
      <c r="W138" s="173">
        <f>($X$3-O138*24-P138*24-N138*24)/($X$3-O138*24-P138*24)</f>
        <v>1</v>
      </c>
      <c r="X138" s="153"/>
    </row>
    <row r="139" spans="1:24" s="72" customFormat="1" outlineLevel="2">
      <c r="A139" s="123">
        <v>49</v>
      </c>
      <c r="B139" s="67" t="s">
        <v>1007</v>
      </c>
      <c r="C139" s="152" t="s">
        <v>1006</v>
      </c>
      <c r="D139" s="67">
        <v>47.97</v>
      </c>
      <c r="E139" s="10" t="s">
        <v>52</v>
      </c>
      <c r="F139" s="10"/>
      <c r="G139" s="66"/>
      <c r="H139" s="66"/>
      <c r="I139" s="66"/>
      <c r="J139" s="66"/>
      <c r="K139" s="66"/>
      <c r="L139" s="66"/>
      <c r="M139" s="66"/>
      <c r="N139" s="66"/>
      <c r="O139" s="66"/>
      <c r="P139" s="66"/>
      <c r="Q139" s="66"/>
      <c r="R139" s="153"/>
      <c r="S139" s="154"/>
      <c r="T139" s="154"/>
      <c r="U139" s="152"/>
      <c r="V139" s="152"/>
      <c r="W139" s="152"/>
      <c r="X139" s="153"/>
    </row>
    <row r="140" spans="1:24" s="72" customFormat="1" outlineLevel="1">
      <c r="A140" s="123">
        <v>49</v>
      </c>
      <c r="B140" s="67"/>
      <c r="C140" s="162" t="s">
        <v>1360</v>
      </c>
      <c r="D140" s="67"/>
      <c r="E140" s="10"/>
      <c r="F140" s="10"/>
      <c r="G140" s="66"/>
      <c r="H140" s="66"/>
      <c r="I140" s="66"/>
      <c r="J140" s="66"/>
      <c r="K140" s="66"/>
      <c r="L140" s="66"/>
      <c r="M140" s="66"/>
      <c r="N140" s="66">
        <f>SUBTOTAL(9,N139:N139)</f>
        <v>0</v>
      </c>
      <c r="O140" s="66">
        <f>SUBTOTAL(9,O139:O139)</f>
        <v>0</v>
      </c>
      <c r="P140" s="66">
        <f>SUBTOTAL(9,P139:P139)</f>
        <v>0</v>
      </c>
      <c r="Q140" s="66">
        <f>SUBTOTAL(9,Q139:Q139)</f>
        <v>0</v>
      </c>
      <c r="R140" s="153"/>
      <c r="S140" s="154"/>
      <c r="T140" s="154"/>
      <c r="U140" s="152"/>
      <c r="V140" s="152"/>
      <c r="W140" s="173">
        <f>($X$3-O140*24-P140*24-N140*24)/($X$3-O140*24-P140*24)</f>
        <v>1</v>
      </c>
      <c r="X140" s="153"/>
    </row>
    <row r="141" spans="1:24" s="72" customFormat="1" outlineLevel="2">
      <c r="A141" s="123">
        <v>50</v>
      </c>
      <c r="B141" s="67" t="s">
        <v>1009</v>
      </c>
      <c r="C141" s="152" t="s">
        <v>1008</v>
      </c>
      <c r="D141" s="67">
        <v>239.84</v>
      </c>
      <c r="E141" s="10" t="s">
        <v>52</v>
      </c>
      <c r="F141" s="10"/>
      <c r="G141" s="66"/>
      <c r="H141" s="66"/>
      <c r="I141" s="66"/>
      <c r="J141" s="66"/>
      <c r="K141" s="66"/>
      <c r="L141" s="66"/>
      <c r="M141" s="66"/>
      <c r="N141" s="66"/>
      <c r="O141" s="66"/>
      <c r="P141" s="66"/>
      <c r="Q141" s="66"/>
      <c r="R141" s="153"/>
      <c r="S141" s="154"/>
      <c r="T141" s="154"/>
      <c r="U141" s="152"/>
      <c r="V141" s="152"/>
      <c r="W141" s="152"/>
      <c r="X141" s="153"/>
    </row>
    <row r="142" spans="1:24" s="72" customFormat="1" outlineLevel="1">
      <c r="A142" s="123">
        <v>50</v>
      </c>
      <c r="B142" s="67"/>
      <c r="C142" s="162" t="s">
        <v>1361</v>
      </c>
      <c r="D142" s="67"/>
      <c r="E142" s="10"/>
      <c r="F142" s="10"/>
      <c r="G142" s="66"/>
      <c r="H142" s="66"/>
      <c r="I142" s="66"/>
      <c r="J142" s="66"/>
      <c r="K142" s="66"/>
      <c r="L142" s="66"/>
      <c r="M142" s="66"/>
      <c r="N142" s="66">
        <f>SUBTOTAL(9,N141:N141)</f>
        <v>0</v>
      </c>
      <c r="O142" s="66">
        <f>SUBTOTAL(9,O141:O141)</f>
        <v>0</v>
      </c>
      <c r="P142" s="66">
        <f>SUBTOTAL(9,P141:P141)</f>
        <v>0</v>
      </c>
      <c r="Q142" s="66">
        <f>SUBTOTAL(9,Q141:Q141)</f>
        <v>0</v>
      </c>
      <c r="R142" s="153"/>
      <c r="S142" s="154"/>
      <c r="T142" s="154"/>
      <c r="U142" s="152"/>
      <c r="V142" s="152"/>
      <c r="W142" s="173">
        <f>($X$3-O142*24-P142*24-N142*24)/($X$3-O142*24-P142*24)</f>
        <v>1</v>
      </c>
      <c r="X142" s="153"/>
    </row>
    <row r="143" spans="1:24" s="72" customFormat="1" outlineLevel="2">
      <c r="A143" s="123">
        <v>51</v>
      </c>
      <c r="B143" s="67" t="s">
        <v>1011</v>
      </c>
      <c r="C143" s="152" t="s">
        <v>1010</v>
      </c>
      <c r="D143" s="67">
        <v>239.84</v>
      </c>
      <c r="E143" s="10" t="s">
        <v>52</v>
      </c>
      <c r="F143" s="10"/>
      <c r="G143" s="66"/>
      <c r="H143" s="66"/>
      <c r="I143" s="66"/>
      <c r="J143" s="66"/>
      <c r="K143" s="66"/>
      <c r="L143" s="66"/>
      <c r="M143" s="66"/>
      <c r="N143" s="66"/>
      <c r="O143" s="66"/>
      <c r="P143" s="66"/>
      <c r="Q143" s="66"/>
      <c r="R143" s="153"/>
      <c r="S143" s="154"/>
      <c r="T143" s="154"/>
      <c r="U143" s="152"/>
      <c r="V143" s="152"/>
      <c r="W143" s="152"/>
      <c r="X143" s="153"/>
    </row>
    <row r="144" spans="1:24" s="72" customFormat="1" outlineLevel="1">
      <c r="A144" s="123">
        <v>51</v>
      </c>
      <c r="B144" s="67"/>
      <c r="C144" s="162" t="s">
        <v>1362</v>
      </c>
      <c r="D144" s="67"/>
      <c r="E144" s="10"/>
      <c r="F144" s="10"/>
      <c r="G144" s="66"/>
      <c r="H144" s="66"/>
      <c r="I144" s="66"/>
      <c r="J144" s="66"/>
      <c r="K144" s="66"/>
      <c r="L144" s="66"/>
      <c r="M144" s="66"/>
      <c r="N144" s="66">
        <f>SUBTOTAL(9,N143:N143)</f>
        <v>0</v>
      </c>
      <c r="O144" s="66">
        <f>SUBTOTAL(9,O143:O143)</f>
        <v>0</v>
      </c>
      <c r="P144" s="66">
        <f>SUBTOTAL(9,P143:P143)</f>
        <v>0</v>
      </c>
      <c r="Q144" s="66">
        <f>SUBTOTAL(9,Q143:Q143)</f>
        <v>0</v>
      </c>
      <c r="R144" s="153"/>
      <c r="S144" s="154"/>
      <c r="T144" s="154"/>
      <c r="U144" s="152"/>
      <c r="V144" s="152"/>
      <c r="W144" s="173">
        <f>($X$3-O144*24-P144*24-N144*24)/($X$3-O144*24-P144*24)</f>
        <v>1</v>
      </c>
      <c r="X144" s="153"/>
    </row>
    <row r="145" spans="1:24" s="72" customFormat="1" outlineLevel="2">
      <c r="A145" s="123">
        <v>52</v>
      </c>
      <c r="B145" s="67" t="s">
        <v>1013</v>
      </c>
      <c r="C145" s="152" t="s">
        <v>1012</v>
      </c>
      <c r="D145" s="67">
        <v>52.56</v>
      </c>
      <c r="E145" s="10" t="s">
        <v>52</v>
      </c>
      <c r="F145" s="10"/>
      <c r="G145" s="66"/>
      <c r="H145" s="66"/>
      <c r="I145" s="66"/>
      <c r="J145" s="66"/>
      <c r="K145" s="66"/>
      <c r="L145" s="66"/>
      <c r="M145" s="66"/>
      <c r="N145" s="66"/>
      <c r="O145" s="66"/>
      <c r="P145" s="66"/>
      <c r="Q145" s="66"/>
      <c r="R145" s="153"/>
      <c r="S145" s="154"/>
      <c r="T145" s="154"/>
      <c r="U145" s="152"/>
      <c r="V145" s="152"/>
      <c r="W145" s="152"/>
      <c r="X145" s="153"/>
    </row>
    <row r="146" spans="1:24" s="72" customFormat="1" outlineLevel="1">
      <c r="A146" s="123">
        <v>52</v>
      </c>
      <c r="B146" s="67"/>
      <c r="C146" s="162" t="s">
        <v>1363</v>
      </c>
      <c r="D146" s="67"/>
      <c r="E146" s="10"/>
      <c r="F146" s="10"/>
      <c r="G146" s="66"/>
      <c r="H146" s="66"/>
      <c r="I146" s="66"/>
      <c r="J146" s="66"/>
      <c r="K146" s="66"/>
      <c r="L146" s="66"/>
      <c r="M146" s="66"/>
      <c r="N146" s="66">
        <f>SUBTOTAL(9,N145:N145)</f>
        <v>0</v>
      </c>
      <c r="O146" s="66">
        <f>SUBTOTAL(9,O145:O145)</f>
        <v>0</v>
      </c>
      <c r="P146" s="66">
        <f>SUBTOTAL(9,P145:P145)</f>
        <v>0</v>
      </c>
      <c r="Q146" s="66">
        <f>SUBTOTAL(9,Q145:Q145)</f>
        <v>0</v>
      </c>
      <c r="R146" s="153"/>
      <c r="S146" s="154"/>
      <c r="T146" s="154"/>
      <c r="U146" s="152"/>
      <c r="V146" s="152"/>
      <c r="W146" s="173">
        <f>($X$3-O146*24-P146*24-N146*24)/($X$3-O146*24-P146*24)</f>
        <v>1</v>
      </c>
      <c r="X146" s="153"/>
    </row>
    <row r="147" spans="1:24" s="72" customFormat="1" ht="42.75" outlineLevel="2">
      <c r="A147" s="66">
        <v>53</v>
      </c>
      <c r="B147" s="67" t="s">
        <v>1014</v>
      </c>
      <c r="C147" s="6" t="s">
        <v>152</v>
      </c>
      <c r="D147" s="67">
        <v>18.14</v>
      </c>
      <c r="E147" s="10" t="s">
        <v>52</v>
      </c>
      <c r="F147" s="10"/>
      <c r="G147" s="19">
        <v>42149</v>
      </c>
      <c r="H147" s="20">
        <v>0.34583333333333338</v>
      </c>
      <c r="I147" s="19">
        <v>42149</v>
      </c>
      <c r="J147" s="20">
        <v>0.82500000000000007</v>
      </c>
      <c r="K147" s="20"/>
      <c r="L147" s="20"/>
      <c r="M147" s="20"/>
      <c r="N147" s="21">
        <v>0</v>
      </c>
      <c r="O147" s="21">
        <v>0.47916666666666669</v>
      </c>
      <c r="P147" s="21">
        <v>0</v>
      </c>
      <c r="Q147" s="21">
        <v>0</v>
      </c>
      <c r="R147" s="11"/>
      <c r="S147" s="11"/>
      <c r="T147" s="11"/>
      <c r="U147" s="5" t="s">
        <v>881</v>
      </c>
      <c r="V147" s="5"/>
      <c r="W147" s="5"/>
      <c r="X147" s="12" t="s">
        <v>22</v>
      </c>
    </row>
    <row r="148" spans="1:24" s="72" customFormat="1" ht="42.75" outlineLevel="2">
      <c r="A148" s="17">
        <v>53</v>
      </c>
      <c r="B148" s="67" t="s">
        <v>1014</v>
      </c>
      <c r="C148" s="6" t="s">
        <v>152</v>
      </c>
      <c r="D148" s="67">
        <v>18.14</v>
      </c>
      <c r="E148" s="10" t="s">
        <v>52</v>
      </c>
      <c r="F148" s="10"/>
      <c r="G148" s="19">
        <v>42153</v>
      </c>
      <c r="H148" s="20">
        <v>0.33888888888888885</v>
      </c>
      <c r="I148" s="19">
        <v>42153</v>
      </c>
      <c r="J148" s="20">
        <v>0.83888888888888891</v>
      </c>
      <c r="K148" s="20"/>
      <c r="L148" s="20"/>
      <c r="M148" s="20"/>
      <c r="N148" s="21">
        <v>0</v>
      </c>
      <c r="O148" s="21">
        <v>0.5</v>
      </c>
      <c r="P148" s="21">
        <v>0</v>
      </c>
      <c r="Q148" s="21">
        <v>0</v>
      </c>
      <c r="R148" s="11"/>
      <c r="S148" s="11"/>
      <c r="T148" s="11"/>
      <c r="U148" s="5" t="s">
        <v>881</v>
      </c>
      <c r="V148" s="5"/>
      <c r="W148" s="5"/>
      <c r="X148" s="12" t="s">
        <v>22</v>
      </c>
    </row>
    <row r="149" spans="1:24" s="72" customFormat="1" outlineLevel="1">
      <c r="A149" s="17">
        <v>53</v>
      </c>
      <c r="B149" s="67"/>
      <c r="C149" s="166" t="s">
        <v>1364</v>
      </c>
      <c r="D149" s="67"/>
      <c r="E149" s="10"/>
      <c r="F149" s="10"/>
      <c r="G149" s="19"/>
      <c r="H149" s="20"/>
      <c r="I149" s="19"/>
      <c r="J149" s="20"/>
      <c r="K149" s="20"/>
      <c r="L149" s="20"/>
      <c r="M149" s="20"/>
      <c r="N149" s="21">
        <f>SUBTOTAL(9,N147:N148)</f>
        <v>0</v>
      </c>
      <c r="O149" s="21">
        <f>SUBTOTAL(9,O147:O148)</f>
        <v>0.97916666666666674</v>
      </c>
      <c r="P149" s="21">
        <f>SUBTOTAL(9,P147:P148)</f>
        <v>0</v>
      </c>
      <c r="Q149" s="21">
        <f>SUBTOTAL(9,Q147:Q148)</f>
        <v>0</v>
      </c>
      <c r="R149" s="11"/>
      <c r="S149" s="11"/>
      <c r="T149" s="11"/>
      <c r="U149" s="5"/>
      <c r="V149" s="5"/>
      <c r="W149" s="173">
        <f>($X$3-O149*24-P149*24-N149*24)/($X$3-O149*24-P149*24)</f>
        <v>1</v>
      </c>
      <c r="X149" s="12"/>
    </row>
    <row r="150" spans="1:24" s="72" customFormat="1" ht="128.25" outlineLevel="2">
      <c r="A150" s="66">
        <v>54</v>
      </c>
      <c r="B150" s="67" t="s">
        <v>1015</v>
      </c>
      <c r="C150" s="2" t="s">
        <v>153</v>
      </c>
      <c r="D150" s="67">
        <v>391</v>
      </c>
      <c r="E150" s="10" t="s">
        <v>52</v>
      </c>
      <c r="F150" s="10"/>
      <c r="G150" s="19">
        <v>42128</v>
      </c>
      <c r="H150" s="20">
        <v>0.77916666666666667</v>
      </c>
      <c r="I150" s="19">
        <v>42128</v>
      </c>
      <c r="J150" s="20">
        <v>0.84027777777777779</v>
      </c>
      <c r="K150" s="20"/>
      <c r="L150" s="20"/>
      <c r="M150" s="20"/>
      <c r="N150" s="21">
        <v>0</v>
      </c>
      <c r="O150" s="21">
        <v>6.1111111111111116E-2</v>
      </c>
      <c r="P150" s="21">
        <v>0</v>
      </c>
      <c r="Q150" s="21">
        <v>0</v>
      </c>
      <c r="R150" s="11"/>
      <c r="S150" s="11"/>
      <c r="T150" s="11"/>
      <c r="U150" s="5" t="s">
        <v>248</v>
      </c>
      <c r="V150" s="5"/>
      <c r="W150" s="5"/>
      <c r="X150" s="12" t="s">
        <v>22</v>
      </c>
    </row>
    <row r="151" spans="1:24" s="72" customFormat="1" ht="42.75" outlineLevel="2">
      <c r="A151" s="66">
        <v>54</v>
      </c>
      <c r="B151" s="67" t="s">
        <v>1015</v>
      </c>
      <c r="C151" s="6" t="s">
        <v>153</v>
      </c>
      <c r="D151" s="67">
        <v>391</v>
      </c>
      <c r="E151" s="10" t="s">
        <v>52</v>
      </c>
      <c r="F151" s="10"/>
      <c r="G151" s="19">
        <v>42148</v>
      </c>
      <c r="H151" s="20">
        <v>0.4284722222222222</v>
      </c>
      <c r="I151" s="19">
        <v>42148</v>
      </c>
      <c r="J151" s="20" t="s">
        <v>620</v>
      </c>
      <c r="K151" s="20"/>
      <c r="L151" s="20"/>
      <c r="M151" s="20"/>
      <c r="N151" s="21">
        <v>0</v>
      </c>
      <c r="O151" s="21">
        <v>0.31944444444444448</v>
      </c>
      <c r="P151" s="21">
        <v>0</v>
      </c>
      <c r="Q151" s="21">
        <v>0</v>
      </c>
      <c r="R151" s="11"/>
      <c r="S151" s="11"/>
      <c r="T151" s="11"/>
      <c r="U151" s="5" t="s">
        <v>881</v>
      </c>
      <c r="V151" s="5"/>
      <c r="W151" s="5"/>
      <c r="X151" s="12" t="s">
        <v>22</v>
      </c>
    </row>
    <row r="152" spans="1:24" s="72" customFormat="1" ht="42.75" outlineLevel="2">
      <c r="A152" s="17">
        <v>54</v>
      </c>
      <c r="B152" s="67" t="s">
        <v>1015</v>
      </c>
      <c r="C152" s="6" t="s">
        <v>153</v>
      </c>
      <c r="D152" s="67">
        <v>391</v>
      </c>
      <c r="E152" s="10" t="s">
        <v>52</v>
      </c>
      <c r="F152" s="10"/>
      <c r="G152" s="19">
        <v>42149</v>
      </c>
      <c r="H152" s="20">
        <v>0.34722222222222227</v>
      </c>
      <c r="I152" s="19">
        <v>42149</v>
      </c>
      <c r="J152" s="20">
        <v>0.83194444444444438</v>
      </c>
      <c r="K152" s="20"/>
      <c r="L152" s="20"/>
      <c r="M152" s="20"/>
      <c r="N152" s="21">
        <v>0</v>
      </c>
      <c r="O152" s="21">
        <v>0.48472222222222211</v>
      </c>
      <c r="P152" s="21">
        <v>0</v>
      </c>
      <c r="Q152" s="21">
        <v>0</v>
      </c>
      <c r="R152" s="11"/>
      <c r="S152" s="11"/>
      <c r="T152" s="11"/>
      <c r="U152" s="5" t="s">
        <v>881</v>
      </c>
      <c r="V152" s="5"/>
      <c r="W152" s="5"/>
      <c r="X152" s="12" t="s">
        <v>22</v>
      </c>
    </row>
    <row r="153" spans="1:24" s="72" customFormat="1" ht="42.75" outlineLevel="2">
      <c r="A153" s="66">
        <v>54</v>
      </c>
      <c r="B153" s="67" t="s">
        <v>1015</v>
      </c>
      <c r="C153" s="6" t="s">
        <v>153</v>
      </c>
      <c r="D153" s="67">
        <v>391</v>
      </c>
      <c r="E153" s="10" t="s">
        <v>52</v>
      </c>
      <c r="F153" s="10"/>
      <c r="G153" s="19">
        <v>42153</v>
      </c>
      <c r="H153" s="20">
        <v>0.34166666666666662</v>
      </c>
      <c r="I153" s="19">
        <v>42153</v>
      </c>
      <c r="J153" s="20">
        <v>0.85069444444444453</v>
      </c>
      <c r="K153" s="20"/>
      <c r="L153" s="20"/>
      <c r="M153" s="20"/>
      <c r="N153" s="21">
        <v>0</v>
      </c>
      <c r="O153" s="21">
        <v>0.50902777777777786</v>
      </c>
      <c r="P153" s="21">
        <v>0</v>
      </c>
      <c r="Q153" s="21">
        <v>0</v>
      </c>
      <c r="R153" s="11"/>
      <c r="S153" s="11"/>
      <c r="T153" s="11"/>
      <c r="U153" s="5" t="s">
        <v>881</v>
      </c>
      <c r="V153" s="5"/>
      <c r="W153" s="5"/>
      <c r="X153" s="12" t="s">
        <v>22</v>
      </c>
    </row>
    <row r="154" spans="1:24" s="72" customFormat="1" outlineLevel="1">
      <c r="A154" s="66">
        <v>54</v>
      </c>
      <c r="B154" s="67"/>
      <c r="C154" s="166" t="s">
        <v>1365</v>
      </c>
      <c r="D154" s="67"/>
      <c r="E154" s="10"/>
      <c r="F154" s="10"/>
      <c r="G154" s="19"/>
      <c r="H154" s="20"/>
      <c r="I154" s="19"/>
      <c r="J154" s="20"/>
      <c r="K154" s="20"/>
      <c r="L154" s="20"/>
      <c r="M154" s="20"/>
      <c r="N154" s="21">
        <f>SUBTOTAL(9,N150:N153)</f>
        <v>0</v>
      </c>
      <c r="O154" s="21">
        <f>SUBTOTAL(9,O150:O153)</f>
        <v>1.3743055555555554</v>
      </c>
      <c r="P154" s="21">
        <f>SUBTOTAL(9,P150:P153)</f>
        <v>0</v>
      </c>
      <c r="Q154" s="21">
        <f>SUBTOTAL(9,Q150:Q153)</f>
        <v>0</v>
      </c>
      <c r="R154" s="11"/>
      <c r="S154" s="11"/>
      <c r="T154" s="11"/>
      <c r="U154" s="5"/>
      <c r="V154" s="5"/>
      <c r="W154" s="173">
        <f>($X$3-O154*24-P154*24-N154*24)/($X$3-O154*24-P154*24)</f>
        <v>1</v>
      </c>
      <c r="X154" s="12"/>
    </row>
    <row r="155" spans="1:24" s="72" customFormat="1" outlineLevel="2">
      <c r="A155" s="123">
        <v>55</v>
      </c>
      <c r="B155" s="67" t="s">
        <v>1017</v>
      </c>
      <c r="C155" s="152" t="s">
        <v>1016</v>
      </c>
      <c r="D155" s="67">
        <v>52.56</v>
      </c>
      <c r="E155" s="10" t="s">
        <v>52</v>
      </c>
      <c r="F155" s="10"/>
      <c r="G155" s="66"/>
      <c r="H155" s="66"/>
      <c r="I155" s="66"/>
      <c r="J155" s="66"/>
      <c r="K155" s="66"/>
      <c r="L155" s="66"/>
      <c r="M155" s="66"/>
      <c r="N155" s="66"/>
      <c r="O155" s="66"/>
      <c r="P155" s="66"/>
      <c r="Q155" s="66"/>
      <c r="R155" s="153"/>
      <c r="S155" s="154"/>
      <c r="T155" s="154"/>
      <c r="U155" s="152"/>
      <c r="V155" s="152"/>
      <c r="W155" s="152"/>
      <c r="X155" s="153"/>
    </row>
    <row r="156" spans="1:24" s="72" customFormat="1" outlineLevel="1">
      <c r="A156" s="123">
        <v>55</v>
      </c>
      <c r="B156" s="67"/>
      <c r="C156" s="162" t="s">
        <v>1366</v>
      </c>
      <c r="D156" s="67"/>
      <c r="E156" s="10"/>
      <c r="F156" s="10"/>
      <c r="G156" s="66"/>
      <c r="H156" s="66"/>
      <c r="I156" s="66"/>
      <c r="J156" s="66"/>
      <c r="K156" s="66"/>
      <c r="L156" s="66"/>
      <c r="M156" s="66"/>
      <c r="N156" s="66">
        <f>SUBTOTAL(9,N155:N155)</f>
        <v>0</v>
      </c>
      <c r="O156" s="66">
        <f>SUBTOTAL(9,O155:O155)</f>
        <v>0</v>
      </c>
      <c r="P156" s="66">
        <f>SUBTOTAL(9,P155:P155)</f>
        <v>0</v>
      </c>
      <c r="Q156" s="66">
        <f>SUBTOTAL(9,Q155:Q155)</f>
        <v>0</v>
      </c>
      <c r="R156" s="153"/>
      <c r="S156" s="154"/>
      <c r="T156" s="154"/>
      <c r="U156" s="152"/>
      <c r="V156" s="152"/>
      <c r="W156" s="173">
        <f>($X$3-O156*24-P156*24-N156*24)/($X$3-O156*24-P156*24)</f>
        <v>1</v>
      </c>
      <c r="X156" s="153"/>
    </row>
    <row r="157" spans="1:24" s="72" customFormat="1" outlineLevel="2">
      <c r="A157" s="17">
        <v>56</v>
      </c>
      <c r="B157" s="67" t="s">
        <v>1018</v>
      </c>
      <c r="C157" s="74" t="s">
        <v>24</v>
      </c>
      <c r="D157" s="67">
        <v>149.12</v>
      </c>
      <c r="E157" s="10" t="s">
        <v>52</v>
      </c>
      <c r="F157" s="10"/>
      <c r="G157" s="19">
        <v>42137</v>
      </c>
      <c r="H157" s="20" t="s">
        <v>419</v>
      </c>
      <c r="I157" s="19">
        <v>42137</v>
      </c>
      <c r="J157" s="20" t="s">
        <v>420</v>
      </c>
      <c r="K157" s="20"/>
      <c r="L157" s="20"/>
      <c r="M157" s="20"/>
      <c r="N157" s="21">
        <v>0</v>
      </c>
      <c r="O157" s="21">
        <v>0</v>
      </c>
      <c r="P157" s="21">
        <v>0</v>
      </c>
      <c r="Q157" s="21">
        <v>0.53472222222222221</v>
      </c>
      <c r="R157" s="11"/>
      <c r="S157" s="11"/>
      <c r="T157" s="11"/>
      <c r="U157" s="5" t="s">
        <v>421</v>
      </c>
      <c r="V157" s="5"/>
      <c r="W157" s="5"/>
      <c r="X157" s="12" t="s">
        <v>11</v>
      </c>
    </row>
    <row r="158" spans="1:24" s="72" customFormat="1" outlineLevel="1">
      <c r="A158" s="17">
        <v>56</v>
      </c>
      <c r="B158" s="67"/>
      <c r="C158" s="160" t="s">
        <v>1367</v>
      </c>
      <c r="D158" s="67"/>
      <c r="E158" s="10"/>
      <c r="F158" s="10"/>
      <c r="G158" s="19"/>
      <c r="H158" s="20"/>
      <c r="I158" s="19"/>
      <c r="J158" s="20"/>
      <c r="K158" s="20"/>
      <c r="L158" s="20"/>
      <c r="M158" s="20"/>
      <c r="N158" s="21">
        <f>SUBTOTAL(9,N157:N157)</f>
        <v>0</v>
      </c>
      <c r="O158" s="21">
        <f>SUBTOTAL(9,O157:O157)</f>
        <v>0</v>
      </c>
      <c r="P158" s="21">
        <f>SUBTOTAL(9,P157:P157)</f>
        <v>0</v>
      </c>
      <c r="Q158" s="21">
        <f>SUBTOTAL(9,Q157:Q157)</f>
        <v>0.53472222222222221</v>
      </c>
      <c r="R158" s="11"/>
      <c r="S158" s="11"/>
      <c r="T158" s="11"/>
      <c r="U158" s="5"/>
      <c r="V158" s="5"/>
      <c r="W158" s="173">
        <f>($X$3-O158*24-P158*24-N158*24)/($X$3-O158*24-P158*24)</f>
        <v>1</v>
      </c>
      <c r="X158" s="12"/>
    </row>
    <row r="159" spans="1:24" s="72" customFormat="1" outlineLevel="2">
      <c r="A159" s="123">
        <v>57</v>
      </c>
      <c r="B159" s="67" t="s">
        <v>1020</v>
      </c>
      <c r="C159" s="152" t="s">
        <v>1019</v>
      </c>
      <c r="D159" s="67">
        <v>162.04</v>
      </c>
      <c r="E159" s="10" t="s">
        <v>52</v>
      </c>
      <c r="F159" s="10"/>
      <c r="G159" s="66"/>
      <c r="H159" s="66"/>
      <c r="I159" s="66"/>
      <c r="J159" s="66"/>
      <c r="K159" s="66"/>
      <c r="L159" s="66"/>
      <c r="M159" s="66"/>
      <c r="N159" s="66"/>
      <c r="O159" s="66"/>
      <c r="P159" s="66"/>
      <c r="Q159" s="66"/>
      <c r="R159" s="153"/>
      <c r="S159" s="154"/>
      <c r="T159" s="154"/>
      <c r="U159" s="152"/>
      <c r="V159" s="152"/>
      <c r="W159" s="152"/>
      <c r="X159" s="153"/>
    </row>
    <row r="160" spans="1:24" s="72" customFormat="1" outlineLevel="1">
      <c r="A160" s="123">
        <v>57</v>
      </c>
      <c r="B160" s="67"/>
      <c r="C160" s="162" t="s">
        <v>1368</v>
      </c>
      <c r="D160" s="67"/>
      <c r="E160" s="10"/>
      <c r="F160" s="10"/>
      <c r="G160" s="66"/>
      <c r="H160" s="66"/>
      <c r="I160" s="66"/>
      <c r="J160" s="66"/>
      <c r="K160" s="66"/>
      <c r="L160" s="66"/>
      <c r="M160" s="66"/>
      <c r="N160" s="66">
        <f>SUBTOTAL(9,N159:N159)</f>
        <v>0</v>
      </c>
      <c r="O160" s="66">
        <f>SUBTOTAL(9,O159:O159)</f>
        <v>0</v>
      </c>
      <c r="P160" s="66">
        <f>SUBTOTAL(9,P159:P159)</f>
        <v>0</v>
      </c>
      <c r="Q160" s="66">
        <f>SUBTOTAL(9,Q159:Q159)</f>
        <v>0</v>
      </c>
      <c r="R160" s="153"/>
      <c r="S160" s="154"/>
      <c r="T160" s="154"/>
      <c r="U160" s="152"/>
      <c r="V160" s="152"/>
      <c r="W160" s="173">
        <f>($X$3-O160*24-P160*24-N160*24)/($X$3-O160*24-P160*24)</f>
        <v>1</v>
      </c>
      <c r="X160" s="153"/>
    </row>
    <row r="161" spans="1:24" s="72" customFormat="1" ht="42.75" outlineLevel="2">
      <c r="A161" s="17">
        <v>58</v>
      </c>
      <c r="B161" s="67" t="s">
        <v>1021</v>
      </c>
      <c r="C161" s="2" t="s">
        <v>35</v>
      </c>
      <c r="D161" s="67">
        <v>21.51</v>
      </c>
      <c r="E161" s="10" t="s">
        <v>52</v>
      </c>
      <c r="F161" s="10"/>
      <c r="G161" s="19">
        <v>42155</v>
      </c>
      <c r="H161" s="20">
        <v>0.84513888888888899</v>
      </c>
      <c r="I161" s="95">
        <v>42155</v>
      </c>
      <c r="J161" s="151">
        <v>1</v>
      </c>
      <c r="K161" s="151"/>
      <c r="L161" s="151"/>
      <c r="M161" s="151"/>
      <c r="N161" s="21">
        <v>0.15486111111111101</v>
      </c>
      <c r="O161" s="21">
        <v>0</v>
      </c>
      <c r="P161" s="21">
        <v>0</v>
      </c>
      <c r="Q161" s="21">
        <v>0</v>
      </c>
      <c r="R161" s="11"/>
      <c r="S161" s="11"/>
      <c r="T161" s="11"/>
      <c r="U161" s="5" t="s">
        <v>888</v>
      </c>
      <c r="V161" s="5"/>
      <c r="W161" s="5"/>
      <c r="X161" s="12" t="s">
        <v>29</v>
      </c>
    </row>
    <row r="162" spans="1:24" s="72" customFormat="1" outlineLevel="1">
      <c r="A162" s="17">
        <v>58</v>
      </c>
      <c r="B162" s="67"/>
      <c r="C162" s="163" t="s">
        <v>1369</v>
      </c>
      <c r="D162" s="67"/>
      <c r="E162" s="10"/>
      <c r="F162" s="10"/>
      <c r="G162" s="19"/>
      <c r="H162" s="20"/>
      <c r="I162" s="95"/>
      <c r="J162" s="151"/>
      <c r="K162" s="151"/>
      <c r="L162" s="151"/>
      <c r="M162" s="151"/>
      <c r="N162" s="21">
        <f>SUBTOTAL(9,N161:N161)</f>
        <v>0.15486111111111101</v>
      </c>
      <c r="O162" s="21">
        <f>SUBTOTAL(9,O161:O161)</f>
        <v>0</v>
      </c>
      <c r="P162" s="21">
        <f>SUBTOTAL(9,P161:P161)</f>
        <v>0</v>
      </c>
      <c r="Q162" s="21">
        <f>SUBTOTAL(9,Q161:Q161)</f>
        <v>0</v>
      </c>
      <c r="R162" s="11"/>
      <c r="S162" s="11"/>
      <c r="T162" s="11"/>
      <c r="U162" s="5"/>
      <c r="V162" s="5"/>
      <c r="W162" s="173">
        <f>($X$3-O162*24-P162*24-N162*24)/($X$3-O162*24-P162*24)</f>
        <v>0.99500448028673827</v>
      </c>
      <c r="X162" s="12"/>
    </row>
    <row r="163" spans="1:24" s="72" customFormat="1" outlineLevel="2">
      <c r="A163" s="123">
        <v>59</v>
      </c>
      <c r="B163" s="67" t="s">
        <v>1023</v>
      </c>
      <c r="C163" s="152" t="s">
        <v>1022</v>
      </c>
      <c r="D163" s="67">
        <v>337.05</v>
      </c>
      <c r="E163" s="10" t="s">
        <v>52</v>
      </c>
      <c r="F163" s="10"/>
      <c r="G163" s="66"/>
      <c r="H163" s="66"/>
      <c r="I163" s="66"/>
      <c r="J163" s="66"/>
      <c r="K163" s="66"/>
      <c r="L163" s="66"/>
      <c r="M163" s="66"/>
      <c r="N163" s="66"/>
      <c r="O163" s="66"/>
      <c r="P163" s="66"/>
      <c r="Q163" s="66"/>
      <c r="R163" s="153"/>
      <c r="S163" s="154"/>
      <c r="T163" s="154"/>
      <c r="U163" s="152"/>
      <c r="V163" s="152"/>
      <c r="W163" s="152"/>
      <c r="X163" s="153"/>
    </row>
    <row r="164" spans="1:24" s="72" customFormat="1" outlineLevel="1">
      <c r="A164" s="123">
        <v>59</v>
      </c>
      <c r="B164" s="67"/>
      <c r="C164" s="162" t="s">
        <v>1370</v>
      </c>
      <c r="D164" s="67"/>
      <c r="E164" s="10"/>
      <c r="F164" s="10"/>
      <c r="G164" s="66"/>
      <c r="H164" s="66"/>
      <c r="I164" s="66"/>
      <c r="J164" s="66"/>
      <c r="K164" s="66"/>
      <c r="L164" s="66"/>
      <c r="M164" s="66"/>
      <c r="N164" s="66">
        <f>SUBTOTAL(9,N163:N163)</f>
        <v>0</v>
      </c>
      <c r="O164" s="66">
        <f>SUBTOTAL(9,O163:O163)</f>
        <v>0</v>
      </c>
      <c r="P164" s="66">
        <f>SUBTOTAL(9,P163:P163)</f>
        <v>0</v>
      </c>
      <c r="Q164" s="66">
        <f>SUBTOTAL(9,Q163:Q163)</f>
        <v>0</v>
      </c>
      <c r="R164" s="153"/>
      <c r="S164" s="154"/>
      <c r="T164" s="154"/>
      <c r="U164" s="152"/>
      <c r="V164" s="152"/>
      <c r="W164" s="173">
        <f>($X$3-O164*24-P164*24-N164*24)/($X$3-O164*24-P164*24)</f>
        <v>1</v>
      </c>
      <c r="X164" s="153"/>
    </row>
    <row r="165" spans="1:24" s="72" customFormat="1" outlineLevel="2">
      <c r="A165" s="123">
        <v>60</v>
      </c>
      <c r="B165" s="67" t="s">
        <v>1025</v>
      </c>
      <c r="C165" s="152" t="s">
        <v>1024</v>
      </c>
      <c r="D165" s="67">
        <v>22.22</v>
      </c>
      <c r="E165" s="10" t="s">
        <v>52</v>
      </c>
      <c r="F165" s="10"/>
      <c r="G165" s="66"/>
      <c r="H165" s="66"/>
      <c r="I165" s="66"/>
      <c r="J165" s="66"/>
      <c r="K165" s="66"/>
      <c r="L165" s="66"/>
      <c r="M165" s="66"/>
      <c r="N165" s="66"/>
      <c r="O165" s="66"/>
      <c r="P165" s="66"/>
      <c r="Q165" s="66"/>
      <c r="R165" s="153"/>
      <c r="S165" s="154"/>
      <c r="T165" s="154"/>
      <c r="U165" s="152"/>
      <c r="V165" s="152"/>
      <c r="W165" s="152"/>
      <c r="X165" s="153"/>
    </row>
    <row r="166" spans="1:24" s="72" customFormat="1" outlineLevel="1">
      <c r="A166" s="123">
        <v>60</v>
      </c>
      <c r="B166" s="67"/>
      <c r="C166" s="162" t="s">
        <v>1371</v>
      </c>
      <c r="D166" s="67"/>
      <c r="E166" s="10"/>
      <c r="F166" s="10"/>
      <c r="G166" s="66"/>
      <c r="H166" s="66"/>
      <c r="I166" s="66"/>
      <c r="J166" s="66"/>
      <c r="K166" s="66"/>
      <c r="L166" s="66"/>
      <c r="M166" s="66"/>
      <c r="N166" s="66">
        <f>SUBTOTAL(9,N165:N165)</f>
        <v>0</v>
      </c>
      <c r="O166" s="66">
        <f>SUBTOTAL(9,O165:O165)</f>
        <v>0</v>
      </c>
      <c r="P166" s="66">
        <f>SUBTOTAL(9,P165:P165)</f>
        <v>0</v>
      </c>
      <c r="Q166" s="66">
        <f>SUBTOTAL(9,Q165:Q165)</f>
        <v>0</v>
      </c>
      <c r="R166" s="153"/>
      <c r="S166" s="154"/>
      <c r="T166" s="154"/>
      <c r="U166" s="152"/>
      <c r="V166" s="152"/>
      <c r="W166" s="173">
        <f>($X$3-O166*24-P166*24-N166*24)/($X$3-O166*24-P166*24)</f>
        <v>1</v>
      </c>
      <c r="X166" s="153"/>
    </row>
    <row r="167" spans="1:24" s="72" customFormat="1" outlineLevel="2">
      <c r="A167" s="123">
        <v>61</v>
      </c>
      <c r="B167" s="67" t="s">
        <v>1027</v>
      </c>
      <c r="C167" s="152" t="s">
        <v>1026</v>
      </c>
      <c r="D167" s="67">
        <v>338.33</v>
      </c>
      <c r="E167" s="10" t="s">
        <v>52</v>
      </c>
      <c r="F167" s="10"/>
      <c r="G167" s="66"/>
      <c r="H167" s="66"/>
      <c r="I167" s="66"/>
      <c r="J167" s="66"/>
      <c r="K167" s="66"/>
      <c r="L167" s="66"/>
      <c r="M167" s="66"/>
      <c r="N167" s="66"/>
      <c r="O167" s="66"/>
      <c r="P167" s="66"/>
      <c r="Q167" s="66"/>
      <c r="R167" s="153"/>
      <c r="S167" s="154"/>
      <c r="T167" s="154"/>
      <c r="U167" s="152"/>
      <c r="V167" s="152"/>
      <c r="W167" s="152"/>
      <c r="X167" s="153"/>
    </row>
    <row r="168" spans="1:24" s="72" customFormat="1" outlineLevel="1">
      <c r="A168" s="123">
        <v>61</v>
      </c>
      <c r="B168" s="67"/>
      <c r="C168" s="162" t="s">
        <v>1372</v>
      </c>
      <c r="D168" s="67"/>
      <c r="E168" s="10"/>
      <c r="F168" s="10"/>
      <c r="G168" s="66"/>
      <c r="H168" s="66"/>
      <c r="I168" s="66"/>
      <c r="J168" s="66"/>
      <c r="K168" s="66"/>
      <c r="L168" s="66"/>
      <c r="M168" s="66"/>
      <c r="N168" s="66">
        <f>SUBTOTAL(9,N167:N167)</f>
        <v>0</v>
      </c>
      <c r="O168" s="66">
        <f>SUBTOTAL(9,O167:O167)</f>
        <v>0</v>
      </c>
      <c r="P168" s="66">
        <f>SUBTOTAL(9,P167:P167)</f>
        <v>0</v>
      </c>
      <c r="Q168" s="66">
        <f>SUBTOTAL(9,Q167:Q167)</f>
        <v>0</v>
      </c>
      <c r="R168" s="153"/>
      <c r="S168" s="154"/>
      <c r="T168" s="154"/>
      <c r="U168" s="152"/>
      <c r="V168" s="152"/>
      <c r="W168" s="173">
        <f>($X$3-O168*24-P168*24-N168*24)/($X$3-O168*24-P168*24)</f>
        <v>1</v>
      </c>
      <c r="X168" s="153"/>
    </row>
    <row r="169" spans="1:24" s="72" customFormat="1" outlineLevel="2">
      <c r="A169" s="123">
        <v>62</v>
      </c>
      <c r="B169" s="67" t="s">
        <v>1029</v>
      </c>
      <c r="C169" s="152" t="s">
        <v>1028</v>
      </c>
      <c r="D169" s="67">
        <v>267.89</v>
      </c>
      <c r="E169" s="10" t="s">
        <v>52</v>
      </c>
      <c r="F169" s="10"/>
      <c r="G169" s="66"/>
      <c r="H169" s="66"/>
      <c r="I169" s="66"/>
      <c r="J169" s="66"/>
      <c r="K169" s="66"/>
      <c r="L169" s="66"/>
      <c r="M169" s="66"/>
      <c r="N169" s="66"/>
      <c r="O169" s="66"/>
      <c r="P169" s="66"/>
      <c r="Q169" s="66"/>
      <c r="R169" s="153"/>
      <c r="S169" s="154"/>
      <c r="T169" s="154"/>
      <c r="U169" s="152"/>
      <c r="V169" s="152"/>
      <c r="W169" s="152"/>
      <c r="X169" s="153"/>
    </row>
    <row r="170" spans="1:24" s="72" customFormat="1" outlineLevel="1">
      <c r="A170" s="123">
        <v>62</v>
      </c>
      <c r="B170" s="67"/>
      <c r="C170" s="162" t="s">
        <v>1373</v>
      </c>
      <c r="D170" s="67"/>
      <c r="E170" s="10"/>
      <c r="F170" s="10"/>
      <c r="G170" s="66"/>
      <c r="H170" s="66"/>
      <c r="I170" s="66"/>
      <c r="J170" s="66"/>
      <c r="K170" s="66"/>
      <c r="L170" s="66"/>
      <c r="M170" s="66"/>
      <c r="N170" s="66">
        <f>SUBTOTAL(9,N169:N169)</f>
        <v>0</v>
      </c>
      <c r="O170" s="66">
        <f>SUBTOTAL(9,O169:O169)</f>
        <v>0</v>
      </c>
      <c r="P170" s="66">
        <f>SUBTOTAL(9,P169:P169)</f>
        <v>0</v>
      </c>
      <c r="Q170" s="66">
        <f>SUBTOTAL(9,Q169:Q169)</f>
        <v>0</v>
      </c>
      <c r="R170" s="153"/>
      <c r="S170" s="154"/>
      <c r="T170" s="154"/>
      <c r="U170" s="152"/>
      <c r="V170" s="152"/>
      <c r="W170" s="173">
        <f>($X$3-O170*24-P170*24-N170*24)/($X$3-O170*24-P170*24)</f>
        <v>1</v>
      </c>
      <c r="X170" s="153"/>
    </row>
    <row r="171" spans="1:24" s="72" customFormat="1" outlineLevel="2">
      <c r="A171" s="123">
        <v>63</v>
      </c>
      <c r="B171" s="67" t="s">
        <v>1031</v>
      </c>
      <c r="C171" s="152" t="s">
        <v>1030</v>
      </c>
      <c r="D171" s="67">
        <v>260.76</v>
      </c>
      <c r="E171" s="10" t="s">
        <v>52</v>
      </c>
      <c r="F171" s="10"/>
      <c r="G171" s="66"/>
      <c r="H171" s="66"/>
      <c r="I171" s="66"/>
      <c r="J171" s="66"/>
      <c r="K171" s="66"/>
      <c r="L171" s="66"/>
      <c r="M171" s="66"/>
      <c r="N171" s="66"/>
      <c r="O171" s="66"/>
      <c r="P171" s="66"/>
      <c r="Q171" s="66"/>
      <c r="R171" s="153"/>
      <c r="S171" s="154"/>
      <c r="T171" s="154"/>
      <c r="U171" s="152"/>
      <c r="V171" s="152"/>
      <c r="W171" s="152"/>
      <c r="X171" s="153"/>
    </row>
    <row r="172" spans="1:24" s="72" customFormat="1" outlineLevel="1">
      <c r="A172" s="123">
        <v>63</v>
      </c>
      <c r="B172" s="67"/>
      <c r="C172" s="162" t="s">
        <v>1374</v>
      </c>
      <c r="D172" s="67"/>
      <c r="E172" s="10"/>
      <c r="F172" s="10"/>
      <c r="G172" s="66"/>
      <c r="H172" s="66"/>
      <c r="I172" s="66"/>
      <c r="J172" s="66"/>
      <c r="K172" s="66"/>
      <c r="L172" s="66"/>
      <c r="M172" s="66"/>
      <c r="N172" s="66">
        <f>SUBTOTAL(9,N171:N171)</f>
        <v>0</v>
      </c>
      <c r="O172" s="66">
        <f>SUBTOTAL(9,O171:O171)</f>
        <v>0</v>
      </c>
      <c r="P172" s="66">
        <f>SUBTOTAL(9,P171:P171)</f>
        <v>0</v>
      </c>
      <c r="Q172" s="66">
        <f>SUBTOTAL(9,Q171:Q171)</f>
        <v>0</v>
      </c>
      <c r="R172" s="153"/>
      <c r="S172" s="154"/>
      <c r="T172" s="154"/>
      <c r="U172" s="152"/>
      <c r="V172" s="152"/>
      <c r="W172" s="173">
        <f>($X$3-O172*24-P172*24-N172*24)/($X$3-O172*24-P172*24)</f>
        <v>1</v>
      </c>
      <c r="X172" s="153"/>
    </row>
    <row r="173" spans="1:24" s="72" customFormat="1" outlineLevel="2">
      <c r="A173" s="123">
        <v>64</v>
      </c>
      <c r="B173" s="67" t="s">
        <v>1033</v>
      </c>
      <c r="C173" s="152" t="s">
        <v>1032</v>
      </c>
      <c r="D173" s="67">
        <v>161.87</v>
      </c>
      <c r="E173" s="10" t="s">
        <v>52</v>
      </c>
      <c r="F173" s="10"/>
      <c r="G173" s="66"/>
      <c r="H173" s="66"/>
      <c r="I173" s="66"/>
      <c r="J173" s="66"/>
      <c r="K173" s="66"/>
      <c r="L173" s="66"/>
      <c r="M173" s="66"/>
      <c r="N173" s="66"/>
      <c r="O173" s="66"/>
      <c r="P173" s="66"/>
      <c r="Q173" s="66"/>
      <c r="R173" s="153"/>
      <c r="S173" s="154"/>
      <c r="T173" s="154"/>
      <c r="U173" s="152"/>
      <c r="V173" s="152"/>
      <c r="W173" s="152"/>
      <c r="X173" s="153"/>
    </row>
    <row r="174" spans="1:24" s="72" customFormat="1" outlineLevel="1">
      <c r="A174" s="123">
        <v>64</v>
      </c>
      <c r="B174" s="67"/>
      <c r="C174" s="162" t="s">
        <v>1375</v>
      </c>
      <c r="D174" s="67"/>
      <c r="E174" s="10"/>
      <c r="F174" s="10"/>
      <c r="G174" s="66"/>
      <c r="H174" s="66"/>
      <c r="I174" s="66"/>
      <c r="J174" s="66"/>
      <c r="K174" s="66"/>
      <c r="L174" s="66"/>
      <c r="M174" s="66"/>
      <c r="N174" s="66">
        <f>SUBTOTAL(9,N173:N173)</f>
        <v>0</v>
      </c>
      <c r="O174" s="66">
        <f>SUBTOTAL(9,O173:O173)</f>
        <v>0</v>
      </c>
      <c r="P174" s="66">
        <f>SUBTOTAL(9,P173:P173)</f>
        <v>0</v>
      </c>
      <c r="Q174" s="66">
        <f>SUBTOTAL(9,Q173:Q173)</f>
        <v>0</v>
      </c>
      <c r="R174" s="153"/>
      <c r="S174" s="154"/>
      <c r="T174" s="154"/>
      <c r="U174" s="152"/>
      <c r="V174" s="152"/>
      <c r="W174" s="173">
        <f>($X$3-O174*24-P174*24-N174*24)/($X$3-O174*24-P174*24)</f>
        <v>1</v>
      </c>
      <c r="X174" s="153"/>
    </row>
    <row r="175" spans="1:24" s="72" customFormat="1" outlineLevel="2">
      <c r="A175" s="123">
        <v>65</v>
      </c>
      <c r="B175" s="67" t="s">
        <v>1035</v>
      </c>
      <c r="C175" s="152" t="s">
        <v>1034</v>
      </c>
      <c r="D175" s="67">
        <v>161.87</v>
      </c>
      <c r="E175" s="10" t="s">
        <v>52</v>
      </c>
      <c r="F175" s="10"/>
      <c r="G175" s="66"/>
      <c r="H175" s="66"/>
      <c r="I175" s="66"/>
      <c r="J175" s="66"/>
      <c r="K175" s="66"/>
      <c r="L175" s="66"/>
      <c r="M175" s="66"/>
      <c r="N175" s="66"/>
      <c r="O175" s="66"/>
      <c r="P175" s="66"/>
      <c r="Q175" s="66"/>
      <c r="R175" s="153"/>
      <c r="S175" s="154"/>
      <c r="T175" s="154"/>
      <c r="U175" s="152"/>
      <c r="V175" s="152"/>
      <c r="W175" s="152"/>
      <c r="X175" s="153"/>
    </row>
    <row r="176" spans="1:24" s="72" customFormat="1" outlineLevel="1">
      <c r="A176" s="123">
        <v>65</v>
      </c>
      <c r="B176" s="67"/>
      <c r="C176" s="162" t="s">
        <v>1376</v>
      </c>
      <c r="D176" s="67"/>
      <c r="E176" s="10"/>
      <c r="F176" s="10"/>
      <c r="G176" s="66"/>
      <c r="H176" s="66"/>
      <c r="I176" s="66"/>
      <c r="J176" s="66"/>
      <c r="K176" s="66"/>
      <c r="L176" s="66"/>
      <c r="M176" s="66"/>
      <c r="N176" s="66">
        <f>SUBTOTAL(9,N175:N175)</f>
        <v>0</v>
      </c>
      <c r="O176" s="66">
        <f>SUBTOTAL(9,O175:O175)</f>
        <v>0</v>
      </c>
      <c r="P176" s="66">
        <f>SUBTOTAL(9,P175:P175)</f>
        <v>0</v>
      </c>
      <c r="Q176" s="66">
        <f>SUBTOTAL(9,Q175:Q175)</f>
        <v>0</v>
      </c>
      <c r="R176" s="153"/>
      <c r="S176" s="154"/>
      <c r="T176" s="154"/>
      <c r="U176" s="152"/>
      <c r="V176" s="152"/>
      <c r="W176" s="173">
        <f>($X$3-O176*24-P176*24-N176*24)/($X$3-O176*24-P176*24)</f>
        <v>1</v>
      </c>
      <c r="X176" s="153"/>
    </row>
    <row r="177" spans="1:24" s="72" customFormat="1" outlineLevel="2">
      <c r="A177" s="123">
        <v>66</v>
      </c>
      <c r="B177" s="67" t="s">
        <v>1037</v>
      </c>
      <c r="C177" s="152" t="s">
        <v>1036</v>
      </c>
      <c r="D177" s="67">
        <v>241.23</v>
      </c>
      <c r="E177" s="10" t="s">
        <v>52</v>
      </c>
      <c r="F177" s="10"/>
      <c r="G177" s="66"/>
      <c r="H177" s="66"/>
      <c r="I177" s="66"/>
      <c r="J177" s="66"/>
      <c r="K177" s="66"/>
      <c r="L177" s="66"/>
      <c r="M177" s="66"/>
      <c r="N177" s="66"/>
      <c r="O177" s="66"/>
      <c r="P177" s="66"/>
      <c r="Q177" s="66"/>
      <c r="R177" s="153"/>
      <c r="S177" s="154"/>
      <c r="T177" s="154"/>
      <c r="U177" s="152"/>
      <c r="V177" s="152"/>
      <c r="W177" s="152"/>
      <c r="X177" s="153"/>
    </row>
    <row r="178" spans="1:24" s="72" customFormat="1" outlineLevel="1">
      <c r="A178" s="123">
        <v>66</v>
      </c>
      <c r="B178" s="67"/>
      <c r="C178" s="162" t="s">
        <v>1377</v>
      </c>
      <c r="D178" s="67"/>
      <c r="E178" s="10"/>
      <c r="F178" s="10"/>
      <c r="G178" s="66"/>
      <c r="H178" s="66"/>
      <c r="I178" s="66"/>
      <c r="J178" s="66"/>
      <c r="K178" s="66"/>
      <c r="L178" s="66"/>
      <c r="M178" s="66"/>
      <c r="N178" s="66">
        <f>SUBTOTAL(9,N177:N177)</f>
        <v>0</v>
      </c>
      <c r="O178" s="66">
        <f>SUBTOTAL(9,O177:O177)</f>
        <v>0</v>
      </c>
      <c r="P178" s="66">
        <f>SUBTOTAL(9,P177:P177)</f>
        <v>0</v>
      </c>
      <c r="Q178" s="66">
        <f>SUBTOTAL(9,Q177:Q177)</f>
        <v>0</v>
      </c>
      <c r="R178" s="153"/>
      <c r="S178" s="154"/>
      <c r="T178" s="154"/>
      <c r="U178" s="152"/>
      <c r="V178" s="152"/>
      <c r="W178" s="173">
        <f>($X$3-O178*24-P178*24-N178*24)/($X$3-O178*24-P178*24)</f>
        <v>1</v>
      </c>
      <c r="X178" s="153"/>
    </row>
    <row r="179" spans="1:24" s="72" customFormat="1" outlineLevel="2">
      <c r="A179" s="123">
        <v>67</v>
      </c>
      <c r="B179" s="67" t="s">
        <v>1039</v>
      </c>
      <c r="C179" s="152" t="s">
        <v>1038</v>
      </c>
      <c r="D179" s="67">
        <v>289.97000000000003</v>
      </c>
      <c r="E179" s="10" t="s">
        <v>52</v>
      </c>
      <c r="F179" s="10"/>
      <c r="G179" s="66"/>
      <c r="H179" s="66"/>
      <c r="I179" s="66"/>
      <c r="J179" s="66"/>
      <c r="K179" s="66"/>
      <c r="L179" s="66"/>
      <c r="M179" s="66"/>
      <c r="N179" s="66"/>
      <c r="O179" s="66"/>
      <c r="P179" s="66"/>
      <c r="Q179" s="66"/>
      <c r="R179" s="153"/>
      <c r="S179" s="154"/>
      <c r="T179" s="154"/>
      <c r="U179" s="152"/>
      <c r="V179" s="152"/>
      <c r="W179" s="152"/>
      <c r="X179" s="153"/>
    </row>
    <row r="180" spans="1:24" s="72" customFormat="1" outlineLevel="1">
      <c r="A180" s="123">
        <v>67</v>
      </c>
      <c r="B180" s="67"/>
      <c r="C180" s="162" t="s">
        <v>1378</v>
      </c>
      <c r="D180" s="67"/>
      <c r="E180" s="10"/>
      <c r="F180" s="10"/>
      <c r="G180" s="66"/>
      <c r="H180" s="66"/>
      <c r="I180" s="66"/>
      <c r="J180" s="66"/>
      <c r="K180" s="66"/>
      <c r="L180" s="66"/>
      <c r="M180" s="66"/>
      <c r="N180" s="66">
        <f>SUBTOTAL(9,N179:N179)</f>
        <v>0</v>
      </c>
      <c r="O180" s="66">
        <f>SUBTOTAL(9,O179:O179)</f>
        <v>0</v>
      </c>
      <c r="P180" s="66">
        <f>SUBTOTAL(9,P179:P179)</f>
        <v>0</v>
      </c>
      <c r="Q180" s="66">
        <f>SUBTOTAL(9,Q179:Q179)</f>
        <v>0</v>
      </c>
      <c r="R180" s="153"/>
      <c r="S180" s="154"/>
      <c r="T180" s="154"/>
      <c r="U180" s="152"/>
      <c r="V180" s="152"/>
      <c r="W180" s="173">
        <f>($X$3-O180*24-P180*24-N180*24)/($X$3-O180*24-P180*24)</f>
        <v>1</v>
      </c>
      <c r="X180" s="153"/>
    </row>
    <row r="181" spans="1:24" s="72" customFormat="1" ht="156.75" outlineLevel="2">
      <c r="A181" s="66">
        <v>68</v>
      </c>
      <c r="B181" s="67" t="s">
        <v>1040</v>
      </c>
      <c r="C181" s="2" t="s">
        <v>15</v>
      </c>
      <c r="D181" s="67">
        <v>378.67</v>
      </c>
      <c r="E181" s="10" t="s">
        <v>52</v>
      </c>
      <c r="F181" s="10"/>
      <c r="G181" s="19">
        <v>42133</v>
      </c>
      <c r="H181" s="20">
        <v>0.74097222222222225</v>
      </c>
      <c r="I181" s="19">
        <v>42133</v>
      </c>
      <c r="J181" s="20">
        <v>0.81874999999999998</v>
      </c>
      <c r="K181" s="20"/>
      <c r="L181" s="20"/>
      <c r="M181" s="20"/>
      <c r="N181" s="21">
        <v>0</v>
      </c>
      <c r="O181" s="21">
        <v>7.7777777777777724E-2</v>
      </c>
      <c r="P181" s="21">
        <v>0</v>
      </c>
      <c r="Q181" s="21">
        <v>0</v>
      </c>
      <c r="R181" s="11"/>
      <c r="S181" s="11"/>
      <c r="T181" s="11"/>
      <c r="U181" s="5" t="s">
        <v>338</v>
      </c>
      <c r="V181" s="5"/>
      <c r="W181" s="5"/>
      <c r="X181" s="12" t="s">
        <v>22</v>
      </c>
    </row>
    <row r="182" spans="1:24" s="72" customFormat="1" ht="71.25" outlineLevel="2">
      <c r="A182" s="17">
        <v>68</v>
      </c>
      <c r="B182" s="67" t="s">
        <v>1040</v>
      </c>
      <c r="C182" s="74" t="s">
        <v>15</v>
      </c>
      <c r="D182" s="67">
        <v>378.67</v>
      </c>
      <c r="E182" s="10" t="s">
        <v>52</v>
      </c>
      <c r="F182" s="10"/>
      <c r="G182" s="19">
        <v>42135</v>
      </c>
      <c r="H182" s="20">
        <v>0.51666666666666672</v>
      </c>
      <c r="I182" s="19">
        <v>42135</v>
      </c>
      <c r="J182" s="20">
        <v>0.84513888888888899</v>
      </c>
      <c r="K182" s="20"/>
      <c r="L182" s="20"/>
      <c r="M182" s="20"/>
      <c r="N182" s="21">
        <v>0</v>
      </c>
      <c r="O182" s="21">
        <v>0.32847222222222228</v>
      </c>
      <c r="P182" s="21">
        <v>0</v>
      </c>
      <c r="Q182" s="21">
        <v>0</v>
      </c>
      <c r="R182" s="11"/>
      <c r="S182" s="11"/>
      <c r="T182" s="11"/>
      <c r="U182" s="5" t="s">
        <v>880</v>
      </c>
      <c r="V182" s="5"/>
      <c r="W182" s="5"/>
      <c r="X182" s="12" t="s">
        <v>22</v>
      </c>
    </row>
    <row r="183" spans="1:24" s="72" customFormat="1" ht="42.75" outlineLevel="2">
      <c r="A183" s="17">
        <v>68</v>
      </c>
      <c r="B183" s="67" t="s">
        <v>1040</v>
      </c>
      <c r="C183" s="2" t="s">
        <v>15</v>
      </c>
      <c r="D183" s="67">
        <v>378.67</v>
      </c>
      <c r="E183" s="10" t="s">
        <v>52</v>
      </c>
      <c r="F183" s="10"/>
      <c r="G183" s="19">
        <v>42147</v>
      </c>
      <c r="H183" s="20">
        <v>0.3923611111111111</v>
      </c>
      <c r="I183" s="19">
        <v>42147</v>
      </c>
      <c r="J183" s="20">
        <v>0.74722222222222223</v>
      </c>
      <c r="K183" s="20"/>
      <c r="L183" s="20"/>
      <c r="M183" s="20"/>
      <c r="N183" s="21">
        <v>0</v>
      </c>
      <c r="O183" s="21">
        <v>0.35486111111111113</v>
      </c>
      <c r="P183" s="21">
        <v>0</v>
      </c>
      <c r="Q183" s="21">
        <v>0</v>
      </c>
      <c r="R183" s="11"/>
      <c r="S183" s="11"/>
      <c r="T183" s="11"/>
      <c r="U183" s="5" t="s">
        <v>881</v>
      </c>
      <c r="V183" s="5"/>
      <c r="W183" s="5"/>
      <c r="X183" s="12" t="s">
        <v>22</v>
      </c>
    </row>
    <row r="184" spans="1:24" s="72" customFormat="1" ht="42.75" outlineLevel="2">
      <c r="A184" s="66">
        <v>68</v>
      </c>
      <c r="B184" s="67" t="s">
        <v>1040</v>
      </c>
      <c r="C184" s="74" t="s">
        <v>15</v>
      </c>
      <c r="D184" s="67">
        <v>378.67</v>
      </c>
      <c r="E184" s="10" t="s">
        <v>52</v>
      </c>
      <c r="F184" s="10"/>
      <c r="G184" s="19">
        <v>42150</v>
      </c>
      <c r="H184" s="20" t="s">
        <v>617</v>
      </c>
      <c r="I184" s="19">
        <v>42150</v>
      </c>
      <c r="J184" s="20" t="s">
        <v>750</v>
      </c>
      <c r="K184" s="20"/>
      <c r="L184" s="20"/>
      <c r="M184" s="20"/>
      <c r="N184" s="21">
        <v>0</v>
      </c>
      <c r="O184" s="21">
        <v>0.41944444444444445</v>
      </c>
      <c r="P184" s="21">
        <v>0</v>
      </c>
      <c r="Q184" s="21">
        <v>0</v>
      </c>
      <c r="R184" s="11"/>
      <c r="S184" s="11"/>
      <c r="T184" s="11"/>
      <c r="U184" s="5" t="s">
        <v>881</v>
      </c>
      <c r="V184" s="5"/>
      <c r="W184" s="5"/>
      <c r="X184" s="12" t="s">
        <v>22</v>
      </c>
    </row>
    <row r="185" spans="1:24" s="72" customFormat="1" outlineLevel="1">
      <c r="A185" s="66">
        <v>68</v>
      </c>
      <c r="B185" s="67"/>
      <c r="C185" s="160" t="s">
        <v>1379</v>
      </c>
      <c r="D185" s="67"/>
      <c r="E185" s="10"/>
      <c r="F185" s="10"/>
      <c r="G185" s="19"/>
      <c r="H185" s="20"/>
      <c r="I185" s="19"/>
      <c r="J185" s="20"/>
      <c r="K185" s="20"/>
      <c r="L185" s="20"/>
      <c r="M185" s="20"/>
      <c r="N185" s="21">
        <f>SUBTOTAL(9,N181:N184)</f>
        <v>0</v>
      </c>
      <c r="O185" s="21">
        <f>SUBTOTAL(9,O181:O184)</f>
        <v>1.1805555555555556</v>
      </c>
      <c r="P185" s="21">
        <f>SUBTOTAL(9,P181:P184)</f>
        <v>0</v>
      </c>
      <c r="Q185" s="21">
        <f>SUBTOTAL(9,Q181:Q184)</f>
        <v>0</v>
      </c>
      <c r="R185" s="11"/>
      <c r="S185" s="11"/>
      <c r="T185" s="11"/>
      <c r="U185" s="5"/>
      <c r="V185" s="5"/>
      <c r="W185" s="173">
        <f>($X$3-O185*24-P185*24-N185*24)/($X$3-O185*24-P185*24)</f>
        <v>1</v>
      </c>
      <c r="X185" s="12"/>
    </row>
    <row r="186" spans="1:24" s="72" customFormat="1" outlineLevel="2">
      <c r="A186" s="123">
        <v>69</v>
      </c>
      <c r="B186" s="67" t="s">
        <v>1042</v>
      </c>
      <c r="C186" s="152" t="s">
        <v>1041</v>
      </c>
      <c r="D186" s="67">
        <v>4.96</v>
      </c>
      <c r="E186" s="10" t="s">
        <v>52</v>
      </c>
      <c r="F186" s="10"/>
      <c r="G186" s="66"/>
      <c r="H186" s="66"/>
      <c r="I186" s="66"/>
      <c r="J186" s="66"/>
      <c r="K186" s="66"/>
      <c r="L186" s="66"/>
      <c r="M186" s="66"/>
      <c r="N186" s="66"/>
      <c r="O186" s="66"/>
      <c r="P186" s="66"/>
      <c r="Q186" s="66"/>
      <c r="R186" s="153"/>
      <c r="S186" s="154"/>
      <c r="T186" s="154"/>
      <c r="U186" s="152"/>
      <c r="V186" s="152"/>
      <c r="W186" s="152"/>
      <c r="X186" s="153"/>
    </row>
    <row r="187" spans="1:24" s="72" customFormat="1" outlineLevel="1">
      <c r="A187" s="123">
        <v>69</v>
      </c>
      <c r="B187" s="67"/>
      <c r="C187" s="162" t="s">
        <v>1380</v>
      </c>
      <c r="D187" s="67"/>
      <c r="E187" s="10"/>
      <c r="F187" s="10"/>
      <c r="G187" s="66"/>
      <c r="H187" s="66"/>
      <c r="I187" s="66"/>
      <c r="J187" s="66"/>
      <c r="K187" s="66"/>
      <c r="L187" s="66"/>
      <c r="M187" s="66"/>
      <c r="N187" s="66">
        <f>SUBTOTAL(9,N186:N186)</f>
        <v>0</v>
      </c>
      <c r="O187" s="66">
        <f>SUBTOTAL(9,O186:O186)</f>
        <v>0</v>
      </c>
      <c r="P187" s="66">
        <f>SUBTOTAL(9,P186:P186)</f>
        <v>0</v>
      </c>
      <c r="Q187" s="66">
        <f>SUBTOTAL(9,Q186:Q186)</f>
        <v>0</v>
      </c>
      <c r="R187" s="153"/>
      <c r="S187" s="154"/>
      <c r="T187" s="154"/>
      <c r="U187" s="152"/>
      <c r="V187" s="152"/>
      <c r="W187" s="173">
        <f>($X$3-O187*24-P187*24-N187*24)/($X$3-O187*24-P187*24)</f>
        <v>1</v>
      </c>
      <c r="X187" s="153"/>
    </row>
    <row r="188" spans="1:24" s="72" customFormat="1" outlineLevel="2">
      <c r="A188" s="123">
        <v>70</v>
      </c>
      <c r="B188" s="67" t="s">
        <v>1044</v>
      </c>
      <c r="C188" s="152" t="s">
        <v>1043</v>
      </c>
      <c r="D188" s="67">
        <v>4.96</v>
      </c>
      <c r="E188" s="10" t="s">
        <v>52</v>
      </c>
      <c r="F188" s="10"/>
      <c r="G188" s="66"/>
      <c r="H188" s="66"/>
      <c r="I188" s="66"/>
      <c r="J188" s="66"/>
      <c r="K188" s="66"/>
      <c r="L188" s="66"/>
      <c r="M188" s="66"/>
      <c r="N188" s="66"/>
      <c r="O188" s="66"/>
      <c r="P188" s="66"/>
      <c r="Q188" s="66"/>
      <c r="R188" s="153"/>
      <c r="S188" s="154"/>
      <c r="T188" s="154"/>
      <c r="U188" s="152"/>
      <c r="V188" s="152"/>
      <c r="W188" s="152"/>
      <c r="X188" s="153"/>
    </row>
    <row r="189" spans="1:24" s="72" customFormat="1" outlineLevel="1">
      <c r="A189" s="123">
        <v>70</v>
      </c>
      <c r="B189" s="67"/>
      <c r="C189" s="162" t="s">
        <v>1381</v>
      </c>
      <c r="D189" s="67"/>
      <c r="E189" s="10"/>
      <c r="F189" s="10"/>
      <c r="G189" s="66"/>
      <c r="H189" s="66"/>
      <c r="I189" s="66"/>
      <c r="J189" s="66"/>
      <c r="K189" s="66"/>
      <c r="L189" s="66"/>
      <c r="M189" s="66"/>
      <c r="N189" s="66">
        <f>SUBTOTAL(9,N188:N188)</f>
        <v>0</v>
      </c>
      <c r="O189" s="66">
        <f>SUBTOTAL(9,O188:O188)</f>
        <v>0</v>
      </c>
      <c r="P189" s="66">
        <f>SUBTOTAL(9,P188:P188)</f>
        <v>0</v>
      </c>
      <c r="Q189" s="66">
        <f>SUBTOTAL(9,Q188:Q188)</f>
        <v>0</v>
      </c>
      <c r="R189" s="153"/>
      <c r="S189" s="154"/>
      <c r="T189" s="154"/>
      <c r="U189" s="152"/>
      <c r="V189" s="152"/>
      <c r="W189" s="173">
        <f>($X$3-O189*24-P189*24-N189*24)/($X$3-O189*24-P189*24)</f>
        <v>1</v>
      </c>
      <c r="X189" s="153"/>
    </row>
    <row r="190" spans="1:24" s="72" customFormat="1" outlineLevel="2">
      <c r="A190" s="123">
        <v>71</v>
      </c>
      <c r="B190" s="67" t="s">
        <v>1046</v>
      </c>
      <c r="C190" s="152" t="s">
        <v>1045</v>
      </c>
      <c r="D190" s="67">
        <v>211.86</v>
      </c>
      <c r="E190" s="10" t="s">
        <v>52</v>
      </c>
      <c r="F190" s="10"/>
      <c r="G190" s="66"/>
      <c r="H190" s="66"/>
      <c r="I190" s="66"/>
      <c r="J190" s="66"/>
      <c r="K190" s="66"/>
      <c r="L190" s="66"/>
      <c r="M190" s="66"/>
      <c r="N190" s="66"/>
      <c r="O190" s="66"/>
      <c r="P190" s="66"/>
      <c r="Q190" s="66"/>
      <c r="R190" s="153"/>
      <c r="S190" s="154"/>
      <c r="T190" s="154"/>
      <c r="U190" s="152"/>
      <c r="V190" s="152"/>
      <c r="W190" s="152"/>
      <c r="X190" s="153"/>
    </row>
    <row r="191" spans="1:24" s="72" customFormat="1" outlineLevel="1">
      <c r="A191" s="123">
        <v>71</v>
      </c>
      <c r="B191" s="67"/>
      <c r="C191" s="162" t="s">
        <v>1382</v>
      </c>
      <c r="D191" s="67"/>
      <c r="E191" s="10"/>
      <c r="F191" s="10"/>
      <c r="G191" s="66"/>
      <c r="H191" s="66"/>
      <c r="I191" s="66"/>
      <c r="J191" s="66"/>
      <c r="K191" s="66"/>
      <c r="L191" s="66"/>
      <c r="M191" s="66"/>
      <c r="N191" s="66">
        <f>SUBTOTAL(9,N190:N190)</f>
        <v>0</v>
      </c>
      <c r="O191" s="66">
        <f>SUBTOTAL(9,O190:O190)</f>
        <v>0</v>
      </c>
      <c r="P191" s="66">
        <f>SUBTOTAL(9,P190:P190)</f>
        <v>0</v>
      </c>
      <c r="Q191" s="66">
        <f>SUBTOTAL(9,Q190:Q190)</f>
        <v>0</v>
      </c>
      <c r="R191" s="153"/>
      <c r="S191" s="154"/>
      <c r="T191" s="154"/>
      <c r="U191" s="152"/>
      <c r="V191" s="152"/>
      <c r="W191" s="173">
        <f>($X$3-O191*24-P191*24-N191*24)/($X$3-O191*24-P191*24)</f>
        <v>1</v>
      </c>
      <c r="X191" s="153"/>
    </row>
    <row r="192" spans="1:24" s="72" customFormat="1" outlineLevel="2">
      <c r="A192" s="123">
        <v>72</v>
      </c>
      <c r="B192" s="67" t="s">
        <v>1048</v>
      </c>
      <c r="C192" s="152" t="s">
        <v>1047</v>
      </c>
      <c r="D192" s="67">
        <v>212.83</v>
      </c>
      <c r="E192" s="10" t="s">
        <v>52</v>
      </c>
      <c r="F192" s="10"/>
      <c r="G192" s="66"/>
      <c r="H192" s="66"/>
      <c r="I192" s="66"/>
      <c r="J192" s="66"/>
      <c r="K192" s="66"/>
      <c r="L192" s="66"/>
      <c r="M192" s="66"/>
      <c r="N192" s="66"/>
      <c r="O192" s="66"/>
      <c r="P192" s="66"/>
      <c r="Q192" s="66"/>
      <c r="R192" s="153"/>
      <c r="S192" s="154"/>
      <c r="T192" s="154"/>
      <c r="U192" s="152"/>
      <c r="V192" s="152"/>
      <c r="W192" s="152"/>
      <c r="X192" s="153"/>
    </row>
    <row r="193" spans="1:24" s="72" customFormat="1" outlineLevel="1">
      <c r="A193" s="123">
        <v>72</v>
      </c>
      <c r="B193" s="67"/>
      <c r="C193" s="162" t="s">
        <v>1383</v>
      </c>
      <c r="D193" s="67"/>
      <c r="E193" s="10"/>
      <c r="F193" s="10"/>
      <c r="G193" s="66"/>
      <c r="H193" s="66"/>
      <c r="I193" s="66"/>
      <c r="J193" s="66"/>
      <c r="K193" s="66"/>
      <c r="L193" s="66"/>
      <c r="M193" s="66"/>
      <c r="N193" s="66">
        <f>SUBTOTAL(9,N192:N192)</f>
        <v>0</v>
      </c>
      <c r="O193" s="66">
        <f>SUBTOTAL(9,O192:O192)</f>
        <v>0</v>
      </c>
      <c r="P193" s="66">
        <f>SUBTOTAL(9,P192:P192)</f>
        <v>0</v>
      </c>
      <c r="Q193" s="66">
        <f>SUBTOTAL(9,Q192:Q192)</f>
        <v>0</v>
      </c>
      <c r="R193" s="153"/>
      <c r="S193" s="154"/>
      <c r="T193" s="154"/>
      <c r="U193" s="152"/>
      <c r="V193" s="152"/>
      <c r="W193" s="173">
        <f>($X$3-O193*24-P193*24-N193*24)/($X$3-O193*24-P193*24)</f>
        <v>1</v>
      </c>
      <c r="X193" s="153"/>
    </row>
    <row r="194" spans="1:24" s="72" customFormat="1" outlineLevel="2">
      <c r="A194" s="123">
        <v>73</v>
      </c>
      <c r="B194" s="67" t="s">
        <v>1050</v>
      </c>
      <c r="C194" s="152" t="s">
        <v>1049</v>
      </c>
      <c r="D194" s="67">
        <v>336.94</v>
      </c>
      <c r="E194" s="10" t="s">
        <v>52</v>
      </c>
      <c r="F194" s="10"/>
      <c r="G194" s="66"/>
      <c r="H194" s="66"/>
      <c r="I194" s="66"/>
      <c r="J194" s="66"/>
      <c r="K194" s="66"/>
      <c r="L194" s="66"/>
      <c r="M194" s="66"/>
      <c r="N194" s="66"/>
      <c r="O194" s="66"/>
      <c r="P194" s="66"/>
      <c r="Q194" s="66"/>
      <c r="R194" s="153"/>
      <c r="S194" s="154"/>
      <c r="T194" s="154"/>
      <c r="U194" s="152"/>
      <c r="V194" s="152"/>
      <c r="W194" s="152"/>
      <c r="X194" s="153"/>
    </row>
    <row r="195" spans="1:24" s="72" customFormat="1" outlineLevel="1">
      <c r="A195" s="123">
        <v>73</v>
      </c>
      <c r="B195" s="67"/>
      <c r="C195" s="162" t="s">
        <v>1384</v>
      </c>
      <c r="D195" s="67"/>
      <c r="E195" s="10"/>
      <c r="F195" s="10"/>
      <c r="G195" s="66"/>
      <c r="H195" s="66"/>
      <c r="I195" s="66"/>
      <c r="J195" s="66"/>
      <c r="K195" s="66"/>
      <c r="L195" s="66"/>
      <c r="M195" s="66"/>
      <c r="N195" s="66">
        <f>SUBTOTAL(9,N194:N194)</f>
        <v>0</v>
      </c>
      <c r="O195" s="66">
        <f>SUBTOTAL(9,O194:O194)</f>
        <v>0</v>
      </c>
      <c r="P195" s="66">
        <f>SUBTOTAL(9,P194:P194)</f>
        <v>0</v>
      </c>
      <c r="Q195" s="66">
        <f>SUBTOTAL(9,Q194:Q194)</f>
        <v>0</v>
      </c>
      <c r="R195" s="153"/>
      <c r="S195" s="154"/>
      <c r="T195" s="154"/>
      <c r="U195" s="152"/>
      <c r="V195" s="152"/>
      <c r="W195" s="173">
        <f>($X$3-O195*24-P195*24-N195*24)/($X$3-O195*24-P195*24)</f>
        <v>1</v>
      </c>
      <c r="X195" s="153"/>
    </row>
    <row r="196" spans="1:24" s="72" customFormat="1" outlineLevel="2">
      <c r="A196" s="123">
        <v>74</v>
      </c>
      <c r="B196" s="67" t="s">
        <v>1052</v>
      </c>
      <c r="C196" s="152" t="s">
        <v>1051</v>
      </c>
      <c r="D196" s="67">
        <v>336.94</v>
      </c>
      <c r="E196" s="10" t="s">
        <v>52</v>
      </c>
      <c r="F196" s="10"/>
      <c r="G196" s="66"/>
      <c r="H196" s="66"/>
      <c r="I196" s="66"/>
      <c r="J196" s="66"/>
      <c r="K196" s="66"/>
      <c r="L196" s="66"/>
      <c r="M196" s="66"/>
      <c r="N196" s="66"/>
      <c r="O196" s="66"/>
      <c r="P196" s="66"/>
      <c r="Q196" s="66"/>
      <c r="R196" s="153"/>
      <c r="S196" s="154"/>
      <c r="T196" s="154"/>
      <c r="U196" s="152"/>
      <c r="V196" s="152"/>
      <c r="W196" s="152"/>
      <c r="X196" s="153"/>
    </row>
    <row r="197" spans="1:24" s="72" customFormat="1" outlineLevel="1">
      <c r="A197" s="123">
        <v>74</v>
      </c>
      <c r="B197" s="67"/>
      <c r="C197" s="162" t="s">
        <v>1385</v>
      </c>
      <c r="D197" s="67"/>
      <c r="E197" s="10"/>
      <c r="F197" s="10"/>
      <c r="G197" s="66"/>
      <c r="H197" s="66"/>
      <c r="I197" s="66"/>
      <c r="J197" s="66"/>
      <c r="K197" s="66"/>
      <c r="L197" s="66"/>
      <c r="M197" s="66"/>
      <c r="N197" s="66">
        <f>SUBTOTAL(9,N196:N196)</f>
        <v>0</v>
      </c>
      <c r="O197" s="66">
        <f>SUBTOTAL(9,O196:O196)</f>
        <v>0</v>
      </c>
      <c r="P197" s="66">
        <f>SUBTOTAL(9,P196:P196)</f>
        <v>0</v>
      </c>
      <c r="Q197" s="66">
        <f>SUBTOTAL(9,Q196:Q196)</f>
        <v>0</v>
      </c>
      <c r="R197" s="153"/>
      <c r="S197" s="154"/>
      <c r="T197" s="154"/>
      <c r="U197" s="152"/>
      <c r="V197" s="152"/>
      <c r="W197" s="173">
        <f>($X$3-O197*24-P197*24-N197*24)/($X$3-O197*24-P197*24)</f>
        <v>1</v>
      </c>
      <c r="X197" s="153"/>
    </row>
    <row r="198" spans="1:24" s="72" customFormat="1" ht="28.5" outlineLevel="2">
      <c r="A198" s="66">
        <v>75</v>
      </c>
      <c r="B198" s="67" t="s">
        <v>1054</v>
      </c>
      <c r="C198" s="26" t="s">
        <v>866</v>
      </c>
      <c r="D198" s="67">
        <v>7.45</v>
      </c>
      <c r="E198" s="10" t="s">
        <v>52</v>
      </c>
      <c r="F198" s="10"/>
      <c r="G198" s="19">
        <v>42155</v>
      </c>
      <c r="H198" s="20">
        <v>0.85416666666666663</v>
      </c>
      <c r="I198" s="19">
        <v>42155</v>
      </c>
      <c r="J198" s="20">
        <v>0.88541666666666663</v>
      </c>
      <c r="K198" s="20"/>
      <c r="L198" s="20"/>
      <c r="M198" s="20"/>
      <c r="N198" s="21">
        <v>0</v>
      </c>
      <c r="O198" s="21">
        <v>3.125E-2</v>
      </c>
      <c r="P198" s="21">
        <v>0</v>
      </c>
      <c r="Q198" s="21">
        <v>0</v>
      </c>
      <c r="R198" s="11"/>
      <c r="S198" s="11"/>
      <c r="T198" s="11"/>
      <c r="U198" s="5" t="s">
        <v>864</v>
      </c>
      <c r="V198" s="5"/>
      <c r="W198" s="5"/>
      <c r="X198" s="12" t="s">
        <v>22</v>
      </c>
    </row>
    <row r="199" spans="1:24" s="72" customFormat="1" outlineLevel="1">
      <c r="A199" s="66">
        <v>75</v>
      </c>
      <c r="B199" s="67"/>
      <c r="C199" s="161" t="s">
        <v>1386</v>
      </c>
      <c r="D199" s="67"/>
      <c r="E199" s="10"/>
      <c r="F199" s="10"/>
      <c r="G199" s="19"/>
      <c r="H199" s="20"/>
      <c r="I199" s="19"/>
      <c r="J199" s="20"/>
      <c r="K199" s="20"/>
      <c r="L199" s="20"/>
      <c r="M199" s="20"/>
      <c r="N199" s="21">
        <f>SUBTOTAL(9,N198:N198)</f>
        <v>0</v>
      </c>
      <c r="O199" s="21">
        <f>SUBTOTAL(9,O198:O198)</f>
        <v>3.125E-2</v>
      </c>
      <c r="P199" s="21">
        <f>SUBTOTAL(9,P198:P198)</f>
        <v>0</v>
      </c>
      <c r="Q199" s="21">
        <f>SUBTOTAL(9,Q198:Q198)</f>
        <v>0</v>
      </c>
      <c r="R199" s="11"/>
      <c r="S199" s="11"/>
      <c r="T199" s="11"/>
      <c r="U199" s="5"/>
      <c r="V199" s="5"/>
      <c r="W199" s="173">
        <f>($X$3-O199*24-P199*24-N199*24)/($X$3-O199*24-P199*24)</f>
        <v>1</v>
      </c>
      <c r="X199" s="12"/>
    </row>
    <row r="200" spans="1:24" s="72" customFormat="1" ht="42.75" outlineLevel="2">
      <c r="A200" s="66">
        <v>76</v>
      </c>
      <c r="B200" s="67" t="s">
        <v>1055</v>
      </c>
      <c r="C200" s="26" t="s">
        <v>36</v>
      </c>
      <c r="D200" s="67">
        <v>219.19</v>
      </c>
      <c r="E200" s="10" t="s">
        <v>52</v>
      </c>
      <c r="F200" s="10"/>
      <c r="G200" s="19">
        <v>42141</v>
      </c>
      <c r="H200" s="25">
        <v>0.66736111111111107</v>
      </c>
      <c r="I200" s="19">
        <v>42141</v>
      </c>
      <c r="J200" s="25">
        <v>0.72013888888888899</v>
      </c>
      <c r="K200" s="25"/>
      <c r="L200" s="25"/>
      <c r="M200" s="25"/>
      <c r="N200" s="21">
        <v>0</v>
      </c>
      <c r="O200" s="21">
        <v>5.2777777777777923E-2</v>
      </c>
      <c r="P200" s="21">
        <v>0</v>
      </c>
      <c r="Q200" s="21">
        <v>0</v>
      </c>
      <c r="R200" s="11"/>
      <c r="S200" s="11"/>
      <c r="T200" s="11"/>
      <c r="U200" s="5" t="s">
        <v>517</v>
      </c>
      <c r="V200" s="5"/>
      <c r="W200" s="5"/>
      <c r="X200" s="12" t="s">
        <v>250</v>
      </c>
    </row>
    <row r="201" spans="1:24" s="72" customFormat="1" outlineLevel="1">
      <c r="A201" s="66">
        <v>76</v>
      </c>
      <c r="B201" s="67"/>
      <c r="C201" s="161" t="s">
        <v>1387</v>
      </c>
      <c r="D201" s="67"/>
      <c r="E201" s="10"/>
      <c r="F201" s="10"/>
      <c r="G201" s="19"/>
      <c r="H201" s="25"/>
      <c r="I201" s="19"/>
      <c r="J201" s="25"/>
      <c r="K201" s="25"/>
      <c r="L201" s="25"/>
      <c r="M201" s="25"/>
      <c r="N201" s="21">
        <f>SUBTOTAL(9,N200:N200)</f>
        <v>0</v>
      </c>
      <c r="O201" s="21">
        <f>SUBTOTAL(9,O200:O200)</f>
        <v>5.2777777777777923E-2</v>
      </c>
      <c r="P201" s="21">
        <f>SUBTOTAL(9,P200:P200)</f>
        <v>0</v>
      </c>
      <c r="Q201" s="21">
        <f>SUBTOTAL(9,Q200:Q200)</f>
        <v>0</v>
      </c>
      <c r="R201" s="11"/>
      <c r="S201" s="11"/>
      <c r="T201" s="11"/>
      <c r="U201" s="5"/>
      <c r="V201" s="5"/>
      <c r="W201" s="173">
        <f>($X$3-O201*24-P201*24-N201*24)/($X$3-O201*24-P201*24)</f>
        <v>1</v>
      </c>
      <c r="X201" s="12"/>
    </row>
    <row r="202" spans="1:24" s="72" customFormat="1" ht="28.5" outlineLevel="2">
      <c r="A202" s="66">
        <v>77</v>
      </c>
      <c r="B202" s="67" t="s">
        <v>1056</v>
      </c>
      <c r="C202" s="26" t="s">
        <v>37</v>
      </c>
      <c r="D202" s="67">
        <v>123.84</v>
      </c>
      <c r="E202" s="10" t="s">
        <v>52</v>
      </c>
      <c r="F202" s="10"/>
      <c r="G202" s="19">
        <v>42128</v>
      </c>
      <c r="H202" s="20">
        <v>0.91666666666666663</v>
      </c>
      <c r="I202" s="19">
        <v>42128</v>
      </c>
      <c r="J202" s="20">
        <v>0.9604166666666667</v>
      </c>
      <c r="K202" s="20"/>
      <c r="L202" s="20"/>
      <c r="M202" s="20"/>
      <c r="N202" s="21">
        <v>4.3750000000000067E-2</v>
      </c>
      <c r="O202" s="21">
        <v>0</v>
      </c>
      <c r="P202" s="21">
        <v>0</v>
      </c>
      <c r="Q202" s="21">
        <v>0</v>
      </c>
      <c r="R202" s="11"/>
      <c r="S202" s="11"/>
      <c r="T202" s="11"/>
      <c r="U202" s="5" t="s">
        <v>263</v>
      </c>
      <c r="V202" s="5"/>
      <c r="W202" s="5"/>
      <c r="X202" s="12" t="s">
        <v>12</v>
      </c>
    </row>
    <row r="203" spans="1:24" s="72" customFormat="1" outlineLevel="1">
      <c r="A203" s="66">
        <v>77</v>
      </c>
      <c r="B203" s="67"/>
      <c r="C203" s="161" t="s">
        <v>1388</v>
      </c>
      <c r="D203" s="67"/>
      <c r="E203" s="10"/>
      <c r="F203" s="10"/>
      <c r="G203" s="19"/>
      <c r="H203" s="20"/>
      <c r="I203" s="19"/>
      <c r="J203" s="20"/>
      <c r="K203" s="20"/>
      <c r="L203" s="20"/>
      <c r="M203" s="20"/>
      <c r="N203" s="21">
        <f>SUBTOTAL(9,N202:N202)</f>
        <v>4.3750000000000067E-2</v>
      </c>
      <c r="O203" s="21">
        <f>SUBTOTAL(9,O202:O202)</f>
        <v>0</v>
      </c>
      <c r="P203" s="21">
        <f>SUBTOTAL(9,P202:P202)</f>
        <v>0</v>
      </c>
      <c r="Q203" s="21">
        <f>SUBTOTAL(9,Q202:Q202)</f>
        <v>0</v>
      </c>
      <c r="R203" s="11"/>
      <c r="S203" s="11"/>
      <c r="T203" s="11"/>
      <c r="U203" s="5"/>
      <c r="V203" s="5"/>
      <c r="W203" s="173">
        <f>($X$3-O203*24-P203*24-N203*24)/($X$3-O203*24-P203*24)</f>
        <v>0.99858870967741942</v>
      </c>
      <c r="X203" s="12"/>
    </row>
    <row r="204" spans="1:24" s="72" customFormat="1" outlineLevel="2">
      <c r="A204" s="123">
        <v>78</v>
      </c>
      <c r="B204" s="67" t="s">
        <v>1058</v>
      </c>
      <c r="C204" s="152" t="s">
        <v>1057</v>
      </c>
      <c r="D204" s="67">
        <v>14.77</v>
      </c>
      <c r="E204" s="10" t="s">
        <v>52</v>
      </c>
      <c r="F204" s="10"/>
      <c r="G204" s="66"/>
      <c r="H204" s="66"/>
      <c r="I204" s="66"/>
      <c r="J204" s="66"/>
      <c r="K204" s="66"/>
      <c r="L204" s="66"/>
      <c r="M204" s="66"/>
      <c r="N204" s="66"/>
      <c r="O204" s="66"/>
      <c r="P204" s="66"/>
      <c r="Q204" s="66"/>
      <c r="R204" s="153"/>
      <c r="S204" s="154"/>
      <c r="T204" s="154"/>
      <c r="U204" s="152"/>
      <c r="V204" s="152"/>
      <c r="W204" s="152"/>
      <c r="X204" s="153"/>
    </row>
    <row r="205" spans="1:24" s="72" customFormat="1" outlineLevel="1">
      <c r="A205" s="123">
        <v>78</v>
      </c>
      <c r="B205" s="67"/>
      <c r="C205" s="162" t="s">
        <v>1389</v>
      </c>
      <c r="D205" s="67"/>
      <c r="E205" s="10"/>
      <c r="F205" s="10"/>
      <c r="G205" s="66"/>
      <c r="H205" s="66"/>
      <c r="I205" s="66"/>
      <c r="J205" s="66"/>
      <c r="K205" s="66"/>
      <c r="L205" s="66"/>
      <c r="M205" s="66"/>
      <c r="N205" s="66">
        <f>SUBTOTAL(9,N204:N204)</f>
        <v>0</v>
      </c>
      <c r="O205" s="66">
        <f>SUBTOTAL(9,O204:O204)</f>
        <v>0</v>
      </c>
      <c r="P205" s="66">
        <f>SUBTOTAL(9,P204:P204)</f>
        <v>0</v>
      </c>
      <c r="Q205" s="66">
        <f>SUBTOTAL(9,Q204:Q204)</f>
        <v>0</v>
      </c>
      <c r="R205" s="153"/>
      <c r="S205" s="154"/>
      <c r="T205" s="154"/>
      <c r="U205" s="152"/>
      <c r="V205" s="152"/>
      <c r="W205" s="173">
        <f>($X$3-O205*24-P205*24-N205*24)/($X$3-O205*24-P205*24)</f>
        <v>1</v>
      </c>
      <c r="X205" s="153"/>
    </row>
    <row r="206" spans="1:24" s="72" customFormat="1" outlineLevel="2">
      <c r="A206" s="123">
        <v>79</v>
      </c>
      <c r="B206" s="67" t="s">
        <v>1060</v>
      </c>
      <c r="C206" s="152" t="s">
        <v>1059</v>
      </c>
      <c r="D206" s="67">
        <v>211.87</v>
      </c>
      <c r="E206" s="10" t="s">
        <v>52</v>
      </c>
      <c r="F206" s="10"/>
      <c r="G206" s="66"/>
      <c r="H206" s="66"/>
      <c r="I206" s="66"/>
      <c r="J206" s="66"/>
      <c r="K206" s="66"/>
      <c r="L206" s="66"/>
      <c r="M206" s="66"/>
      <c r="N206" s="66"/>
      <c r="O206" s="66"/>
      <c r="P206" s="66"/>
      <c r="Q206" s="66"/>
      <c r="R206" s="153"/>
      <c r="S206" s="154"/>
      <c r="T206" s="154"/>
      <c r="U206" s="152"/>
      <c r="V206" s="152"/>
      <c r="W206" s="152"/>
      <c r="X206" s="153"/>
    </row>
    <row r="207" spans="1:24" s="72" customFormat="1" outlineLevel="1">
      <c r="A207" s="123">
        <v>79</v>
      </c>
      <c r="B207" s="67"/>
      <c r="C207" s="162" t="s">
        <v>1390</v>
      </c>
      <c r="D207" s="67"/>
      <c r="E207" s="10"/>
      <c r="F207" s="10"/>
      <c r="G207" s="66"/>
      <c r="H207" s="66"/>
      <c r="I207" s="66"/>
      <c r="J207" s="66"/>
      <c r="K207" s="66"/>
      <c r="L207" s="66"/>
      <c r="M207" s="66"/>
      <c r="N207" s="66">
        <f>SUBTOTAL(9,N206:N206)</f>
        <v>0</v>
      </c>
      <c r="O207" s="66">
        <f>SUBTOTAL(9,O206:O206)</f>
        <v>0</v>
      </c>
      <c r="P207" s="66">
        <f>SUBTOTAL(9,P206:P206)</f>
        <v>0</v>
      </c>
      <c r="Q207" s="66">
        <f>SUBTOTAL(9,Q206:Q206)</f>
        <v>0</v>
      </c>
      <c r="R207" s="153"/>
      <c r="S207" s="154"/>
      <c r="T207" s="154"/>
      <c r="U207" s="152"/>
      <c r="V207" s="152"/>
      <c r="W207" s="173">
        <f>($X$3-O207*24-P207*24-N207*24)/($X$3-O207*24-P207*24)</f>
        <v>1</v>
      </c>
      <c r="X207" s="153"/>
    </row>
    <row r="208" spans="1:24" s="72" customFormat="1" outlineLevel="2">
      <c r="A208" s="123">
        <v>80</v>
      </c>
      <c r="B208" s="67" t="s">
        <v>1062</v>
      </c>
      <c r="C208" s="152" t="s">
        <v>1061</v>
      </c>
      <c r="D208" s="67">
        <v>370.57</v>
      </c>
      <c r="E208" s="10" t="s">
        <v>52</v>
      </c>
      <c r="F208" s="10"/>
      <c r="G208" s="66"/>
      <c r="H208" s="66"/>
      <c r="I208" s="66"/>
      <c r="J208" s="66"/>
      <c r="K208" s="66"/>
      <c r="L208" s="66"/>
      <c r="M208" s="66"/>
      <c r="N208" s="66"/>
      <c r="O208" s="66"/>
      <c r="P208" s="66"/>
      <c r="Q208" s="66"/>
      <c r="R208" s="153"/>
      <c r="S208" s="154"/>
      <c r="T208" s="154"/>
      <c r="U208" s="152"/>
      <c r="V208" s="152"/>
      <c r="W208" s="152"/>
      <c r="X208" s="153"/>
    </row>
    <row r="209" spans="1:24" s="72" customFormat="1" outlineLevel="1">
      <c r="A209" s="123">
        <v>80</v>
      </c>
      <c r="B209" s="67"/>
      <c r="C209" s="162" t="s">
        <v>1391</v>
      </c>
      <c r="D209" s="67"/>
      <c r="E209" s="10"/>
      <c r="F209" s="10"/>
      <c r="G209" s="66"/>
      <c r="H209" s="66"/>
      <c r="I209" s="66"/>
      <c r="J209" s="66"/>
      <c r="K209" s="66"/>
      <c r="L209" s="66"/>
      <c r="M209" s="66"/>
      <c r="N209" s="66">
        <f>SUBTOTAL(9,N208:N208)</f>
        <v>0</v>
      </c>
      <c r="O209" s="66">
        <f>SUBTOTAL(9,O208:O208)</f>
        <v>0</v>
      </c>
      <c r="P209" s="66">
        <f>SUBTOTAL(9,P208:P208)</f>
        <v>0</v>
      </c>
      <c r="Q209" s="66">
        <f>SUBTOTAL(9,Q208:Q208)</f>
        <v>0</v>
      </c>
      <c r="R209" s="153"/>
      <c r="S209" s="154"/>
      <c r="T209" s="154"/>
      <c r="U209" s="152"/>
      <c r="V209" s="152"/>
      <c r="W209" s="173">
        <f>($X$3-O209*24-P209*24-N209*24)/($X$3-O209*24-P209*24)</f>
        <v>1</v>
      </c>
      <c r="X209" s="153"/>
    </row>
    <row r="210" spans="1:24" s="72" customFormat="1" ht="42.75" outlineLevel="2">
      <c r="A210" s="66">
        <v>81</v>
      </c>
      <c r="B210" s="67" t="s">
        <v>1063</v>
      </c>
      <c r="C210" s="74" t="s">
        <v>30</v>
      </c>
      <c r="D210" s="67">
        <v>370.57</v>
      </c>
      <c r="E210" s="10" t="s">
        <v>52</v>
      </c>
      <c r="F210" s="10"/>
      <c r="G210" s="19">
        <v>42139</v>
      </c>
      <c r="H210" s="20">
        <v>0.5756944444444444</v>
      </c>
      <c r="I210" s="19">
        <v>42139</v>
      </c>
      <c r="J210" s="20">
        <v>0.5756944444444444</v>
      </c>
      <c r="K210" s="20"/>
      <c r="L210" s="20"/>
      <c r="M210" s="20"/>
      <c r="N210" s="21">
        <v>0</v>
      </c>
      <c r="O210" s="21">
        <v>0</v>
      </c>
      <c r="P210" s="21">
        <v>0</v>
      </c>
      <c r="Q210" s="21">
        <v>0</v>
      </c>
      <c r="R210" s="11"/>
      <c r="S210" s="11"/>
      <c r="T210" s="11"/>
      <c r="U210" s="5" t="s">
        <v>893</v>
      </c>
      <c r="V210" s="5"/>
      <c r="W210" s="5"/>
      <c r="X210" s="12" t="s">
        <v>73</v>
      </c>
    </row>
    <row r="211" spans="1:24" s="72" customFormat="1" ht="57" outlineLevel="2">
      <c r="A211" s="66">
        <v>81</v>
      </c>
      <c r="B211" s="67" t="s">
        <v>1063</v>
      </c>
      <c r="C211" s="74" t="s">
        <v>30</v>
      </c>
      <c r="D211" s="67">
        <v>370.57</v>
      </c>
      <c r="E211" s="10" t="s">
        <v>52</v>
      </c>
      <c r="F211" s="10"/>
      <c r="G211" s="19">
        <v>42144</v>
      </c>
      <c r="H211" s="20" t="s">
        <v>583</v>
      </c>
      <c r="I211" s="19">
        <v>42144</v>
      </c>
      <c r="J211" s="20" t="s">
        <v>584</v>
      </c>
      <c r="K211" s="20"/>
      <c r="L211" s="20"/>
      <c r="M211" s="20"/>
      <c r="N211" s="21">
        <v>0</v>
      </c>
      <c r="O211" s="21">
        <v>0</v>
      </c>
      <c r="P211" s="21">
        <v>0.1388888888888889</v>
      </c>
      <c r="Q211" s="21">
        <v>0</v>
      </c>
      <c r="R211" s="11"/>
      <c r="S211" s="11"/>
      <c r="T211" s="11"/>
      <c r="U211" s="5" t="s">
        <v>585</v>
      </c>
      <c r="V211" s="5"/>
      <c r="W211" s="5"/>
      <c r="X211" s="12" t="s">
        <v>166</v>
      </c>
    </row>
    <row r="212" spans="1:24" s="72" customFormat="1" outlineLevel="1">
      <c r="A212" s="66">
        <v>81</v>
      </c>
      <c r="B212" s="67"/>
      <c r="C212" s="160" t="s">
        <v>1392</v>
      </c>
      <c r="D212" s="67"/>
      <c r="E212" s="10"/>
      <c r="F212" s="10"/>
      <c r="G212" s="19"/>
      <c r="H212" s="20"/>
      <c r="I212" s="19"/>
      <c r="J212" s="20"/>
      <c r="K212" s="20"/>
      <c r="L212" s="20"/>
      <c r="M212" s="20"/>
      <c r="N212" s="21">
        <f>SUBTOTAL(9,N210:N211)</f>
        <v>0</v>
      </c>
      <c r="O212" s="21">
        <f>SUBTOTAL(9,O210:O211)</f>
        <v>0</v>
      </c>
      <c r="P212" s="21">
        <f>SUBTOTAL(9,P210:P211)</f>
        <v>0.1388888888888889</v>
      </c>
      <c r="Q212" s="21">
        <f>SUBTOTAL(9,Q210:Q211)</f>
        <v>0</v>
      </c>
      <c r="R212" s="11"/>
      <c r="S212" s="11"/>
      <c r="T212" s="11"/>
      <c r="U212" s="5"/>
      <c r="V212" s="5"/>
      <c r="W212" s="173">
        <f>($X$3-O212*24-P212*24-N212*24)/($X$3-O212*24-P212*24)</f>
        <v>1</v>
      </c>
      <c r="X212" s="12"/>
    </row>
    <row r="213" spans="1:24" s="72" customFormat="1" ht="42.75" outlineLevel="2">
      <c r="A213" s="17">
        <v>82</v>
      </c>
      <c r="B213" s="67" t="s">
        <v>1064</v>
      </c>
      <c r="C213" s="2" t="s">
        <v>39</v>
      </c>
      <c r="D213" s="67">
        <v>52.62</v>
      </c>
      <c r="E213" s="10" t="s">
        <v>52</v>
      </c>
      <c r="F213" s="10"/>
      <c r="G213" s="19">
        <v>42128</v>
      </c>
      <c r="H213" s="20">
        <v>0.84930555555555554</v>
      </c>
      <c r="I213" s="19">
        <v>42128</v>
      </c>
      <c r="J213" s="20">
        <v>0.94374999999999998</v>
      </c>
      <c r="K213" s="20"/>
      <c r="L213" s="20"/>
      <c r="M213" s="20"/>
      <c r="N213" s="21">
        <v>0</v>
      </c>
      <c r="O213" s="21">
        <v>9.4444444444444442E-2</v>
      </c>
      <c r="P213" s="21">
        <v>0</v>
      </c>
      <c r="Q213" s="21">
        <v>0</v>
      </c>
      <c r="R213" s="11"/>
      <c r="S213" s="11"/>
      <c r="T213" s="11"/>
      <c r="U213" s="5" t="s">
        <v>251</v>
      </c>
      <c r="V213" s="5"/>
      <c r="W213" s="5"/>
      <c r="X213" s="12" t="s">
        <v>250</v>
      </c>
    </row>
    <row r="214" spans="1:24" s="72" customFormat="1" outlineLevel="1">
      <c r="A214" s="17">
        <v>82</v>
      </c>
      <c r="B214" s="67"/>
      <c r="C214" s="163" t="s">
        <v>1393</v>
      </c>
      <c r="D214" s="67"/>
      <c r="E214" s="10"/>
      <c r="F214" s="10"/>
      <c r="G214" s="19"/>
      <c r="H214" s="20"/>
      <c r="I214" s="19"/>
      <c r="J214" s="20"/>
      <c r="K214" s="20"/>
      <c r="L214" s="20"/>
      <c r="M214" s="20"/>
      <c r="N214" s="21">
        <f>SUBTOTAL(9,N213:N213)</f>
        <v>0</v>
      </c>
      <c r="O214" s="21">
        <f>SUBTOTAL(9,O213:O213)</f>
        <v>9.4444444444444442E-2</v>
      </c>
      <c r="P214" s="21">
        <f>SUBTOTAL(9,P213:P213)</f>
        <v>0</v>
      </c>
      <c r="Q214" s="21">
        <f>SUBTOTAL(9,Q213:Q213)</f>
        <v>0</v>
      </c>
      <c r="R214" s="11"/>
      <c r="S214" s="11"/>
      <c r="T214" s="11"/>
      <c r="U214" s="5"/>
      <c r="V214" s="5"/>
      <c r="W214" s="173">
        <f>($X$3-O214*24-P214*24-N214*24)/($X$3-O214*24-P214*24)</f>
        <v>1</v>
      </c>
      <c r="X214" s="12"/>
    </row>
    <row r="215" spans="1:24" s="72" customFormat="1" ht="28.5" outlineLevel="2">
      <c r="A215" s="66">
        <v>83</v>
      </c>
      <c r="B215" s="67" t="s">
        <v>1065</v>
      </c>
      <c r="C215" s="26" t="s">
        <v>38</v>
      </c>
      <c r="D215" s="67">
        <v>70.83</v>
      </c>
      <c r="E215" s="10" t="s">
        <v>52</v>
      </c>
      <c r="F215" s="10"/>
      <c r="G215" s="19">
        <v>42128</v>
      </c>
      <c r="H215" s="20">
        <v>0.91736111111111107</v>
      </c>
      <c r="I215" s="19">
        <v>42128</v>
      </c>
      <c r="J215" s="20">
        <v>0.95277777777777783</v>
      </c>
      <c r="K215" s="20"/>
      <c r="L215" s="20"/>
      <c r="M215" s="20"/>
      <c r="N215" s="21">
        <v>0</v>
      </c>
      <c r="O215" s="21">
        <v>3.5416666666666763E-2</v>
      </c>
      <c r="P215" s="21">
        <v>0</v>
      </c>
      <c r="Q215" s="21">
        <v>0</v>
      </c>
      <c r="R215" s="11"/>
      <c r="S215" s="11"/>
      <c r="T215" s="11"/>
      <c r="U215" s="5" t="s">
        <v>261</v>
      </c>
      <c r="V215" s="5"/>
      <c r="W215" s="5"/>
      <c r="X215" s="12" t="s">
        <v>22</v>
      </c>
    </row>
    <row r="216" spans="1:24" s="72" customFormat="1" outlineLevel="1">
      <c r="A216" s="66">
        <v>83</v>
      </c>
      <c r="B216" s="67"/>
      <c r="C216" s="161" t="s">
        <v>1394</v>
      </c>
      <c r="D216" s="67"/>
      <c r="E216" s="10"/>
      <c r="F216" s="10"/>
      <c r="G216" s="19"/>
      <c r="H216" s="20"/>
      <c r="I216" s="19"/>
      <c r="J216" s="20"/>
      <c r="K216" s="20"/>
      <c r="L216" s="20"/>
      <c r="M216" s="20"/>
      <c r="N216" s="21">
        <f>SUBTOTAL(9,N215:N215)</f>
        <v>0</v>
      </c>
      <c r="O216" s="21">
        <f>SUBTOTAL(9,O215:O215)</f>
        <v>3.5416666666666763E-2</v>
      </c>
      <c r="P216" s="21">
        <f>SUBTOTAL(9,P215:P215)</f>
        <v>0</v>
      </c>
      <c r="Q216" s="21">
        <f>SUBTOTAL(9,Q215:Q215)</f>
        <v>0</v>
      </c>
      <c r="R216" s="11"/>
      <c r="S216" s="11"/>
      <c r="T216" s="11"/>
      <c r="U216" s="5"/>
      <c r="V216" s="5"/>
      <c r="W216" s="173">
        <f>($X$3-O216*24-P216*24-N216*24)/($X$3-O216*24-P216*24)</f>
        <v>1</v>
      </c>
      <c r="X216" s="12"/>
    </row>
    <row r="217" spans="1:24" s="72" customFormat="1" outlineLevel="2">
      <c r="A217" s="123">
        <v>84</v>
      </c>
      <c r="B217" s="67" t="s">
        <v>1067</v>
      </c>
      <c r="C217" s="152" t="s">
        <v>1066</v>
      </c>
      <c r="D217" s="67">
        <v>21.5</v>
      </c>
      <c r="E217" s="10" t="s">
        <v>52</v>
      </c>
      <c r="F217" s="10"/>
      <c r="G217" s="66"/>
      <c r="H217" s="66"/>
      <c r="I217" s="66"/>
      <c r="J217" s="66"/>
      <c r="K217" s="66"/>
      <c r="L217" s="66"/>
      <c r="M217" s="66"/>
      <c r="N217" s="66"/>
      <c r="O217" s="66"/>
      <c r="P217" s="66"/>
      <c r="Q217" s="66"/>
      <c r="R217" s="153"/>
      <c r="S217" s="154"/>
      <c r="T217" s="154"/>
      <c r="U217" s="152"/>
      <c r="V217" s="152"/>
      <c r="W217" s="152"/>
      <c r="X217" s="153"/>
    </row>
    <row r="218" spans="1:24" s="72" customFormat="1" outlineLevel="1">
      <c r="A218" s="123">
        <v>84</v>
      </c>
      <c r="B218" s="67"/>
      <c r="C218" s="162" t="s">
        <v>1395</v>
      </c>
      <c r="D218" s="67"/>
      <c r="E218" s="10"/>
      <c r="F218" s="10"/>
      <c r="G218" s="66"/>
      <c r="H218" s="66"/>
      <c r="I218" s="66"/>
      <c r="J218" s="66"/>
      <c r="K218" s="66"/>
      <c r="L218" s="66"/>
      <c r="M218" s="66"/>
      <c r="N218" s="66">
        <f>SUBTOTAL(9,N217:N217)</f>
        <v>0</v>
      </c>
      <c r="O218" s="66">
        <f>SUBTOTAL(9,O217:O217)</f>
        <v>0</v>
      </c>
      <c r="P218" s="66">
        <f>SUBTOTAL(9,P217:P217)</f>
        <v>0</v>
      </c>
      <c r="Q218" s="66">
        <f>SUBTOTAL(9,Q217:Q217)</f>
        <v>0</v>
      </c>
      <c r="R218" s="153"/>
      <c r="S218" s="154"/>
      <c r="T218" s="154"/>
      <c r="U218" s="152"/>
      <c r="V218" s="152"/>
      <c r="W218" s="173">
        <f>($X$3-O218*24-P218*24-N218*24)/($X$3-O218*24-P218*24)</f>
        <v>1</v>
      </c>
      <c r="X218" s="153"/>
    </row>
    <row r="219" spans="1:24" s="72" customFormat="1" outlineLevel="2">
      <c r="A219" s="123">
        <v>85</v>
      </c>
      <c r="B219" s="67" t="s">
        <v>1069</v>
      </c>
      <c r="C219" s="152" t="s">
        <v>1068</v>
      </c>
      <c r="D219" s="67">
        <v>21.5</v>
      </c>
      <c r="E219" s="10" t="s">
        <v>52</v>
      </c>
      <c r="F219" s="10"/>
      <c r="G219" s="66"/>
      <c r="H219" s="66"/>
      <c r="I219" s="66"/>
      <c r="J219" s="66"/>
      <c r="K219" s="66"/>
      <c r="L219" s="66"/>
      <c r="M219" s="66"/>
      <c r="N219" s="66"/>
      <c r="O219" s="66"/>
      <c r="P219" s="66"/>
      <c r="Q219" s="66"/>
      <c r="R219" s="153"/>
      <c r="S219" s="154"/>
      <c r="T219" s="154"/>
      <c r="U219" s="152"/>
      <c r="V219" s="152"/>
      <c r="W219" s="152"/>
      <c r="X219" s="153"/>
    </row>
    <row r="220" spans="1:24" s="72" customFormat="1" outlineLevel="1">
      <c r="A220" s="123">
        <v>85</v>
      </c>
      <c r="B220" s="67"/>
      <c r="C220" s="162" t="s">
        <v>1396</v>
      </c>
      <c r="D220" s="67"/>
      <c r="E220" s="10"/>
      <c r="F220" s="10"/>
      <c r="G220" s="66"/>
      <c r="H220" s="66"/>
      <c r="I220" s="66"/>
      <c r="J220" s="66"/>
      <c r="K220" s="66"/>
      <c r="L220" s="66"/>
      <c r="M220" s="66"/>
      <c r="N220" s="66">
        <f>SUBTOTAL(9,N219:N219)</f>
        <v>0</v>
      </c>
      <c r="O220" s="66">
        <f>SUBTOTAL(9,O219:O219)</f>
        <v>0</v>
      </c>
      <c r="P220" s="66">
        <f>SUBTOTAL(9,P219:P219)</f>
        <v>0</v>
      </c>
      <c r="Q220" s="66">
        <f>SUBTOTAL(9,Q219:Q219)</f>
        <v>0</v>
      </c>
      <c r="R220" s="153"/>
      <c r="S220" s="154"/>
      <c r="T220" s="154"/>
      <c r="U220" s="152"/>
      <c r="V220" s="152"/>
      <c r="W220" s="173">
        <f>($X$3-O220*24-P220*24-N220*24)/($X$3-O220*24-P220*24)</f>
        <v>1</v>
      </c>
      <c r="X220" s="153"/>
    </row>
    <row r="221" spans="1:24" s="72" customFormat="1" outlineLevel="2">
      <c r="A221" s="66">
        <v>86</v>
      </c>
      <c r="B221" s="67" t="s">
        <v>1070</v>
      </c>
      <c r="C221" s="74" t="s">
        <v>42</v>
      </c>
      <c r="D221" s="67">
        <v>6.29</v>
      </c>
      <c r="E221" s="10" t="s">
        <v>52</v>
      </c>
      <c r="F221" s="10"/>
      <c r="G221" s="19">
        <v>42135</v>
      </c>
      <c r="H221" s="20">
        <v>0.38472222222222219</v>
      </c>
      <c r="I221" s="19">
        <v>42135</v>
      </c>
      <c r="J221" s="20">
        <v>0.78819444444444453</v>
      </c>
      <c r="K221" s="20"/>
      <c r="L221" s="20"/>
      <c r="M221" s="20"/>
      <c r="N221" s="21">
        <v>0.40347222222222234</v>
      </c>
      <c r="O221" s="21">
        <v>0</v>
      </c>
      <c r="P221" s="21">
        <v>0</v>
      </c>
      <c r="Q221" s="21">
        <v>0</v>
      </c>
      <c r="R221" s="11"/>
      <c r="S221" s="11"/>
      <c r="T221" s="11"/>
      <c r="U221" s="5" t="s">
        <v>355</v>
      </c>
      <c r="V221" s="5"/>
      <c r="W221" s="5"/>
      <c r="X221" s="12" t="s">
        <v>16</v>
      </c>
    </row>
    <row r="222" spans="1:24" s="72" customFormat="1" outlineLevel="1">
      <c r="A222" s="66">
        <v>86</v>
      </c>
      <c r="B222" s="67"/>
      <c r="C222" s="160" t="s">
        <v>1397</v>
      </c>
      <c r="D222" s="67"/>
      <c r="E222" s="10"/>
      <c r="F222" s="10"/>
      <c r="G222" s="19"/>
      <c r="H222" s="20"/>
      <c r="I222" s="19"/>
      <c r="J222" s="20"/>
      <c r="K222" s="20"/>
      <c r="L222" s="20"/>
      <c r="M222" s="20"/>
      <c r="N222" s="21">
        <f>SUBTOTAL(9,N221:N221)</f>
        <v>0.40347222222222234</v>
      </c>
      <c r="O222" s="21">
        <f>SUBTOTAL(9,O221:O221)</f>
        <v>0</v>
      </c>
      <c r="P222" s="21">
        <f>SUBTOTAL(9,P221:P221)</f>
        <v>0</v>
      </c>
      <c r="Q222" s="21">
        <f>SUBTOTAL(9,Q221:Q221)</f>
        <v>0</v>
      </c>
      <c r="R222" s="11"/>
      <c r="S222" s="11"/>
      <c r="T222" s="11"/>
      <c r="U222" s="5"/>
      <c r="V222" s="5"/>
      <c r="W222" s="173">
        <f>($X$3-O222*24-P222*24-N222*24)/($X$3-O222*24-P222*24)</f>
        <v>0.98698476702508953</v>
      </c>
      <c r="X222" s="12"/>
    </row>
    <row r="223" spans="1:24" s="72" customFormat="1" outlineLevel="2">
      <c r="A223" s="17">
        <v>87</v>
      </c>
      <c r="B223" s="67" t="s">
        <v>1071</v>
      </c>
      <c r="C223" s="74" t="s">
        <v>41</v>
      </c>
      <c r="D223" s="67">
        <v>6.29</v>
      </c>
      <c r="E223" s="10" t="s">
        <v>52</v>
      </c>
      <c r="F223" s="10"/>
      <c r="G223" s="19">
        <v>42142</v>
      </c>
      <c r="H223" s="25">
        <v>0.47222222222222227</v>
      </c>
      <c r="I223" s="19">
        <v>42142</v>
      </c>
      <c r="J223" s="25" t="s">
        <v>542</v>
      </c>
      <c r="K223" s="25"/>
      <c r="L223" s="25"/>
      <c r="M223" s="25"/>
      <c r="N223" s="21">
        <v>0.31944444444444436</v>
      </c>
      <c r="O223" s="21">
        <v>0</v>
      </c>
      <c r="P223" s="21">
        <v>0</v>
      </c>
      <c r="Q223" s="21">
        <v>0</v>
      </c>
      <c r="R223" s="11"/>
      <c r="S223" s="11"/>
      <c r="T223" s="11"/>
      <c r="U223" s="5" t="s">
        <v>897</v>
      </c>
      <c r="V223" s="5"/>
      <c r="W223" s="5"/>
      <c r="X223" s="12" t="s">
        <v>16</v>
      </c>
    </row>
    <row r="224" spans="1:24" s="72" customFormat="1" outlineLevel="1">
      <c r="A224" s="17">
        <v>87</v>
      </c>
      <c r="B224" s="67"/>
      <c r="C224" s="160" t="s">
        <v>1398</v>
      </c>
      <c r="D224" s="67"/>
      <c r="E224" s="10"/>
      <c r="F224" s="10"/>
      <c r="G224" s="19"/>
      <c r="H224" s="25"/>
      <c r="I224" s="19"/>
      <c r="J224" s="25"/>
      <c r="K224" s="25"/>
      <c r="L224" s="25"/>
      <c r="M224" s="25"/>
      <c r="N224" s="21">
        <f>SUBTOTAL(9,N223:N223)</f>
        <v>0.31944444444444436</v>
      </c>
      <c r="O224" s="21">
        <f>SUBTOTAL(9,O223:O223)</f>
        <v>0</v>
      </c>
      <c r="P224" s="21">
        <f>SUBTOTAL(9,P223:P223)</f>
        <v>0</v>
      </c>
      <c r="Q224" s="21">
        <f>SUBTOTAL(9,Q223:Q223)</f>
        <v>0</v>
      </c>
      <c r="R224" s="11"/>
      <c r="S224" s="11"/>
      <c r="T224" s="11"/>
      <c r="U224" s="5"/>
      <c r="V224" s="5"/>
      <c r="W224" s="173">
        <f>($X$3-O224*24-P224*24-N224*24)/($X$3-O224*24-P224*24)</f>
        <v>0.9896953405017922</v>
      </c>
      <c r="X224" s="12"/>
    </row>
    <row r="225" spans="1:24" s="72" customFormat="1" ht="28.5" outlineLevel="2">
      <c r="A225" s="17">
        <v>88</v>
      </c>
      <c r="B225" s="67" t="s">
        <v>1072</v>
      </c>
      <c r="C225" s="3" t="s">
        <v>159</v>
      </c>
      <c r="D225" s="67">
        <v>357.62</v>
      </c>
      <c r="E225" s="10" t="s">
        <v>52</v>
      </c>
      <c r="F225" s="10"/>
      <c r="G225" s="19">
        <v>42140</v>
      </c>
      <c r="H225" s="20">
        <v>0.4236111111111111</v>
      </c>
      <c r="I225" s="19">
        <v>42146</v>
      </c>
      <c r="J225" s="20">
        <v>0.89444444444444438</v>
      </c>
      <c r="K225" s="20"/>
      <c r="L225" s="20"/>
      <c r="M225" s="20"/>
      <c r="N225" s="21">
        <v>0</v>
      </c>
      <c r="O225" s="21">
        <v>0</v>
      </c>
      <c r="P225" s="21">
        <v>0</v>
      </c>
      <c r="Q225" s="21">
        <v>6.4708333333333332</v>
      </c>
      <c r="R225" s="11"/>
      <c r="S225" s="11"/>
      <c r="T225" s="11"/>
      <c r="U225" s="5" t="s">
        <v>503</v>
      </c>
      <c r="V225" s="5"/>
      <c r="W225" s="5"/>
      <c r="X225" s="12" t="s">
        <v>18</v>
      </c>
    </row>
    <row r="226" spans="1:24" s="72" customFormat="1" outlineLevel="1">
      <c r="A226" s="17">
        <v>88</v>
      </c>
      <c r="B226" s="67"/>
      <c r="C226" s="165" t="s">
        <v>1399</v>
      </c>
      <c r="D226" s="67"/>
      <c r="E226" s="10"/>
      <c r="F226" s="10"/>
      <c r="G226" s="19"/>
      <c r="H226" s="20"/>
      <c r="I226" s="19"/>
      <c r="J226" s="20"/>
      <c r="K226" s="20"/>
      <c r="L226" s="20"/>
      <c r="M226" s="20"/>
      <c r="N226" s="21">
        <f>SUBTOTAL(9,N225:N225)</f>
        <v>0</v>
      </c>
      <c r="O226" s="21">
        <f>SUBTOTAL(9,O225:O225)</f>
        <v>0</v>
      </c>
      <c r="P226" s="21">
        <f>SUBTOTAL(9,P225:P225)</f>
        <v>0</v>
      </c>
      <c r="Q226" s="21">
        <f>SUBTOTAL(9,Q225:Q225)</f>
        <v>6.4708333333333332</v>
      </c>
      <c r="R226" s="11"/>
      <c r="S226" s="11"/>
      <c r="T226" s="11"/>
      <c r="U226" s="5"/>
      <c r="V226" s="5"/>
      <c r="W226" s="173">
        <f>($X$3-O226*24-P226*24-N226*24)/($X$3-O226*24-P226*24)</f>
        <v>1</v>
      </c>
      <c r="X226" s="12"/>
    </row>
    <row r="227" spans="1:24" s="72" customFormat="1" ht="28.5" outlineLevel="2">
      <c r="A227" s="66">
        <v>89</v>
      </c>
      <c r="B227" s="67" t="s">
        <v>1073</v>
      </c>
      <c r="C227" s="2" t="s">
        <v>58</v>
      </c>
      <c r="D227" s="67">
        <v>347.577</v>
      </c>
      <c r="E227" s="10" t="s">
        <v>52</v>
      </c>
      <c r="F227" s="10"/>
      <c r="G227" s="19">
        <v>42120</v>
      </c>
      <c r="H227" s="20">
        <v>0.48333333333333334</v>
      </c>
      <c r="I227" s="19">
        <v>42129</v>
      </c>
      <c r="J227" s="20">
        <v>2.361111111111111E-2</v>
      </c>
      <c r="K227" s="20"/>
      <c r="L227" s="20"/>
      <c r="M227" s="20"/>
      <c r="N227" s="21">
        <v>0</v>
      </c>
      <c r="O227" s="21">
        <v>0</v>
      </c>
      <c r="P227" s="21">
        <v>0</v>
      </c>
      <c r="Q227" s="21">
        <v>4.0236111111111112</v>
      </c>
      <c r="R227" s="11"/>
      <c r="S227" s="11"/>
      <c r="T227" s="11"/>
      <c r="U227" s="22" t="s">
        <v>70</v>
      </c>
      <c r="V227" s="22"/>
      <c r="W227" s="22"/>
      <c r="X227" s="12" t="s">
        <v>68</v>
      </c>
    </row>
    <row r="228" spans="1:24" s="72" customFormat="1" ht="28.5" outlineLevel="2">
      <c r="A228" s="66">
        <v>89</v>
      </c>
      <c r="B228" s="67" t="s">
        <v>1073</v>
      </c>
      <c r="C228" s="2" t="s">
        <v>58</v>
      </c>
      <c r="D228" s="67">
        <v>347.577</v>
      </c>
      <c r="E228" s="10" t="s">
        <v>52</v>
      </c>
      <c r="F228" s="10"/>
      <c r="G228" s="19">
        <v>42129</v>
      </c>
      <c r="H228" s="20">
        <v>0.4375</v>
      </c>
      <c r="I228" s="19">
        <v>42129</v>
      </c>
      <c r="J228" s="20">
        <v>0.44444444444444442</v>
      </c>
      <c r="K228" s="20"/>
      <c r="L228" s="20"/>
      <c r="M228" s="20"/>
      <c r="N228" s="21">
        <v>0</v>
      </c>
      <c r="O228" s="21">
        <v>0</v>
      </c>
      <c r="P228" s="21">
        <v>6.9444444444444198E-3</v>
      </c>
      <c r="Q228" s="21">
        <v>0</v>
      </c>
      <c r="R228" s="11"/>
      <c r="S228" s="11"/>
      <c r="T228" s="11"/>
      <c r="U228" s="5" t="s">
        <v>275</v>
      </c>
      <c r="V228" s="5"/>
      <c r="W228" s="5"/>
      <c r="X228" s="12" t="s">
        <v>7</v>
      </c>
    </row>
    <row r="229" spans="1:24" s="72" customFormat="1" ht="28.5" outlineLevel="2">
      <c r="A229" s="17">
        <v>89</v>
      </c>
      <c r="B229" s="67" t="s">
        <v>1073</v>
      </c>
      <c r="C229" s="2" t="s">
        <v>58</v>
      </c>
      <c r="D229" s="67">
        <v>347.577</v>
      </c>
      <c r="E229" s="10" t="s">
        <v>52</v>
      </c>
      <c r="F229" s="10"/>
      <c r="G229" s="19">
        <v>42129</v>
      </c>
      <c r="H229" s="20">
        <v>0.44444444444444442</v>
      </c>
      <c r="I229" s="19">
        <v>42145</v>
      </c>
      <c r="J229" s="20">
        <v>0.63194444444444442</v>
      </c>
      <c r="K229" s="20"/>
      <c r="L229" s="20"/>
      <c r="M229" s="20"/>
      <c r="N229" s="21">
        <v>0</v>
      </c>
      <c r="O229" s="21">
        <v>0</v>
      </c>
      <c r="P229" s="21">
        <v>0</v>
      </c>
      <c r="Q229" s="21">
        <v>16.1875</v>
      </c>
      <c r="R229" s="11"/>
      <c r="S229" s="11"/>
      <c r="T229" s="11"/>
      <c r="U229" s="5" t="s">
        <v>77</v>
      </c>
      <c r="V229" s="5"/>
      <c r="W229" s="5"/>
      <c r="X229" s="12" t="s">
        <v>4</v>
      </c>
    </row>
    <row r="230" spans="1:24" s="72" customFormat="1" outlineLevel="1">
      <c r="A230" s="17">
        <v>89</v>
      </c>
      <c r="B230" s="67"/>
      <c r="C230" s="163" t="s">
        <v>1400</v>
      </c>
      <c r="D230" s="67"/>
      <c r="E230" s="10"/>
      <c r="F230" s="10"/>
      <c r="G230" s="19"/>
      <c r="H230" s="20"/>
      <c r="I230" s="19"/>
      <c r="J230" s="20"/>
      <c r="K230" s="20"/>
      <c r="L230" s="20"/>
      <c r="M230" s="20"/>
      <c r="N230" s="21">
        <f>SUBTOTAL(9,N227:N229)</f>
        <v>0</v>
      </c>
      <c r="O230" s="21">
        <f>SUBTOTAL(9,O227:O229)</f>
        <v>0</v>
      </c>
      <c r="P230" s="21">
        <f>SUBTOTAL(9,P227:P229)</f>
        <v>6.9444444444444198E-3</v>
      </c>
      <c r="Q230" s="21">
        <f>SUBTOTAL(9,Q227:Q229)</f>
        <v>20.211111111111112</v>
      </c>
      <c r="R230" s="11"/>
      <c r="S230" s="11"/>
      <c r="T230" s="11"/>
      <c r="U230" s="5"/>
      <c r="V230" s="5"/>
      <c r="W230" s="173">
        <f>($X$3-O230*24-P230*24-N230*24)/($X$3-O230*24-P230*24)</f>
        <v>1</v>
      </c>
      <c r="X230" s="12"/>
    </row>
    <row r="231" spans="1:24" s="72" customFormat="1" ht="28.5" outlineLevel="2">
      <c r="A231" s="66">
        <v>90</v>
      </c>
      <c r="B231" s="67" t="s">
        <v>1074</v>
      </c>
      <c r="C231" s="2" t="s">
        <v>59</v>
      </c>
      <c r="D231" s="67">
        <v>347.577</v>
      </c>
      <c r="E231" s="10" t="s">
        <v>52</v>
      </c>
      <c r="F231" s="10"/>
      <c r="G231" s="19">
        <v>42130</v>
      </c>
      <c r="H231" s="20">
        <v>0.78125</v>
      </c>
      <c r="I231" s="19">
        <v>42130</v>
      </c>
      <c r="J231" s="20">
        <v>0.8041666666666667</v>
      </c>
      <c r="K231" s="20"/>
      <c r="L231" s="20"/>
      <c r="M231" s="20"/>
      <c r="N231" s="21">
        <v>2.2916666666666696E-2</v>
      </c>
      <c r="O231" s="21">
        <v>0</v>
      </c>
      <c r="P231" s="21">
        <v>0</v>
      </c>
      <c r="Q231" s="21">
        <v>0</v>
      </c>
      <c r="R231" s="11"/>
      <c r="S231" s="11"/>
      <c r="T231" s="11"/>
      <c r="U231" s="5" t="s">
        <v>303</v>
      </c>
      <c r="V231" s="5"/>
      <c r="W231" s="5"/>
      <c r="X231" s="12" t="s">
        <v>12</v>
      </c>
    </row>
    <row r="232" spans="1:24" s="72" customFormat="1" ht="28.5" outlineLevel="2">
      <c r="A232" s="66">
        <v>90</v>
      </c>
      <c r="B232" s="67" t="s">
        <v>1074</v>
      </c>
      <c r="C232" s="74" t="s">
        <v>59</v>
      </c>
      <c r="D232" s="67">
        <v>347.577</v>
      </c>
      <c r="E232" s="10" t="s">
        <v>52</v>
      </c>
      <c r="F232" s="10"/>
      <c r="G232" s="19">
        <v>42146</v>
      </c>
      <c r="H232" s="20">
        <v>0.6972222222222223</v>
      </c>
      <c r="I232" s="82">
        <v>42155</v>
      </c>
      <c r="J232" s="83">
        <v>1</v>
      </c>
      <c r="K232" s="83"/>
      <c r="L232" s="83"/>
      <c r="M232" s="83"/>
      <c r="N232" s="21">
        <v>0</v>
      </c>
      <c r="O232" s="21">
        <v>0</v>
      </c>
      <c r="P232" s="21">
        <v>0</v>
      </c>
      <c r="Q232" s="21">
        <v>9.3027777777777771</v>
      </c>
      <c r="R232" s="11"/>
      <c r="S232" s="11"/>
      <c r="T232" s="11"/>
      <c r="U232" s="5" t="s">
        <v>20</v>
      </c>
      <c r="V232" s="5"/>
      <c r="W232" s="5"/>
      <c r="X232" s="12" t="s">
        <v>4</v>
      </c>
    </row>
    <row r="233" spans="1:24" s="72" customFormat="1" outlineLevel="1">
      <c r="A233" s="66">
        <v>90</v>
      </c>
      <c r="B233" s="67"/>
      <c r="C233" s="160" t="s">
        <v>1401</v>
      </c>
      <c r="D233" s="67"/>
      <c r="E233" s="10"/>
      <c r="F233" s="10"/>
      <c r="G233" s="19"/>
      <c r="H233" s="20"/>
      <c r="I233" s="82"/>
      <c r="J233" s="83"/>
      <c r="K233" s="83"/>
      <c r="L233" s="83"/>
      <c r="M233" s="83"/>
      <c r="N233" s="21">
        <f>SUBTOTAL(9,N231:N232)</f>
        <v>2.2916666666666696E-2</v>
      </c>
      <c r="O233" s="21">
        <f>SUBTOTAL(9,O231:O232)</f>
        <v>0</v>
      </c>
      <c r="P233" s="21">
        <f>SUBTOTAL(9,P231:P232)</f>
        <v>0</v>
      </c>
      <c r="Q233" s="21">
        <f>SUBTOTAL(9,Q231:Q232)</f>
        <v>9.3027777777777771</v>
      </c>
      <c r="R233" s="11"/>
      <c r="S233" s="11"/>
      <c r="T233" s="11"/>
      <c r="U233" s="5"/>
      <c r="V233" s="5"/>
      <c r="W233" s="173">
        <f>($X$3-O233*24-P233*24-N233*24)/($X$3-O233*24-P233*24)</f>
        <v>0.99926075268817205</v>
      </c>
      <c r="X233" s="12"/>
    </row>
    <row r="234" spans="1:24" s="72" customFormat="1" ht="28.5" outlineLevel="2">
      <c r="A234" s="66">
        <v>91</v>
      </c>
      <c r="B234" s="67" t="s">
        <v>1076</v>
      </c>
      <c r="C234" s="26" t="s">
        <v>863</v>
      </c>
      <c r="D234" s="67">
        <v>68.653000000000006</v>
      </c>
      <c r="E234" s="10" t="s">
        <v>52</v>
      </c>
      <c r="F234" s="10"/>
      <c r="G234" s="19">
        <v>42155</v>
      </c>
      <c r="H234" s="20">
        <v>0.84513888888888899</v>
      </c>
      <c r="I234" s="19">
        <v>42155</v>
      </c>
      <c r="J234" s="20">
        <v>0.90555555555555556</v>
      </c>
      <c r="K234" s="20"/>
      <c r="L234" s="20"/>
      <c r="M234" s="20"/>
      <c r="N234" s="21">
        <v>0</v>
      </c>
      <c r="O234" s="21">
        <v>6.0416666666666563E-2</v>
      </c>
      <c r="P234" s="21">
        <v>0</v>
      </c>
      <c r="Q234" s="21">
        <v>0</v>
      </c>
      <c r="R234" s="11"/>
      <c r="S234" s="11"/>
      <c r="T234" s="11"/>
      <c r="U234" s="5" t="s">
        <v>864</v>
      </c>
      <c r="V234" s="5"/>
      <c r="W234" s="5"/>
      <c r="X234" s="12" t="s">
        <v>22</v>
      </c>
    </row>
    <row r="235" spans="1:24" s="72" customFormat="1" outlineLevel="1">
      <c r="A235" s="66">
        <v>91</v>
      </c>
      <c r="B235" s="67"/>
      <c r="C235" s="161" t="s">
        <v>1402</v>
      </c>
      <c r="D235" s="67"/>
      <c r="E235" s="10"/>
      <c r="F235" s="10"/>
      <c r="G235" s="19"/>
      <c r="H235" s="20"/>
      <c r="I235" s="19"/>
      <c r="J235" s="20"/>
      <c r="K235" s="20"/>
      <c r="L235" s="20"/>
      <c r="M235" s="20"/>
      <c r="N235" s="21">
        <f>SUBTOTAL(9,N234:N234)</f>
        <v>0</v>
      </c>
      <c r="O235" s="21">
        <f>SUBTOTAL(9,O234:O234)</f>
        <v>6.0416666666666563E-2</v>
      </c>
      <c r="P235" s="21">
        <f>SUBTOTAL(9,P234:P234)</f>
        <v>0</v>
      </c>
      <c r="Q235" s="21">
        <f>SUBTOTAL(9,Q234:Q234)</f>
        <v>0</v>
      </c>
      <c r="R235" s="11"/>
      <c r="S235" s="11"/>
      <c r="T235" s="11"/>
      <c r="U235" s="5"/>
      <c r="V235" s="5"/>
      <c r="W235" s="173">
        <f>($X$3-O235*24-P235*24-N235*24)/($X$3-O235*24-P235*24)</f>
        <v>1</v>
      </c>
      <c r="X235" s="12"/>
    </row>
    <row r="236" spans="1:24" s="72" customFormat="1" outlineLevel="2">
      <c r="A236" s="66">
        <v>92</v>
      </c>
      <c r="B236" s="67" t="s">
        <v>1077</v>
      </c>
      <c r="C236" s="2" t="s">
        <v>83</v>
      </c>
      <c r="D236" s="67">
        <v>369.10700000000003</v>
      </c>
      <c r="E236" s="10" t="s">
        <v>52</v>
      </c>
      <c r="F236" s="10"/>
      <c r="G236" s="19">
        <v>42154</v>
      </c>
      <c r="H236" s="20">
        <v>0.47569444444444442</v>
      </c>
      <c r="I236" s="19">
        <v>42154</v>
      </c>
      <c r="J236" s="20">
        <v>0.82152777777777775</v>
      </c>
      <c r="K236" s="20"/>
      <c r="L236" s="20"/>
      <c r="M236" s="20"/>
      <c r="N236" s="21">
        <v>0</v>
      </c>
      <c r="O236" s="21">
        <v>0</v>
      </c>
      <c r="P236" s="21">
        <v>0</v>
      </c>
      <c r="Q236" s="21">
        <v>0.34583333333333333</v>
      </c>
      <c r="R236" s="11"/>
      <c r="S236" s="11"/>
      <c r="T236" s="11"/>
      <c r="U236" s="5" t="s">
        <v>840</v>
      </c>
      <c r="V236" s="5"/>
      <c r="W236" s="5"/>
      <c r="X236" s="12" t="s">
        <v>11</v>
      </c>
    </row>
    <row r="237" spans="1:24" s="72" customFormat="1" outlineLevel="2">
      <c r="A237" s="66">
        <v>92</v>
      </c>
      <c r="B237" s="67" t="s">
        <v>1077</v>
      </c>
      <c r="C237" s="2" t="s">
        <v>83</v>
      </c>
      <c r="D237" s="67">
        <v>369.10700000000003</v>
      </c>
      <c r="E237" s="10" t="s">
        <v>52</v>
      </c>
      <c r="F237" s="10"/>
      <c r="G237" s="19">
        <v>42155</v>
      </c>
      <c r="H237" s="20">
        <v>0.38611111111111113</v>
      </c>
      <c r="I237" s="19">
        <v>42155</v>
      </c>
      <c r="J237" s="20">
        <v>0.88750000000000007</v>
      </c>
      <c r="K237" s="20"/>
      <c r="L237" s="20"/>
      <c r="M237" s="20"/>
      <c r="N237" s="21">
        <v>0</v>
      </c>
      <c r="O237" s="21">
        <v>0</v>
      </c>
      <c r="P237" s="21">
        <v>0</v>
      </c>
      <c r="Q237" s="21">
        <v>0.50138888888888888</v>
      </c>
      <c r="R237" s="11"/>
      <c r="S237" s="11"/>
      <c r="T237" s="11"/>
      <c r="U237" s="5" t="s">
        <v>852</v>
      </c>
      <c r="V237" s="5"/>
      <c r="W237" s="5"/>
      <c r="X237" s="12" t="s">
        <v>11</v>
      </c>
    </row>
    <row r="238" spans="1:24" s="72" customFormat="1" outlineLevel="1">
      <c r="A238" s="66">
        <v>92</v>
      </c>
      <c r="B238" s="67"/>
      <c r="C238" s="163" t="s">
        <v>1403</v>
      </c>
      <c r="D238" s="67"/>
      <c r="E238" s="10"/>
      <c r="F238" s="10"/>
      <c r="G238" s="19"/>
      <c r="H238" s="20"/>
      <c r="I238" s="19"/>
      <c r="J238" s="20"/>
      <c r="K238" s="20"/>
      <c r="L238" s="20"/>
      <c r="M238" s="20"/>
      <c r="N238" s="21">
        <f>SUBTOTAL(9,N236:N237)</f>
        <v>0</v>
      </c>
      <c r="O238" s="21">
        <f>SUBTOTAL(9,O236:O237)</f>
        <v>0</v>
      </c>
      <c r="P238" s="21">
        <f>SUBTOTAL(9,P236:P237)</f>
        <v>0</v>
      </c>
      <c r="Q238" s="21">
        <f>SUBTOTAL(9,Q236:Q237)</f>
        <v>0.84722222222222221</v>
      </c>
      <c r="R238" s="11"/>
      <c r="S238" s="11"/>
      <c r="T238" s="11"/>
      <c r="U238" s="5"/>
      <c r="V238" s="5"/>
      <c r="W238" s="173">
        <f>($X$3-O238*24-P238*24-N238*24)/($X$3-O238*24-P238*24)</f>
        <v>1</v>
      </c>
      <c r="X238" s="12"/>
    </row>
    <row r="239" spans="1:24" s="72" customFormat="1" ht="28.5" outlineLevel="2">
      <c r="A239" s="66">
        <v>93</v>
      </c>
      <c r="B239" s="67" t="s">
        <v>1078</v>
      </c>
      <c r="C239" s="2" t="s">
        <v>84</v>
      </c>
      <c r="D239" s="67">
        <v>369.10700000000003</v>
      </c>
      <c r="E239" s="10" t="s">
        <v>52</v>
      </c>
      <c r="F239" s="10"/>
      <c r="G239" s="19">
        <v>42145</v>
      </c>
      <c r="H239" s="20">
        <v>0.75347222222222221</v>
      </c>
      <c r="I239" s="19">
        <v>42145</v>
      </c>
      <c r="J239" s="20">
        <v>0.76041666666666663</v>
      </c>
      <c r="K239" s="20"/>
      <c r="L239" s="20"/>
      <c r="M239" s="20"/>
      <c r="N239" s="21">
        <v>0</v>
      </c>
      <c r="O239" s="21">
        <v>0</v>
      </c>
      <c r="P239" s="21">
        <v>6.9444444444444198E-3</v>
      </c>
      <c r="Q239" s="21">
        <v>0</v>
      </c>
      <c r="R239" s="11"/>
      <c r="S239" s="11"/>
      <c r="T239" s="11"/>
      <c r="U239" s="5" t="s">
        <v>898</v>
      </c>
      <c r="V239" s="5"/>
      <c r="W239" s="5"/>
      <c r="X239" s="12" t="s">
        <v>7</v>
      </c>
    </row>
    <row r="240" spans="1:24" s="72" customFormat="1" ht="28.5" outlineLevel="2">
      <c r="A240" s="17">
        <v>93</v>
      </c>
      <c r="B240" s="67" t="s">
        <v>1078</v>
      </c>
      <c r="C240" s="2" t="s">
        <v>84</v>
      </c>
      <c r="D240" s="67">
        <v>369.10700000000003</v>
      </c>
      <c r="E240" s="10" t="s">
        <v>52</v>
      </c>
      <c r="F240" s="10"/>
      <c r="G240" s="19">
        <v>42145</v>
      </c>
      <c r="H240" s="20">
        <v>0.76041666666666663</v>
      </c>
      <c r="I240" s="19">
        <v>42146</v>
      </c>
      <c r="J240" s="20">
        <v>0.68263888888888891</v>
      </c>
      <c r="K240" s="20"/>
      <c r="L240" s="20"/>
      <c r="M240" s="20"/>
      <c r="N240" s="21">
        <v>0</v>
      </c>
      <c r="O240" s="21">
        <v>0</v>
      </c>
      <c r="P240" s="21">
        <v>0</v>
      </c>
      <c r="Q240" s="21">
        <v>0.92222222222222239</v>
      </c>
      <c r="R240" s="11"/>
      <c r="S240" s="11"/>
      <c r="T240" s="11"/>
      <c r="U240" s="5" t="s">
        <v>77</v>
      </c>
      <c r="V240" s="5"/>
      <c r="W240" s="5"/>
      <c r="X240" s="12" t="s">
        <v>4</v>
      </c>
    </row>
    <row r="241" spans="1:24" s="72" customFormat="1" ht="28.5" outlineLevel="2">
      <c r="A241" s="66">
        <v>93</v>
      </c>
      <c r="B241" s="67" t="s">
        <v>1078</v>
      </c>
      <c r="C241" s="2" t="s">
        <v>84</v>
      </c>
      <c r="D241" s="67">
        <v>369.10700000000003</v>
      </c>
      <c r="E241" s="10" t="s">
        <v>52</v>
      </c>
      <c r="F241" s="10"/>
      <c r="G241" s="19">
        <v>42146</v>
      </c>
      <c r="H241" s="20">
        <v>0.75208333333333333</v>
      </c>
      <c r="I241" s="19">
        <v>42146</v>
      </c>
      <c r="J241" s="20">
        <v>0.75902777777777775</v>
      </c>
      <c r="K241" s="20"/>
      <c r="L241" s="20"/>
      <c r="M241" s="20"/>
      <c r="N241" s="21">
        <v>0</v>
      </c>
      <c r="O241" s="21">
        <v>0</v>
      </c>
      <c r="P241" s="21">
        <v>6.9444444444444198E-3</v>
      </c>
      <c r="Q241" s="21">
        <v>0</v>
      </c>
      <c r="R241" s="11"/>
      <c r="S241" s="11"/>
      <c r="T241" s="11"/>
      <c r="U241" s="5" t="s">
        <v>898</v>
      </c>
      <c r="V241" s="5"/>
      <c r="W241" s="5"/>
      <c r="X241" s="12" t="s">
        <v>7</v>
      </c>
    </row>
    <row r="242" spans="1:24" s="72" customFormat="1" ht="28.5" outlineLevel="2">
      <c r="A242" s="66">
        <v>93</v>
      </c>
      <c r="B242" s="67" t="s">
        <v>1078</v>
      </c>
      <c r="C242" s="2" t="s">
        <v>84</v>
      </c>
      <c r="D242" s="67">
        <v>369.10700000000003</v>
      </c>
      <c r="E242" s="10" t="s">
        <v>52</v>
      </c>
      <c r="F242" s="10"/>
      <c r="G242" s="19">
        <v>42146</v>
      </c>
      <c r="H242" s="20">
        <v>0.75902777777777775</v>
      </c>
      <c r="I242" s="19">
        <v>42150</v>
      </c>
      <c r="J242" s="20">
        <v>8.1944444444444445E-2</v>
      </c>
      <c r="K242" s="20"/>
      <c r="L242" s="20"/>
      <c r="M242" s="20"/>
      <c r="N242" s="21">
        <v>0</v>
      </c>
      <c r="O242" s="21">
        <v>0</v>
      </c>
      <c r="P242" s="21">
        <v>0</v>
      </c>
      <c r="Q242" s="21">
        <v>3.322916666666667</v>
      </c>
      <c r="R242" s="11"/>
      <c r="S242" s="11"/>
      <c r="T242" s="11"/>
      <c r="U242" s="5" t="s">
        <v>77</v>
      </c>
      <c r="V242" s="5"/>
      <c r="W242" s="5"/>
      <c r="X242" s="12" t="s">
        <v>4</v>
      </c>
    </row>
    <row r="243" spans="1:24" s="72" customFormat="1" ht="28.5" outlineLevel="2">
      <c r="A243" s="66">
        <v>93</v>
      </c>
      <c r="B243" s="67" t="s">
        <v>1078</v>
      </c>
      <c r="C243" s="2" t="s">
        <v>84</v>
      </c>
      <c r="D243" s="67">
        <v>369.10700000000003</v>
      </c>
      <c r="E243" s="10" t="s">
        <v>52</v>
      </c>
      <c r="F243" s="10"/>
      <c r="G243" s="19">
        <v>42151</v>
      </c>
      <c r="H243" s="20" t="s">
        <v>792</v>
      </c>
      <c r="I243" s="19">
        <v>42151</v>
      </c>
      <c r="J243" s="20" t="s">
        <v>139</v>
      </c>
      <c r="K243" s="20"/>
      <c r="L243" s="20"/>
      <c r="M243" s="20"/>
      <c r="N243" s="21">
        <v>6.9444444444443088E-3</v>
      </c>
      <c r="O243" s="21">
        <v>0</v>
      </c>
      <c r="P243" s="21">
        <v>0</v>
      </c>
      <c r="Q243" s="21">
        <v>0</v>
      </c>
      <c r="R243" s="11"/>
      <c r="S243" s="11"/>
      <c r="T243" s="11"/>
      <c r="U243" s="5" t="s">
        <v>793</v>
      </c>
      <c r="V243" s="5"/>
      <c r="W243" s="5"/>
      <c r="X243" s="12" t="s">
        <v>12</v>
      </c>
    </row>
    <row r="244" spans="1:24" s="72" customFormat="1" ht="28.5" outlineLevel="2">
      <c r="A244" s="66">
        <v>93</v>
      </c>
      <c r="B244" s="67" t="s">
        <v>1078</v>
      </c>
      <c r="C244" s="2" t="s">
        <v>84</v>
      </c>
      <c r="D244" s="67">
        <v>369.10700000000003</v>
      </c>
      <c r="E244" s="10" t="s">
        <v>52</v>
      </c>
      <c r="F244" s="10"/>
      <c r="G244" s="19">
        <v>42151</v>
      </c>
      <c r="H244" s="20" t="s">
        <v>139</v>
      </c>
      <c r="I244" s="19">
        <v>42152</v>
      </c>
      <c r="J244" s="20">
        <v>0.63055555555555554</v>
      </c>
      <c r="K244" s="20"/>
      <c r="L244" s="20"/>
      <c r="M244" s="20"/>
      <c r="N244" s="21">
        <v>0</v>
      </c>
      <c r="O244" s="21">
        <v>0</v>
      </c>
      <c r="P244" s="21">
        <v>0</v>
      </c>
      <c r="Q244" s="21">
        <v>0.91319444444444453</v>
      </c>
      <c r="R244" s="11"/>
      <c r="S244" s="11"/>
      <c r="T244" s="11"/>
      <c r="U244" s="5" t="s">
        <v>160</v>
      </c>
      <c r="V244" s="5"/>
      <c r="W244" s="5"/>
      <c r="X244" s="12" t="s">
        <v>4</v>
      </c>
    </row>
    <row r="245" spans="1:24" s="72" customFormat="1" outlineLevel="2">
      <c r="A245" s="66">
        <v>93</v>
      </c>
      <c r="B245" s="67" t="s">
        <v>1078</v>
      </c>
      <c r="C245" s="2" t="s">
        <v>84</v>
      </c>
      <c r="D245" s="67">
        <v>369.10700000000003</v>
      </c>
      <c r="E245" s="10" t="s">
        <v>52</v>
      </c>
      <c r="F245" s="10"/>
      <c r="G245" s="19">
        <v>42154</v>
      </c>
      <c r="H245" s="20">
        <v>0.55069444444444449</v>
      </c>
      <c r="I245" s="19">
        <v>42154</v>
      </c>
      <c r="J245" s="20">
        <v>0.84444444444444444</v>
      </c>
      <c r="K245" s="20"/>
      <c r="L245" s="20"/>
      <c r="M245" s="20"/>
      <c r="N245" s="21">
        <v>0</v>
      </c>
      <c r="O245" s="21">
        <v>0</v>
      </c>
      <c r="P245" s="21">
        <v>0</v>
      </c>
      <c r="Q245" s="21">
        <v>0.29374999999999996</v>
      </c>
      <c r="R245" s="11"/>
      <c r="S245" s="11"/>
      <c r="T245" s="11"/>
      <c r="U245" s="5" t="s">
        <v>840</v>
      </c>
      <c r="V245" s="5"/>
      <c r="W245" s="5"/>
      <c r="X245" s="12" t="s">
        <v>11</v>
      </c>
    </row>
    <row r="246" spans="1:24" s="72" customFormat="1" outlineLevel="2">
      <c r="A246" s="66">
        <v>93</v>
      </c>
      <c r="B246" s="67" t="s">
        <v>1078</v>
      </c>
      <c r="C246" s="2" t="s">
        <v>84</v>
      </c>
      <c r="D246" s="67">
        <v>369.10700000000003</v>
      </c>
      <c r="E246" s="10" t="s">
        <v>52</v>
      </c>
      <c r="F246" s="10"/>
      <c r="G246" s="19">
        <v>42155</v>
      </c>
      <c r="H246" s="20">
        <v>0.39374999999999999</v>
      </c>
      <c r="I246" s="82">
        <v>42155</v>
      </c>
      <c r="J246" s="83">
        <v>1</v>
      </c>
      <c r="K246" s="83"/>
      <c r="L246" s="83"/>
      <c r="M246" s="83"/>
      <c r="N246" s="21">
        <v>0</v>
      </c>
      <c r="O246" s="21">
        <v>0</v>
      </c>
      <c r="P246" s="21">
        <v>0</v>
      </c>
      <c r="Q246" s="21">
        <v>0.60624999999999996</v>
      </c>
      <c r="R246" s="11"/>
      <c r="S246" s="11"/>
      <c r="T246" s="11"/>
      <c r="U246" s="5" t="s">
        <v>852</v>
      </c>
      <c r="V246" s="5"/>
      <c r="W246" s="5"/>
      <c r="X246" s="12" t="s">
        <v>11</v>
      </c>
    </row>
    <row r="247" spans="1:24" s="72" customFormat="1" outlineLevel="1">
      <c r="A247" s="66">
        <v>93</v>
      </c>
      <c r="B247" s="67"/>
      <c r="C247" s="163" t="s">
        <v>1404</v>
      </c>
      <c r="D247" s="67"/>
      <c r="E247" s="10"/>
      <c r="F247" s="10"/>
      <c r="G247" s="19"/>
      <c r="H247" s="20"/>
      <c r="I247" s="82"/>
      <c r="J247" s="83"/>
      <c r="K247" s="83"/>
      <c r="L247" s="83"/>
      <c r="M247" s="83"/>
      <c r="N247" s="21">
        <f>SUBTOTAL(9,N239:N246)</f>
        <v>6.9444444444443088E-3</v>
      </c>
      <c r="O247" s="21">
        <f>SUBTOTAL(9,O239:O246)</f>
        <v>0</v>
      </c>
      <c r="P247" s="21">
        <f>SUBTOTAL(9,P239:P246)</f>
        <v>1.388888888888884E-2</v>
      </c>
      <c r="Q247" s="21">
        <f>SUBTOTAL(9,Q239:Q246)</f>
        <v>6.0583333333333345</v>
      </c>
      <c r="R247" s="11"/>
      <c r="S247" s="11"/>
      <c r="T247" s="11"/>
      <c r="U247" s="5"/>
      <c r="V247" s="5"/>
      <c r="W247" s="173">
        <f>($X$3-O247*24-P247*24-N247*24)/($X$3-O247*24-P247*24)</f>
        <v>0.99977588525324967</v>
      </c>
      <c r="X247" s="12"/>
    </row>
    <row r="248" spans="1:24" s="72" customFormat="1" ht="42.75" outlineLevel="2">
      <c r="A248" s="66">
        <v>94</v>
      </c>
      <c r="B248" s="67" t="s">
        <v>1079</v>
      </c>
      <c r="C248" s="2" t="s">
        <v>85</v>
      </c>
      <c r="D248" s="67">
        <v>269.84199999999998</v>
      </c>
      <c r="E248" s="10" t="s">
        <v>52</v>
      </c>
      <c r="F248" s="10"/>
      <c r="G248" s="19">
        <v>42152</v>
      </c>
      <c r="H248" s="20">
        <v>0.66666666666666663</v>
      </c>
      <c r="I248" s="19">
        <v>42152</v>
      </c>
      <c r="J248" s="20">
        <v>0.67361111111111116</v>
      </c>
      <c r="K248" s="20"/>
      <c r="L248" s="20"/>
      <c r="M248" s="20"/>
      <c r="N248" s="21">
        <v>6.9444444444445308E-3</v>
      </c>
      <c r="O248" s="21">
        <v>0</v>
      </c>
      <c r="P248" s="21">
        <v>0</v>
      </c>
      <c r="Q248" s="21">
        <v>0</v>
      </c>
      <c r="R248" s="11"/>
      <c r="S248" s="11"/>
      <c r="T248" s="11"/>
      <c r="U248" s="5" t="s">
        <v>904</v>
      </c>
      <c r="V248" s="5"/>
      <c r="W248" s="5"/>
      <c r="X248" s="12" t="s">
        <v>12</v>
      </c>
    </row>
    <row r="249" spans="1:24" s="72" customFormat="1" ht="71.25" outlineLevel="2">
      <c r="A249" s="66">
        <v>94</v>
      </c>
      <c r="B249" s="67" t="s">
        <v>1079</v>
      </c>
      <c r="C249" s="2" t="s">
        <v>85</v>
      </c>
      <c r="D249" s="67">
        <v>269.84199999999998</v>
      </c>
      <c r="E249" s="10" t="s">
        <v>52</v>
      </c>
      <c r="F249" s="10"/>
      <c r="G249" s="19">
        <v>42152</v>
      </c>
      <c r="H249" s="20">
        <v>0.67361111111111116</v>
      </c>
      <c r="I249" s="19">
        <v>42153</v>
      </c>
      <c r="J249" s="20">
        <v>0.33402777777777781</v>
      </c>
      <c r="K249" s="20"/>
      <c r="L249" s="20"/>
      <c r="M249" s="20"/>
      <c r="N249" s="21">
        <v>0</v>
      </c>
      <c r="O249" s="21">
        <v>0</v>
      </c>
      <c r="P249" s="21">
        <v>0</v>
      </c>
      <c r="Q249" s="21">
        <v>0.66041666666666665</v>
      </c>
      <c r="R249" s="11"/>
      <c r="S249" s="11"/>
      <c r="T249" s="11"/>
      <c r="U249" s="5" t="s">
        <v>905</v>
      </c>
      <c r="V249" s="5"/>
      <c r="W249" s="5"/>
      <c r="X249" s="12" t="s">
        <v>4</v>
      </c>
    </row>
    <row r="250" spans="1:24" s="72" customFormat="1" outlineLevel="1">
      <c r="A250" s="66">
        <v>94</v>
      </c>
      <c r="B250" s="67"/>
      <c r="C250" s="163" t="s">
        <v>1405</v>
      </c>
      <c r="D250" s="67"/>
      <c r="E250" s="10"/>
      <c r="F250" s="10"/>
      <c r="G250" s="19"/>
      <c r="H250" s="20"/>
      <c r="I250" s="19"/>
      <c r="J250" s="20"/>
      <c r="K250" s="20"/>
      <c r="L250" s="20"/>
      <c r="M250" s="20"/>
      <c r="N250" s="21">
        <f>SUBTOTAL(9,N248:N249)</f>
        <v>6.9444444444445308E-3</v>
      </c>
      <c r="O250" s="21">
        <f>SUBTOTAL(9,O248:O249)</f>
        <v>0</v>
      </c>
      <c r="P250" s="21">
        <f>SUBTOTAL(9,P248:P249)</f>
        <v>0</v>
      </c>
      <c r="Q250" s="21">
        <f>SUBTOTAL(9,Q248:Q249)</f>
        <v>0.66041666666666665</v>
      </c>
      <c r="R250" s="11"/>
      <c r="S250" s="11"/>
      <c r="T250" s="11"/>
      <c r="U250" s="5"/>
      <c r="V250" s="5"/>
      <c r="W250" s="173">
        <f>($X$3-O250*24-P250*24-N250*24)/($X$3-O250*24-P250*24)</f>
        <v>0.99977598566308246</v>
      </c>
      <c r="X250" s="12"/>
    </row>
    <row r="251" spans="1:24" s="72" customFormat="1" outlineLevel="2">
      <c r="A251" s="123">
        <v>95</v>
      </c>
      <c r="B251" s="67" t="s">
        <v>1081</v>
      </c>
      <c r="C251" s="152" t="s">
        <v>1080</v>
      </c>
      <c r="D251" s="67">
        <v>272.202</v>
      </c>
      <c r="E251" s="10" t="s">
        <v>52</v>
      </c>
      <c r="F251" s="10"/>
      <c r="G251" s="66"/>
      <c r="H251" s="66"/>
      <c r="I251" s="66"/>
      <c r="J251" s="66"/>
      <c r="K251" s="66"/>
      <c r="L251" s="66"/>
      <c r="M251" s="66"/>
      <c r="N251" s="66"/>
      <c r="O251" s="66"/>
      <c r="P251" s="66"/>
      <c r="Q251" s="66"/>
      <c r="R251" s="153"/>
      <c r="S251" s="154"/>
      <c r="T251" s="154"/>
      <c r="U251" s="152"/>
      <c r="V251" s="152"/>
      <c r="W251" s="152"/>
      <c r="X251" s="153"/>
    </row>
    <row r="252" spans="1:24" s="72" customFormat="1" outlineLevel="1">
      <c r="A252" s="123">
        <v>95</v>
      </c>
      <c r="B252" s="67"/>
      <c r="C252" s="162" t="s">
        <v>1406</v>
      </c>
      <c r="D252" s="67"/>
      <c r="E252" s="10"/>
      <c r="F252" s="10"/>
      <c r="G252" s="66"/>
      <c r="H252" s="66"/>
      <c r="I252" s="66"/>
      <c r="J252" s="66"/>
      <c r="K252" s="66"/>
      <c r="L252" s="66"/>
      <c r="M252" s="66"/>
      <c r="N252" s="66">
        <f>SUBTOTAL(9,N251:N251)</f>
        <v>0</v>
      </c>
      <c r="O252" s="66">
        <f>SUBTOTAL(9,O251:O251)</f>
        <v>0</v>
      </c>
      <c r="P252" s="66">
        <f>SUBTOTAL(9,P251:P251)</f>
        <v>0</v>
      </c>
      <c r="Q252" s="66">
        <f>SUBTOTAL(9,Q251:Q251)</f>
        <v>0</v>
      </c>
      <c r="R252" s="153"/>
      <c r="S252" s="154"/>
      <c r="T252" s="154"/>
      <c r="U252" s="152"/>
      <c r="V252" s="152"/>
      <c r="W252" s="173">
        <f>($X$3-O252*24-P252*24-N252*24)/($X$3-O252*24-P252*24)</f>
        <v>1</v>
      </c>
      <c r="X252" s="153"/>
    </row>
    <row r="253" spans="1:24" s="72" customFormat="1" outlineLevel="2">
      <c r="A253" s="123">
        <v>96</v>
      </c>
      <c r="B253" s="67" t="s">
        <v>1083</v>
      </c>
      <c r="C253" s="152" t="s">
        <v>1082</v>
      </c>
      <c r="D253" s="67">
        <v>272.202</v>
      </c>
      <c r="E253" s="10" t="s">
        <v>52</v>
      </c>
      <c r="F253" s="10"/>
      <c r="G253" s="66"/>
      <c r="H253" s="66"/>
      <c r="I253" s="66"/>
      <c r="J253" s="66"/>
      <c r="K253" s="66"/>
      <c r="L253" s="66"/>
      <c r="M253" s="66"/>
      <c r="N253" s="66"/>
      <c r="O253" s="66"/>
      <c r="P253" s="66"/>
      <c r="Q253" s="66"/>
      <c r="R253" s="153"/>
      <c r="S253" s="154"/>
      <c r="T253" s="154"/>
      <c r="U253" s="152"/>
      <c r="V253" s="152"/>
      <c r="W253" s="152"/>
      <c r="X253" s="153"/>
    </row>
    <row r="254" spans="1:24" s="72" customFormat="1" outlineLevel="1">
      <c r="A254" s="123">
        <v>96</v>
      </c>
      <c r="B254" s="67"/>
      <c r="C254" s="162" t="s">
        <v>1407</v>
      </c>
      <c r="D254" s="67"/>
      <c r="E254" s="10"/>
      <c r="F254" s="10"/>
      <c r="G254" s="66"/>
      <c r="H254" s="66"/>
      <c r="I254" s="66"/>
      <c r="J254" s="66"/>
      <c r="K254" s="66"/>
      <c r="L254" s="66"/>
      <c r="M254" s="66"/>
      <c r="N254" s="66">
        <f>SUBTOTAL(9,N253:N253)</f>
        <v>0</v>
      </c>
      <c r="O254" s="66">
        <f>SUBTOTAL(9,O253:O253)</f>
        <v>0</v>
      </c>
      <c r="P254" s="66">
        <f>SUBTOTAL(9,P253:P253)</f>
        <v>0</v>
      </c>
      <c r="Q254" s="66">
        <f>SUBTOTAL(9,Q253:Q253)</f>
        <v>0</v>
      </c>
      <c r="R254" s="153"/>
      <c r="S254" s="154"/>
      <c r="T254" s="154"/>
      <c r="U254" s="152"/>
      <c r="V254" s="152"/>
      <c r="W254" s="173">
        <f>($X$3-O254*24-P254*24-N254*24)/($X$3-O254*24-P254*24)</f>
        <v>1</v>
      </c>
      <c r="X254" s="153"/>
    </row>
    <row r="255" spans="1:24" s="72" customFormat="1" ht="28.5" outlineLevel="2">
      <c r="A255" s="17">
        <v>97</v>
      </c>
      <c r="B255" s="67" t="s">
        <v>1084</v>
      </c>
      <c r="C255" s="2" t="s">
        <v>86</v>
      </c>
      <c r="D255" s="67">
        <v>65</v>
      </c>
      <c r="E255" s="10" t="s">
        <v>52</v>
      </c>
      <c r="F255" s="10"/>
      <c r="G255" s="19">
        <v>42152</v>
      </c>
      <c r="H255" s="20">
        <v>0.65902777777777777</v>
      </c>
      <c r="I255" s="19">
        <v>42152</v>
      </c>
      <c r="J255" s="20">
        <v>0.80972222222222223</v>
      </c>
      <c r="K255" s="20"/>
      <c r="L255" s="20"/>
      <c r="M255" s="20"/>
      <c r="N255" s="21">
        <v>0.15069444444444446</v>
      </c>
      <c r="O255" s="21">
        <v>0</v>
      </c>
      <c r="P255" s="21">
        <v>0</v>
      </c>
      <c r="Q255" s="21">
        <v>0</v>
      </c>
      <c r="R255" s="11"/>
      <c r="S255" s="11"/>
      <c r="T255" s="11"/>
      <c r="U255" s="5" t="s">
        <v>821</v>
      </c>
      <c r="V255" s="5"/>
      <c r="W255" s="5"/>
      <c r="X255" s="12" t="s">
        <v>13</v>
      </c>
    </row>
    <row r="256" spans="1:24" s="72" customFormat="1" outlineLevel="1">
      <c r="A256" s="17">
        <v>97</v>
      </c>
      <c r="B256" s="67"/>
      <c r="C256" s="163" t="s">
        <v>1408</v>
      </c>
      <c r="D256" s="67"/>
      <c r="E256" s="10"/>
      <c r="F256" s="10"/>
      <c r="G256" s="19"/>
      <c r="H256" s="20"/>
      <c r="I256" s="19"/>
      <c r="J256" s="20"/>
      <c r="K256" s="20"/>
      <c r="L256" s="20"/>
      <c r="M256" s="20"/>
      <c r="N256" s="21">
        <f>SUBTOTAL(9,N255:N255)</f>
        <v>0.15069444444444446</v>
      </c>
      <c r="O256" s="21">
        <f>SUBTOTAL(9,O255:O255)</f>
        <v>0</v>
      </c>
      <c r="P256" s="21">
        <f>SUBTOTAL(9,P255:P255)</f>
        <v>0</v>
      </c>
      <c r="Q256" s="21">
        <f>SUBTOTAL(9,Q255:Q255)</f>
        <v>0</v>
      </c>
      <c r="R256" s="11"/>
      <c r="S256" s="11"/>
      <c r="T256" s="11"/>
      <c r="U256" s="5"/>
      <c r="V256" s="5"/>
      <c r="W256" s="173">
        <f>($X$3-O256*24-P256*24-N256*24)/($X$3-O256*24-P256*24)</f>
        <v>0.99513888888888891</v>
      </c>
      <c r="X256" s="12"/>
    </row>
    <row r="257" spans="1:24" s="72" customFormat="1" ht="28.5" outlineLevel="2">
      <c r="A257" s="66">
        <v>98</v>
      </c>
      <c r="B257" s="67" t="s">
        <v>1085</v>
      </c>
      <c r="C257" s="2" t="s">
        <v>87</v>
      </c>
      <c r="D257" s="67">
        <v>65</v>
      </c>
      <c r="E257" s="10" t="s">
        <v>52</v>
      </c>
      <c r="F257" s="10"/>
      <c r="G257" s="19">
        <v>42155</v>
      </c>
      <c r="H257" s="20">
        <v>0.57986111111111105</v>
      </c>
      <c r="I257" s="19">
        <v>42155</v>
      </c>
      <c r="J257" s="20">
        <v>0.73263888888888884</v>
      </c>
      <c r="K257" s="20"/>
      <c r="L257" s="20"/>
      <c r="M257" s="20"/>
      <c r="N257" s="21">
        <v>0.15277777777777779</v>
      </c>
      <c r="O257" s="21">
        <v>0</v>
      </c>
      <c r="P257" s="21">
        <v>0</v>
      </c>
      <c r="Q257" s="21">
        <v>0</v>
      </c>
      <c r="R257" s="11"/>
      <c r="S257" s="11"/>
      <c r="T257" s="11"/>
      <c r="U257" s="5" t="s">
        <v>910</v>
      </c>
      <c r="V257" s="5"/>
      <c r="W257" s="5"/>
      <c r="X257" s="12" t="s">
        <v>13</v>
      </c>
    </row>
    <row r="258" spans="1:24" s="72" customFormat="1" outlineLevel="1">
      <c r="A258" s="66">
        <v>98</v>
      </c>
      <c r="B258" s="67"/>
      <c r="C258" s="163" t="s">
        <v>1409</v>
      </c>
      <c r="D258" s="67"/>
      <c r="E258" s="10"/>
      <c r="F258" s="10"/>
      <c r="G258" s="19"/>
      <c r="H258" s="20"/>
      <c r="I258" s="19"/>
      <c r="J258" s="20"/>
      <c r="K258" s="20"/>
      <c r="L258" s="20"/>
      <c r="M258" s="20"/>
      <c r="N258" s="21">
        <f>SUBTOTAL(9,N257:N257)</f>
        <v>0.15277777777777779</v>
      </c>
      <c r="O258" s="21">
        <f>SUBTOTAL(9,O257:O257)</f>
        <v>0</v>
      </c>
      <c r="P258" s="21">
        <f>SUBTOTAL(9,P257:P257)</f>
        <v>0</v>
      </c>
      <c r="Q258" s="21">
        <f>SUBTOTAL(9,Q257:Q257)</f>
        <v>0</v>
      </c>
      <c r="R258" s="11"/>
      <c r="S258" s="11"/>
      <c r="T258" s="11"/>
      <c r="U258" s="5"/>
      <c r="V258" s="5"/>
      <c r="W258" s="173">
        <f>($X$3-O258*24-P258*24-N258*24)/($X$3-O258*24-P258*24)</f>
        <v>0.9950716845878137</v>
      </c>
      <c r="X258" s="12"/>
    </row>
    <row r="259" spans="1:24" s="72" customFormat="1" ht="28.5" outlineLevel="2">
      <c r="A259" s="66">
        <v>99</v>
      </c>
      <c r="B259" s="67" t="s">
        <v>1086</v>
      </c>
      <c r="C259" s="2" t="s">
        <v>154</v>
      </c>
      <c r="D259" s="67">
        <v>355</v>
      </c>
      <c r="E259" s="10" t="s">
        <v>52</v>
      </c>
      <c r="F259" s="10"/>
      <c r="G259" s="19">
        <v>42117</v>
      </c>
      <c r="H259" s="20">
        <v>0.90347222222222223</v>
      </c>
      <c r="I259" s="19">
        <v>42126</v>
      </c>
      <c r="J259" s="20" t="s">
        <v>169</v>
      </c>
      <c r="K259" s="20"/>
      <c r="L259" s="20"/>
      <c r="M259" s="20"/>
      <c r="N259" s="21">
        <v>0</v>
      </c>
      <c r="O259" s="21">
        <v>0</v>
      </c>
      <c r="P259" s="21">
        <v>0</v>
      </c>
      <c r="Q259" s="21">
        <v>1.4395833333333334</v>
      </c>
      <c r="R259" s="11"/>
      <c r="S259" s="11"/>
      <c r="T259" s="11"/>
      <c r="U259" s="22" t="s">
        <v>75</v>
      </c>
      <c r="V259" s="22"/>
      <c r="W259" s="22"/>
      <c r="X259" s="12" t="s">
        <v>4</v>
      </c>
    </row>
    <row r="260" spans="1:24" s="72" customFormat="1" ht="28.5" outlineLevel="2">
      <c r="A260" s="66">
        <v>99</v>
      </c>
      <c r="B260" s="67" t="s">
        <v>1086</v>
      </c>
      <c r="C260" s="2" t="s">
        <v>154</v>
      </c>
      <c r="D260" s="67">
        <v>355</v>
      </c>
      <c r="E260" s="10" t="s">
        <v>52</v>
      </c>
      <c r="F260" s="10"/>
      <c r="G260" s="19">
        <v>42127</v>
      </c>
      <c r="H260" s="20">
        <v>0.72499999999999998</v>
      </c>
      <c r="I260" s="76">
        <v>42155</v>
      </c>
      <c r="J260" s="77">
        <v>1</v>
      </c>
      <c r="K260" s="77"/>
      <c r="L260" s="77"/>
      <c r="M260" s="77"/>
      <c r="N260" s="21">
        <v>0</v>
      </c>
      <c r="O260" s="21">
        <v>0</v>
      </c>
      <c r="P260" s="21">
        <v>0</v>
      </c>
      <c r="Q260" s="21">
        <v>28.274999999999999</v>
      </c>
      <c r="R260" s="11"/>
      <c r="S260" s="11"/>
      <c r="T260" s="11"/>
      <c r="U260" s="5" t="s">
        <v>20</v>
      </c>
      <c r="V260" s="5"/>
      <c r="W260" s="5"/>
      <c r="X260" s="12" t="s">
        <v>4</v>
      </c>
    </row>
    <row r="261" spans="1:24" s="72" customFormat="1" outlineLevel="1">
      <c r="A261" s="66">
        <v>99</v>
      </c>
      <c r="B261" s="67"/>
      <c r="C261" s="163" t="s">
        <v>1410</v>
      </c>
      <c r="D261" s="67"/>
      <c r="E261" s="10"/>
      <c r="F261" s="10"/>
      <c r="G261" s="19"/>
      <c r="H261" s="20"/>
      <c r="I261" s="76"/>
      <c r="J261" s="77"/>
      <c r="K261" s="77"/>
      <c r="L261" s="77"/>
      <c r="M261" s="77"/>
      <c r="N261" s="21">
        <f>SUBTOTAL(9,N259:N260)</f>
        <v>0</v>
      </c>
      <c r="O261" s="21">
        <f>SUBTOTAL(9,O259:O260)</f>
        <v>0</v>
      </c>
      <c r="P261" s="21">
        <f>SUBTOTAL(9,P259:P260)</f>
        <v>0</v>
      </c>
      <c r="Q261" s="21">
        <f>SUBTOTAL(9,Q259:Q260)</f>
        <v>29.714583333333334</v>
      </c>
      <c r="R261" s="11"/>
      <c r="S261" s="11"/>
      <c r="T261" s="11"/>
      <c r="U261" s="5"/>
      <c r="V261" s="5"/>
      <c r="W261" s="173">
        <f>($X$3-O261*24-P261*24-N261*24)/($X$3-O261*24-P261*24)</f>
        <v>1</v>
      </c>
      <c r="X261" s="12"/>
    </row>
    <row r="262" spans="1:24" s="72" customFormat="1" outlineLevel="2">
      <c r="A262" s="123">
        <v>100</v>
      </c>
      <c r="B262" s="67" t="s">
        <v>1088</v>
      </c>
      <c r="C262" s="152" t="s">
        <v>1087</v>
      </c>
      <c r="D262" s="67">
        <v>355</v>
      </c>
      <c r="E262" s="10" t="s">
        <v>52</v>
      </c>
      <c r="F262" s="10"/>
      <c r="G262" s="66"/>
      <c r="H262" s="66"/>
      <c r="I262" s="66"/>
      <c r="J262" s="66"/>
      <c r="K262" s="66"/>
      <c r="L262" s="66"/>
      <c r="M262" s="66"/>
      <c r="N262" s="66"/>
      <c r="O262" s="66"/>
      <c r="P262" s="66"/>
      <c r="Q262" s="66"/>
      <c r="R262" s="153"/>
      <c r="S262" s="154"/>
      <c r="T262" s="154"/>
      <c r="U262" s="152"/>
      <c r="V262" s="152"/>
      <c r="W262" s="152"/>
      <c r="X262" s="153"/>
    </row>
    <row r="263" spans="1:24" s="72" customFormat="1" outlineLevel="1">
      <c r="A263" s="123">
        <v>100</v>
      </c>
      <c r="B263" s="67"/>
      <c r="C263" s="162" t="s">
        <v>1411</v>
      </c>
      <c r="D263" s="67"/>
      <c r="E263" s="10"/>
      <c r="F263" s="10"/>
      <c r="G263" s="66"/>
      <c r="H263" s="66"/>
      <c r="I263" s="66"/>
      <c r="J263" s="66"/>
      <c r="K263" s="66"/>
      <c r="L263" s="66"/>
      <c r="M263" s="66"/>
      <c r="N263" s="66">
        <f>SUBTOTAL(9,N262:N262)</f>
        <v>0</v>
      </c>
      <c r="O263" s="66">
        <f>SUBTOTAL(9,O262:O262)</f>
        <v>0</v>
      </c>
      <c r="P263" s="66">
        <f>SUBTOTAL(9,P262:P262)</f>
        <v>0</v>
      </c>
      <c r="Q263" s="66">
        <f>SUBTOTAL(9,Q262:Q262)</f>
        <v>0</v>
      </c>
      <c r="R263" s="153"/>
      <c r="S263" s="154"/>
      <c r="T263" s="154"/>
      <c r="U263" s="152"/>
      <c r="V263" s="152"/>
      <c r="W263" s="173">
        <f>($X$3-O263*24-P263*24-N263*24)/($X$3-O263*24-P263*24)</f>
        <v>1</v>
      </c>
      <c r="X263" s="153"/>
    </row>
    <row r="264" spans="1:24" s="72" customFormat="1" outlineLevel="2">
      <c r="A264" s="123">
        <v>101</v>
      </c>
      <c r="B264" s="67" t="s">
        <v>1090</v>
      </c>
      <c r="C264" s="152" t="s">
        <v>1089</v>
      </c>
      <c r="D264" s="67">
        <v>11.2</v>
      </c>
      <c r="E264" s="10" t="s">
        <v>52</v>
      </c>
      <c r="F264" s="10"/>
      <c r="G264" s="66"/>
      <c r="H264" s="66"/>
      <c r="I264" s="66"/>
      <c r="J264" s="66"/>
      <c r="K264" s="66"/>
      <c r="L264" s="66"/>
      <c r="M264" s="66"/>
      <c r="N264" s="66"/>
      <c r="O264" s="66"/>
      <c r="P264" s="66"/>
      <c r="Q264" s="66"/>
      <c r="R264" s="153"/>
      <c r="S264" s="154"/>
      <c r="T264" s="154"/>
      <c r="U264" s="152"/>
      <c r="V264" s="152"/>
      <c r="W264" s="152"/>
      <c r="X264" s="153"/>
    </row>
    <row r="265" spans="1:24" s="72" customFormat="1" outlineLevel="1">
      <c r="A265" s="123">
        <v>101</v>
      </c>
      <c r="B265" s="67"/>
      <c r="C265" s="162" t="s">
        <v>1412</v>
      </c>
      <c r="D265" s="67"/>
      <c r="E265" s="10"/>
      <c r="F265" s="10"/>
      <c r="G265" s="66"/>
      <c r="H265" s="66"/>
      <c r="I265" s="66"/>
      <c r="J265" s="66"/>
      <c r="K265" s="66"/>
      <c r="L265" s="66"/>
      <c r="M265" s="66"/>
      <c r="N265" s="66">
        <f>SUBTOTAL(9,N264:N264)</f>
        <v>0</v>
      </c>
      <c r="O265" s="66">
        <f>SUBTOTAL(9,O264:O264)</f>
        <v>0</v>
      </c>
      <c r="P265" s="66">
        <f>SUBTOTAL(9,P264:P264)</f>
        <v>0</v>
      </c>
      <c r="Q265" s="66">
        <f>SUBTOTAL(9,Q264:Q264)</f>
        <v>0</v>
      </c>
      <c r="R265" s="153"/>
      <c r="S265" s="154"/>
      <c r="T265" s="154"/>
      <c r="U265" s="152"/>
      <c r="V265" s="152"/>
      <c r="W265" s="173">
        <f>($X$3-O265*24-P265*24-N265*24)/($X$3-O265*24-P265*24)</f>
        <v>1</v>
      </c>
      <c r="X265" s="153"/>
    </row>
    <row r="266" spans="1:24" s="72" customFormat="1" outlineLevel="2">
      <c r="A266" s="123">
        <v>102</v>
      </c>
      <c r="B266" s="67" t="s">
        <v>1092</v>
      </c>
      <c r="C266" s="152" t="s">
        <v>1091</v>
      </c>
      <c r="D266" s="67">
        <v>11.2</v>
      </c>
      <c r="E266" s="10" t="s">
        <v>52</v>
      </c>
      <c r="F266" s="10"/>
      <c r="G266" s="66"/>
      <c r="H266" s="66"/>
      <c r="I266" s="66"/>
      <c r="J266" s="66"/>
      <c r="K266" s="66"/>
      <c r="L266" s="66"/>
      <c r="M266" s="66"/>
      <c r="N266" s="66"/>
      <c r="O266" s="66"/>
      <c r="P266" s="66"/>
      <c r="Q266" s="66"/>
      <c r="R266" s="153"/>
      <c r="S266" s="154"/>
      <c r="T266" s="154"/>
      <c r="U266" s="152"/>
      <c r="V266" s="152"/>
      <c r="W266" s="152"/>
      <c r="X266" s="153"/>
    </row>
    <row r="267" spans="1:24" s="72" customFormat="1" outlineLevel="1">
      <c r="A267" s="123">
        <v>102</v>
      </c>
      <c r="B267" s="67"/>
      <c r="C267" s="162" t="s">
        <v>1413</v>
      </c>
      <c r="D267" s="67"/>
      <c r="E267" s="10"/>
      <c r="F267" s="10"/>
      <c r="G267" s="66"/>
      <c r="H267" s="66"/>
      <c r="I267" s="66"/>
      <c r="J267" s="66"/>
      <c r="K267" s="66"/>
      <c r="L267" s="66"/>
      <c r="M267" s="66"/>
      <c r="N267" s="66">
        <f>SUBTOTAL(9,N266:N266)</f>
        <v>0</v>
      </c>
      <c r="O267" s="66">
        <f>SUBTOTAL(9,O266:O266)</f>
        <v>0</v>
      </c>
      <c r="P267" s="66">
        <f>SUBTOTAL(9,P266:P266)</f>
        <v>0</v>
      </c>
      <c r="Q267" s="66">
        <f>SUBTOTAL(9,Q266:Q266)</f>
        <v>0</v>
      </c>
      <c r="R267" s="153"/>
      <c r="S267" s="154"/>
      <c r="T267" s="154"/>
      <c r="U267" s="152"/>
      <c r="V267" s="152"/>
      <c r="W267" s="173">
        <f>($X$3-O267*24-P267*24-N267*24)/($X$3-O267*24-P267*24)</f>
        <v>1</v>
      </c>
      <c r="X267" s="153"/>
    </row>
    <row r="268" spans="1:24" s="72" customFormat="1" outlineLevel="2">
      <c r="A268" s="66">
        <v>103</v>
      </c>
      <c r="B268" s="67" t="s">
        <v>1093</v>
      </c>
      <c r="C268" s="2" t="s">
        <v>827</v>
      </c>
      <c r="D268" s="67">
        <v>149.15</v>
      </c>
      <c r="E268" s="10" t="s">
        <v>52</v>
      </c>
      <c r="F268" s="10"/>
      <c r="G268" s="90"/>
      <c r="H268" s="150"/>
      <c r="I268" s="90">
        <v>42153</v>
      </c>
      <c r="J268" s="150">
        <v>0.8847222222222223</v>
      </c>
      <c r="K268" s="150"/>
      <c r="L268" s="150"/>
      <c r="M268" s="150"/>
      <c r="N268" s="21"/>
      <c r="O268" s="21"/>
      <c r="P268" s="21"/>
      <c r="Q268" s="21"/>
      <c r="R268" s="11"/>
      <c r="S268" s="11"/>
      <c r="T268" s="11"/>
      <c r="U268" s="92" t="s">
        <v>906</v>
      </c>
      <c r="V268" s="92"/>
      <c r="W268" s="92"/>
      <c r="X268" s="93"/>
    </row>
    <row r="269" spans="1:24" s="72" customFormat="1" outlineLevel="2">
      <c r="A269" s="66">
        <v>103</v>
      </c>
      <c r="B269" s="67" t="s">
        <v>1093</v>
      </c>
      <c r="C269" s="2" t="s">
        <v>827</v>
      </c>
      <c r="D269" s="67">
        <v>149.15</v>
      </c>
      <c r="E269" s="10" t="s">
        <v>52</v>
      </c>
      <c r="F269" s="10"/>
      <c r="G269" s="19">
        <v>42155</v>
      </c>
      <c r="H269" s="20">
        <v>0.75555555555555554</v>
      </c>
      <c r="I269" s="19">
        <v>42155</v>
      </c>
      <c r="J269" s="20">
        <v>0.76250000000000007</v>
      </c>
      <c r="K269" s="20"/>
      <c r="L269" s="20"/>
      <c r="M269" s="20"/>
      <c r="N269" s="21">
        <v>0</v>
      </c>
      <c r="O269" s="21">
        <v>0</v>
      </c>
      <c r="P269" s="21">
        <v>6.9444444444445308E-3</v>
      </c>
      <c r="Q269" s="21">
        <v>0</v>
      </c>
      <c r="R269" s="11"/>
      <c r="S269" s="11"/>
      <c r="T269" s="11"/>
      <c r="U269" s="5" t="s">
        <v>81</v>
      </c>
      <c r="V269" s="5"/>
      <c r="W269" s="5"/>
      <c r="X269" s="12" t="s">
        <v>7</v>
      </c>
    </row>
    <row r="270" spans="1:24" s="72" customFormat="1" ht="28.5" outlineLevel="2">
      <c r="A270" s="66">
        <v>103</v>
      </c>
      <c r="B270" s="67" t="s">
        <v>1093</v>
      </c>
      <c r="C270" s="2" t="s">
        <v>827</v>
      </c>
      <c r="D270" s="67">
        <v>149.15</v>
      </c>
      <c r="E270" s="10" t="s">
        <v>52</v>
      </c>
      <c r="F270" s="10"/>
      <c r="G270" s="19">
        <v>42155</v>
      </c>
      <c r="H270" s="20">
        <v>0.75555555555555554</v>
      </c>
      <c r="I270" s="95">
        <v>42155</v>
      </c>
      <c r="J270" s="151">
        <v>1</v>
      </c>
      <c r="K270" s="151"/>
      <c r="L270" s="151"/>
      <c r="M270" s="151"/>
      <c r="N270" s="21">
        <v>0</v>
      </c>
      <c r="O270" s="21">
        <v>0</v>
      </c>
      <c r="P270" s="21">
        <v>0</v>
      </c>
      <c r="Q270" s="21">
        <v>0.24444444444444446</v>
      </c>
      <c r="R270" s="11"/>
      <c r="S270" s="11"/>
      <c r="T270" s="11"/>
      <c r="U270" s="5" t="s">
        <v>160</v>
      </c>
      <c r="V270" s="5"/>
      <c r="W270" s="5"/>
      <c r="X270" s="12" t="s">
        <v>4</v>
      </c>
    </row>
    <row r="271" spans="1:24" s="72" customFormat="1" outlineLevel="1">
      <c r="A271" s="66">
        <v>103</v>
      </c>
      <c r="B271" s="67"/>
      <c r="C271" s="163" t="s">
        <v>1414</v>
      </c>
      <c r="D271" s="67"/>
      <c r="E271" s="10"/>
      <c r="F271" s="10"/>
      <c r="G271" s="19"/>
      <c r="H271" s="20"/>
      <c r="I271" s="95"/>
      <c r="J271" s="151"/>
      <c r="K271" s="151"/>
      <c r="L271" s="151"/>
      <c r="M271" s="151"/>
      <c r="N271" s="21">
        <f>SUBTOTAL(9,N268:N270)</f>
        <v>0</v>
      </c>
      <c r="O271" s="21">
        <f>SUBTOTAL(9,O268:O270)</f>
        <v>0</v>
      </c>
      <c r="P271" s="21">
        <f>SUBTOTAL(9,P268:P270)</f>
        <v>6.9444444444445308E-3</v>
      </c>
      <c r="Q271" s="21">
        <f>SUBTOTAL(9,Q268:Q270)</f>
        <v>0.24444444444444446</v>
      </c>
      <c r="R271" s="11"/>
      <c r="S271" s="11"/>
      <c r="T271" s="11"/>
      <c r="U271" s="5"/>
      <c r="V271" s="5"/>
      <c r="W271" s="173">
        <f>($X$3-O271*24-P271*24-N271*24)/($X$3-O271*24-P271*24)</f>
        <v>1</v>
      </c>
      <c r="X271" s="12"/>
    </row>
    <row r="272" spans="1:24" s="72" customFormat="1" outlineLevel="2">
      <c r="A272" s="17">
        <v>104</v>
      </c>
      <c r="B272" s="67" t="s">
        <v>1094</v>
      </c>
      <c r="C272" s="2" t="s">
        <v>838</v>
      </c>
      <c r="D272" s="67">
        <v>96.33</v>
      </c>
      <c r="E272" s="10" t="s">
        <v>52</v>
      </c>
      <c r="F272" s="10"/>
      <c r="G272" s="90"/>
      <c r="H272" s="150"/>
      <c r="I272" s="90">
        <v>42153</v>
      </c>
      <c r="J272" s="150">
        <v>0.85972222222222217</v>
      </c>
      <c r="K272" s="150"/>
      <c r="L272" s="150"/>
      <c r="M272" s="150"/>
      <c r="N272" s="21"/>
      <c r="O272" s="21"/>
      <c r="P272" s="21"/>
      <c r="Q272" s="21"/>
      <c r="R272" s="11"/>
      <c r="S272" s="11"/>
      <c r="T272" s="11"/>
      <c r="U272" s="92" t="s">
        <v>839</v>
      </c>
      <c r="V272" s="92"/>
      <c r="W272" s="92"/>
      <c r="X272" s="12"/>
    </row>
    <row r="273" spans="1:24" s="72" customFormat="1" outlineLevel="1">
      <c r="A273" s="66">
        <v>104</v>
      </c>
      <c r="B273" s="67"/>
      <c r="C273" s="163" t="s">
        <v>1415</v>
      </c>
      <c r="D273" s="67"/>
      <c r="E273" s="10"/>
      <c r="F273" s="10"/>
      <c r="G273" s="90"/>
      <c r="H273" s="150"/>
      <c r="I273" s="90"/>
      <c r="J273" s="150"/>
      <c r="K273" s="150"/>
      <c r="L273" s="150"/>
      <c r="M273" s="150"/>
      <c r="N273" s="21">
        <f>SUBTOTAL(9,N272:N272)</f>
        <v>0</v>
      </c>
      <c r="O273" s="21">
        <f>SUBTOTAL(9,O272:O272)</f>
        <v>0</v>
      </c>
      <c r="P273" s="21">
        <f>SUBTOTAL(9,P272:P272)</f>
        <v>0</v>
      </c>
      <c r="Q273" s="21">
        <f>SUBTOTAL(9,Q272:Q272)</f>
        <v>0</v>
      </c>
      <c r="R273" s="11"/>
      <c r="S273" s="11"/>
      <c r="T273" s="11"/>
      <c r="U273" s="92"/>
      <c r="V273" s="92"/>
      <c r="W273" s="173">
        <f>($X$3-O273*24-P273*24-N273*24)/($X$3-O273*24-P273*24)</f>
        <v>1</v>
      </c>
      <c r="X273" s="12"/>
    </row>
    <row r="274" spans="1:24" s="72" customFormat="1" outlineLevel="2">
      <c r="A274" s="123">
        <v>105</v>
      </c>
      <c r="B274" s="67" t="s">
        <v>1097</v>
      </c>
      <c r="C274" s="152" t="s">
        <v>1095</v>
      </c>
      <c r="D274" s="67">
        <v>315</v>
      </c>
      <c r="E274" s="10" t="s">
        <v>52</v>
      </c>
      <c r="F274" s="10"/>
      <c r="G274" s="66"/>
      <c r="H274" s="66"/>
      <c r="I274" s="66"/>
      <c r="J274" s="66"/>
      <c r="K274" s="66"/>
      <c r="L274" s="66"/>
      <c r="M274" s="66"/>
      <c r="N274" s="66"/>
      <c r="O274" s="66"/>
      <c r="P274" s="66"/>
      <c r="Q274" s="66"/>
      <c r="R274" s="153"/>
      <c r="S274" s="154"/>
      <c r="T274" s="154"/>
      <c r="U274" s="152"/>
      <c r="V274" s="152"/>
      <c r="W274" s="152"/>
      <c r="X274" s="153"/>
    </row>
    <row r="275" spans="1:24" s="72" customFormat="1" outlineLevel="1">
      <c r="A275" s="123">
        <v>105</v>
      </c>
      <c r="B275" s="67"/>
      <c r="C275" s="162" t="s">
        <v>1416</v>
      </c>
      <c r="D275" s="67"/>
      <c r="E275" s="10"/>
      <c r="F275" s="10"/>
      <c r="G275" s="66"/>
      <c r="H275" s="66"/>
      <c r="I275" s="66"/>
      <c r="J275" s="66"/>
      <c r="K275" s="66"/>
      <c r="L275" s="66"/>
      <c r="M275" s="66"/>
      <c r="N275" s="66">
        <f>SUBTOTAL(9,N274:N274)</f>
        <v>0</v>
      </c>
      <c r="O275" s="66">
        <f>SUBTOTAL(9,O274:O274)</f>
        <v>0</v>
      </c>
      <c r="P275" s="66">
        <f>SUBTOTAL(9,P274:P274)</f>
        <v>0</v>
      </c>
      <c r="Q275" s="66">
        <f>SUBTOTAL(9,Q274:Q274)</f>
        <v>0</v>
      </c>
      <c r="R275" s="153"/>
      <c r="S275" s="154"/>
      <c r="T275" s="154"/>
      <c r="U275" s="152"/>
      <c r="V275" s="152"/>
      <c r="W275" s="173">
        <f>($X$3-O275*24-P275*24-N275*24)/($X$3-O275*24-P275*24)</f>
        <v>1</v>
      </c>
      <c r="X275" s="153"/>
    </row>
    <row r="276" spans="1:24" s="72" customFormat="1" outlineLevel="2">
      <c r="A276" s="17">
        <v>106</v>
      </c>
      <c r="B276" s="67" t="s">
        <v>1098</v>
      </c>
      <c r="C276" s="6" t="s">
        <v>88</v>
      </c>
      <c r="D276" s="67">
        <v>315</v>
      </c>
      <c r="E276" s="10" t="s">
        <v>52</v>
      </c>
      <c r="F276" s="10"/>
      <c r="G276" s="19">
        <v>42130</v>
      </c>
      <c r="H276" s="20">
        <v>0.46527777777777773</v>
      </c>
      <c r="I276" s="19">
        <v>42130</v>
      </c>
      <c r="J276" s="20">
        <v>0.7631944444444444</v>
      </c>
      <c r="K276" s="20"/>
      <c r="L276" s="20"/>
      <c r="M276" s="20"/>
      <c r="N276" s="21">
        <v>0</v>
      </c>
      <c r="O276" s="21">
        <v>0</v>
      </c>
      <c r="P276" s="21">
        <v>0</v>
      </c>
      <c r="Q276" s="21">
        <v>0.29791666666666666</v>
      </c>
      <c r="R276" s="11"/>
      <c r="S276" s="11"/>
      <c r="T276" s="11"/>
      <c r="U276" s="5" t="s">
        <v>293</v>
      </c>
      <c r="V276" s="5"/>
      <c r="W276" s="5"/>
      <c r="X276" s="12" t="s">
        <v>11</v>
      </c>
    </row>
    <row r="277" spans="1:24" s="72" customFormat="1" outlineLevel="1">
      <c r="A277" s="17">
        <v>106</v>
      </c>
      <c r="B277" s="67"/>
      <c r="C277" s="166" t="s">
        <v>1417</v>
      </c>
      <c r="D277" s="67"/>
      <c r="E277" s="10"/>
      <c r="F277" s="10"/>
      <c r="G277" s="19"/>
      <c r="H277" s="20"/>
      <c r="I277" s="19"/>
      <c r="J277" s="20"/>
      <c r="K277" s="20"/>
      <c r="L277" s="20"/>
      <c r="M277" s="20"/>
      <c r="N277" s="21">
        <f>SUBTOTAL(9,N276:N276)</f>
        <v>0</v>
      </c>
      <c r="O277" s="21">
        <f>SUBTOTAL(9,O276:O276)</f>
        <v>0</v>
      </c>
      <c r="P277" s="21">
        <f>SUBTOTAL(9,P276:P276)</f>
        <v>0</v>
      </c>
      <c r="Q277" s="21">
        <f>SUBTOTAL(9,Q276:Q276)</f>
        <v>0.29791666666666666</v>
      </c>
      <c r="R277" s="11"/>
      <c r="S277" s="11"/>
      <c r="T277" s="11"/>
      <c r="U277" s="5"/>
      <c r="V277" s="5"/>
      <c r="W277" s="173">
        <f>($X$3-O277*24-P277*24-N277*24)/($X$3-O277*24-P277*24)</f>
        <v>1</v>
      </c>
      <c r="X277" s="12"/>
    </row>
    <row r="278" spans="1:24" s="72" customFormat="1" ht="42.75" outlineLevel="2">
      <c r="A278" s="66">
        <v>107</v>
      </c>
      <c r="B278" s="67" t="s">
        <v>1099</v>
      </c>
      <c r="C278" s="6" t="s">
        <v>89</v>
      </c>
      <c r="D278" s="67">
        <v>315</v>
      </c>
      <c r="E278" s="10" t="s">
        <v>52</v>
      </c>
      <c r="F278" s="10"/>
      <c r="G278" s="19">
        <v>42140</v>
      </c>
      <c r="H278" s="20">
        <v>0.66736111111111107</v>
      </c>
      <c r="I278" s="19">
        <v>42140</v>
      </c>
      <c r="J278" s="20">
        <v>0.95624999999999993</v>
      </c>
      <c r="K278" s="20"/>
      <c r="L278" s="20"/>
      <c r="M278" s="20"/>
      <c r="N278" s="21">
        <v>0</v>
      </c>
      <c r="O278" s="21">
        <v>0</v>
      </c>
      <c r="P278" s="21">
        <v>0.28888888888888886</v>
      </c>
      <c r="Q278" s="21">
        <v>0</v>
      </c>
      <c r="R278" s="11"/>
      <c r="S278" s="11"/>
      <c r="T278" s="11"/>
      <c r="U278" s="5" t="s">
        <v>506</v>
      </c>
      <c r="V278" s="5"/>
      <c r="W278" s="5"/>
      <c r="X278" s="12" t="s">
        <v>74</v>
      </c>
    </row>
    <row r="279" spans="1:24" s="72" customFormat="1" outlineLevel="1">
      <c r="A279" s="66">
        <v>107</v>
      </c>
      <c r="B279" s="67"/>
      <c r="C279" s="166" t="s">
        <v>1418</v>
      </c>
      <c r="D279" s="67"/>
      <c r="E279" s="10"/>
      <c r="F279" s="10"/>
      <c r="G279" s="19"/>
      <c r="H279" s="20"/>
      <c r="I279" s="19"/>
      <c r="J279" s="20"/>
      <c r="K279" s="20"/>
      <c r="L279" s="20"/>
      <c r="M279" s="20"/>
      <c r="N279" s="21">
        <f>SUBTOTAL(9,N278:N278)</f>
        <v>0</v>
      </c>
      <c r="O279" s="21">
        <f>SUBTOTAL(9,O278:O278)</f>
        <v>0</v>
      </c>
      <c r="P279" s="21">
        <f>SUBTOTAL(9,P278:P278)</f>
        <v>0.28888888888888886</v>
      </c>
      <c r="Q279" s="21">
        <f>SUBTOTAL(9,Q278:Q278)</f>
        <v>0</v>
      </c>
      <c r="R279" s="11"/>
      <c r="S279" s="11"/>
      <c r="T279" s="11"/>
      <c r="U279" s="5"/>
      <c r="V279" s="5"/>
      <c r="W279" s="173">
        <f>($X$3-O279*24-P279*24-N279*24)/($X$3-O279*24-P279*24)</f>
        <v>1</v>
      </c>
      <c r="X279" s="12"/>
    </row>
    <row r="280" spans="1:24" s="72" customFormat="1" outlineLevel="2">
      <c r="A280" s="123">
        <v>108</v>
      </c>
      <c r="B280" s="67" t="s">
        <v>1101</v>
      </c>
      <c r="C280" s="152" t="s">
        <v>1100</v>
      </c>
      <c r="D280" s="67">
        <v>315</v>
      </c>
      <c r="E280" s="10" t="s">
        <v>52</v>
      </c>
      <c r="F280" s="10"/>
      <c r="G280" s="66"/>
      <c r="H280" s="66"/>
      <c r="I280" s="66"/>
      <c r="J280" s="66"/>
      <c r="K280" s="66"/>
      <c r="L280" s="66"/>
      <c r="M280" s="66"/>
      <c r="N280" s="66"/>
      <c r="O280" s="66"/>
      <c r="P280" s="66"/>
      <c r="Q280" s="66"/>
      <c r="R280" s="153"/>
      <c r="S280" s="154"/>
      <c r="T280" s="154"/>
      <c r="U280" s="152"/>
      <c r="V280" s="152"/>
      <c r="W280" s="152"/>
      <c r="X280" s="153"/>
    </row>
    <row r="281" spans="1:24" s="72" customFormat="1" outlineLevel="1">
      <c r="A281" s="123">
        <v>108</v>
      </c>
      <c r="B281" s="67"/>
      <c r="C281" s="162" t="s">
        <v>1419</v>
      </c>
      <c r="D281" s="67"/>
      <c r="E281" s="10"/>
      <c r="F281" s="10"/>
      <c r="G281" s="66"/>
      <c r="H281" s="66"/>
      <c r="I281" s="66"/>
      <c r="J281" s="66"/>
      <c r="K281" s="66"/>
      <c r="L281" s="66"/>
      <c r="M281" s="66"/>
      <c r="N281" s="66">
        <f>SUBTOTAL(9,N280:N280)</f>
        <v>0</v>
      </c>
      <c r="O281" s="66">
        <f>SUBTOTAL(9,O280:O280)</f>
        <v>0</v>
      </c>
      <c r="P281" s="66">
        <f>SUBTOTAL(9,P280:P280)</f>
        <v>0</v>
      </c>
      <c r="Q281" s="66">
        <f>SUBTOTAL(9,Q280:Q280)</f>
        <v>0</v>
      </c>
      <c r="R281" s="153"/>
      <c r="S281" s="154"/>
      <c r="T281" s="154"/>
      <c r="U281" s="152"/>
      <c r="V281" s="152"/>
      <c r="W281" s="173">
        <f>($X$3-O281*24-P281*24-N281*24)/($X$3-O281*24-P281*24)</f>
        <v>1</v>
      </c>
      <c r="X281" s="153"/>
    </row>
    <row r="282" spans="1:24" s="72" customFormat="1" outlineLevel="2">
      <c r="A282" s="66">
        <v>109</v>
      </c>
      <c r="B282" s="67" t="s">
        <v>1102</v>
      </c>
      <c r="C282" s="6" t="s">
        <v>90</v>
      </c>
      <c r="D282" s="67">
        <v>315</v>
      </c>
      <c r="E282" s="10" t="s">
        <v>52</v>
      </c>
      <c r="F282" s="10"/>
      <c r="G282" s="19">
        <v>42149</v>
      </c>
      <c r="H282" s="20">
        <v>0.44444444444444442</v>
      </c>
      <c r="I282" s="19">
        <v>42149</v>
      </c>
      <c r="J282" s="20">
        <v>0.76458333333333339</v>
      </c>
      <c r="K282" s="20"/>
      <c r="L282" s="20"/>
      <c r="M282" s="20"/>
      <c r="N282" s="21">
        <v>0.32013888888888897</v>
      </c>
      <c r="O282" s="21">
        <v>0</v>
      </c>
      <c r="P282" s="21">
        <v>0</v>
      </c>
      <c r="Q282" s="21">
        <v>0</v>
      </c>
      <c r="R282" s="11"/>
      <c r="S282" s="11"/>
      <c r="T282" s="11"/>
      <c r="U282" s="5" t="s">
        <v>717</v>
      </c>
      <c r="V282" s="5"/>
      <c r="W282" s="5"/>
      <c r="X282" s="12" t="s">
        <v>16</v>
      </c>
    </row>
    <row r="283" spans="1:24" s="72" customFormat="1" outlineLevel="1">
      <c r="A283" s="66">
        <v>109</v>
      </c>
      <c r="B283" s="67"/>
      <c r="C283" s="166" t="s">
        <v>1420</v>
      </c>
      <c r="D283" s="67"/>
      <c r="E283" s="10"/>
      <c r="F283" s="10"/>
      <c r="G283" s="19"/>
      <c r="H283" s="20"/>
      <c r="I283" s="19"/>
      <c r="J283" s="20"/>
      <c r="K283" s="20"/>
      <c r="L283" s="20"/>
      <c r="M283" s="20"/>
      <c r="N283" s="21">
        <f>SUBTOTAL(9,N282:N282)</f>
        <v>0.32013888888888897</v>
      </c>
      <c r="O283" s="21">
        <f>SUBTOTAL(9,O282:O282)</f>
        <v>0</v>
      </c>
      <c r="P283" s="21">
        <f>SUBTOTAL(9,P282:P282)</f>
        <v>0</v>
      </c>
      <c r="Q283" s="21">
        <f>SUBTOTAL(9,Q282:Q282)</f>
        <v>0</v>
      </c>
      <c r="R283" s="11"/>
      <c r="S283" s="11"/>
      <c r="T283" s="11"/>
      <c r="U283" s="5"/>
      <c r="V283" s="5"/>
      <c r="W283" s="173">
        <f>($X$3-O283*24-P283*24-N283*24)/($X$3-O283*24-P283*24)</f>
        <v>0.98967293906810039</v>
      </c>
      <c r="X283" s="12"/>
    </row>
    <row r="284" spans="1:24" s="72" customFormat="1" outlineLevel="2">
      <c r="A284" s="123">
        <v>110</v>
      </c>
      <c r="B284" s="67" t="s">
        <v>1104</v>
      </c>
      <c r="C284" s="152" t="s">
        <v>1103</v>
      </c>
      <c r="D284" s="67">
        <v>315</v>
      </c>
      <c r="E284" s="10" t="s">
        <v>52</v>
      </c>
      <c r="F284" s="10"/>
      <c r="G284" s="66"/>
      <c r="H284" s="66"/>
      <c r="I284" s="66"/>
      <c r="J284" s="66"/>
      <c r="K284" s="66"/>
      <c r="L284" s="66"/>
      <c r="M284" s="66"/>
      <c r="N284" s="66"/>
      <c r="O284" s="66"/>
      <c r="P284" s="66"/>
      <c r="Q284" s="66"/>
      <c r="R284" s="153"/>
      <c r="S284" s="154"/>
      <c r="T284" s="154"/>
      <c r="U284" s="152"/>
      <c r="V284" s="152"/>
      <c r="W284" s="152"/>
      <c r="X284" s="153"/>
    </row>
    <row r="285" spans="1:24" s="72" customFormat="1" outlineLevel="1">
      <c r="A285" s="123">
        <v>110</v>
      </c>
      <c r="B285" s="67"/>
      <c r="C285" s="162" t="s">
        <v>1421</v>
      </c>
      <c r="D285" s="67"/>
      <c r="E285" s="10"/>
      <c r="F285" s="10"/>
      <c r="G285" s="66"/>
      <c r="H285" s="66"/>
      <c r="I285" s="66"/>
      <c r="J285" s="66"/>
      <c r="K285" s="66"/>
      <c r="L285" s="66"/>
      <c r="M285" s="66"/>
      <c r="N285" s="66">
        <f>SUBTOTAL(9,N284:N284)</f>
        <v>0</v>
      </c>
      <c r="O285" s="66">
        <f>SUBTOTAL(9,O284:O284)</f>
        <v>0</v>
      </c>
      <c r="P285" s="66">
        <f>SUBTOTAL(9,P284:P284)</f>
        <v>0</v>
      </c>
      <c r="Q285" s="66">
        <f>SUBTOTAL(9,Q284:Q284)</f>
        <v>0</v>
      </c>
      <c r="R285" s="153"/>
      <c r="S285" s="154"/>
      <c r="T285" s="154"/>
      <c r="U285" s="152"/>
      <c r="V285" s="152"/>
      <c r="W285" s="173">
        <f>($X$3-O285*24-P285*24-N285*24)/($X$3-O285*24-P285*24)</f>
        <v>1</v>
      </c>
      <c r="X285" s="153"/>
    </row>
    <row r="286" spans="1:24" s="72" customFormat="1" outlineLevel="2">
      <c r="A286" s="123">
        <v>111</v>
      </c>
      <c r="B286" s="67" t="s">
        <v>1106</v>
      </c>
      <c r="C286" s="152" t="s">
        <v>1105</v>
      </c>
      <c r="D286" s="67">
        <v>315</v>
      </c>
      <c r="E286" s="10" t="s">
        <v>52</v>
      </c>
      <c r="F286" s="10"/>
      <c r="G286" s="66"/>
      <c r="H286" s="66"/>
      <c r="I286" s="66"/>
      <c r="J286" s="66"/>
      <c r="K286" s="66"/>
      <c r="L286" s="66"/>
      <c r="M286" s="66"/>
      <c r="N286" s="66"/>
      <c r="O286" s="66"/>
      <c r="P286" s="66"/>
      <c r="Q286" s="66"/>
      <c r="R286" s="153"/>
      <c r="S286" s="154"/>
      <c r="T286" s="154"/>
      <c r="U286" s="152"/>
      <c r="V286" s="152"/>
      <c r="W286" s="152"/>
      <c r="X286" s="153"/>
    </row>
    <row r="287" spans="1:24" s="72" customFormat="1" outlineLevel="1">
      <c r="A287" s="123">
        <v>111</v>
      </c>
      <c r="B287" s="67"/>
      <c r="C287" s="162" t="s">
        <v>1422</v>
      </c>
      <c r="D287" s="67"/>
      <c r="E287" s="10"/>
      <c r="F287" s="10"/>
      <c r="G287" s="66"/>
      <c r="H287" s="66"/>
      <c r="I287" s="66"/>
      <c r="J287" s="66"/>
      <c r="K287" s="66"/>
      <c r="L287" s="66"/>
      <c r="M287" s="66"/>
      <c r="N287" s="66">
        <f>SUBTOTAL(9,N286:N286)</f>
        <v>0</v>
      </c>
      <c r="O287" s="66">
        <f>SUBTOTAL(9,O286:O286)</f>
        <v>0</v>
      </c>
      <c r="P287" s="66">
        <f>SUBTOTAL(9,P286:P286)</f>
        <v>0</v>
      </c>
      <c r="Q287" s="66">
        <f>SUBTOTAL(9,Q286:Q286)</f>
        <v>0</v>
      </c>
      <c r="R287" s="153"/>
      <c r="S287" s="154"/>
      <c r="T287" s="154"/>
      <c r="U287" s="152"/>
      <c r="V287" s="152"/>
      <c r="W287" s="173">
        <f>($X$3-O287*24-P287*24-N287*24)/($X$3-O287*24-P287*24)</f>
        <v>1</v>
      </c>
      <c r="X287" s="153"/>
    </row>
    <row r="288" spans="1:24" s="72" customFormat="1" outlineLevel="2">
      <c r="A288" s="123">
        <v>112</v>
      </c>
      <c r="B288" s="67" t="s">
        <v>1108</v>
      </c>
      <c r="C288" s="152" t="s">
        <v>1107</v>
      </c>
      <c r="D288" s="67">
        <v>1500</v>
      </c>
      <c r="E288" s="10" t="s">
        <v>52</v>
      </c>
      <c r="F288" s="10"/>
      <c r="G288" s="66"/>
      <c r="H288" s="66"/>
      <c r="I288" s="66"/>
      <c r="J288" s="66"/>
      <c r="K288" s="66"/>
      <c r="L288" s="66"/>
      <c r="M288" s="66"/>
      <c r="N288" s="66"/>
      <c r="O288" s="66"/>
      <c r="P288" s="66"/>
      <c r="Q288" s="66"/>
      <c r="R288" s="153"/>
      <c r="S288" s="154"/>
      <c r="T288" s="154"/>
      <c r="U288" s="152"/>
      <c r="V288" s="152"/>
      <c r="W288" s="152"/>
      <c r="X288" s="153"/>
    </row>
    <row r="289" spans="1:24" s="72" customFormat="1" outlineLevel="1">
      <c r="A289" s="123">
        <v>112</v>
      </c>
      <c r="B289" s="67"/>
      <c r="C289" s="162" t="s">
        <v>1423</v>
      </c>
      <c r="D289" s="67"/>
      <c r="E289" s="10"/>
      <c r="F289" s="10"/>
      <c r="G289" s="66"/>
      <c r="H289" s="66"/>
      <c r="I289" s="66"/>
      <c r="J289" s="66"/>
      <c r="K289" s="66"/>
      <c r="L289" s="66"/>
      <c r="M289" s="66"/>
      <c r="N289" s="66">
        <f>SUBTOTAL(9,N288:N288)</f>
        <v>0</v>
      </c>
      <c r="O289" s="66">
        <f>SUBTOTAL(9,O288:O288)</f>
        <v>0</v>
      </c>
      <c r="P289" s="66">
        <f>SUBTOTAL(9,P288:P288)</f>
        <v>0</v>
      </c>
      <c r="Q289" s="66">
        <f>SUBTOTAL(9,Q288:Q288)</f>
        <v>0</v>
      </c>
      <c r="R289" s="153"/>
      <c r="S289" s="154"/>
      <c r="T289" s="154"/>
      <c r="U289" s="152"/>
      <c r="V289" s="152"/>
      <c r="W289" s="173">
        <f>($X$3-O289*24-P289*24-N289*24)/($X$3-O289*24-P289*24)</f>
        <v>1</v>
      </c>
      <c r="X289" s="153"/>
    </row>
    <row r="290" spans="1:24" s="72" customFormat="1" outlineLevel="2">
      <c r="A290" s="123">
        <v>113</v>
      </c>
      <c r="B290" s="67" t="s">
        <v>1110</v>
      </c>
      <c r="C290" s="152" t="s">
        <v>1109</v>
      </c>
      <c r="D290" s="67">
        <v>1500</v>
      </c>
      <c r="E290" s="10" t="s">
        <v>52</v>
      </c>
      <c r="F290" s="10"/>
      <c r="G290" s="66"/>
      <c r="H290" s="66"/>
      <c r="I290" s="66"/>
      <c r="J290" s="66"/>
      <c r="K290" s="66"/>
      <c r="L290" s="66"/>
      <c r="M290" s="66"/>
      <c r="N290" s="66"/>
      <c r="O290" s="66"/>
      <c r="P290" s="66"/>
      <c r="Q290" s="66"/>
      <c r="R290" s="153"/>
      <c r="S290" s="154"/>
      <c r="T290" s="154"/>
      <c r="U290" s="152"/>
      <c r="V290" s="152"/>
      <c r="W290" s="152"/>
      <c r="X290" s="153"/>
    </row>
    <row r="291" spans="1:24" s="72" customFormat="1" outlineLevel="1">
      <c r="A291" s="123">
        <v>113</v>
      </c>
      <c r="B291" s="67"/>
      <c r="C291" s="162" t="s">
        <v>1424</v>
      </c>
      <c r="D291" s="67"/>
      <c r="E291" s="10"/>
      <c r="F291" s="10"/>
      <c r="G291" s="66"/>
      <c r="H291" s="66"/>
      <c r="I291" s="66"/>
      <c r="J291" s="66"/>
      <c r="K291" s="66"/>
      <c r="L291" s="66"/>
      <c r="M291" s="66"/>
      <c r="N291" s="66">
        <f>SUBTOTAL(9,N290:N290)</f>
        <v>0</v>
      </c>
      <c r="O291" s="66">
        <f>SUBTOTAL(9,O290:O290)</f>
        <v>0</v>
      </c>
      <c r="P291" s="66">
        <f>SUBTOTAL(9,P290:P290)</f>
        <v>0</v>
      </c>
      <c r="Q291" s="66">
        <f>SUBTOTAL(9,Q290:Q290)</f>
        <v>0</v>
      </c>
      <c r="R291" s="153"/>
      <c r="S291" s="154"/>
      <c r="T291" s="154"/>
      <c r="U291" s="152"/>
      <c r="V291" s="152"/>
      <c r="W291" s="173">
        <f>($X$3-O291*24-P291*24-N291*24)/($X$3-O291*24-P291*24)</f>
        <v>1</v>
      </c>
      <c r="X291" s="153"/>
    </row>
    <row r="292" spans="1:24" s="72" customFormat="1" outlineLevel="2">
      <c r="A292" s="123">
        <v>114</v>
      </c>
      <c r="B292" s="67" t="s">
        <v>1112</v>
      </c>
      <c r="C292" s="152" t="s">
        <v>1111</v>
      </c>
      <c r="D292" s="67">
        <v>1500</v>
      </c>
      <c r="E292" s="10" t="s">
        <v>52</v>
      </c>
      <c r="F292" s="10"/>
      <c r="G292" s="66"/>
      <c r="H292" s="66"/>
      <c r="I292" s="66"/>
      <c r="J292" s="66"/>
      <c r="K292" s="66"/>
      <c r="L292" s="66"/>
      <c r="M292" s="66"/>
      <c r="N292" s="66"/>
      <c r="O292" s="66"/>
      <c r="P292" s="66"/>
      <c r="Q292" s="66"/>
      <c r="R292" s="153"/>
      <c r="S292" s="154"/>
      <c r="T292" s="154"/>
      <c r="U292" s="152"/>
      <c r="V292" s="152"/>
      <c r="W292" s="152"/>
      <c r="X292" s="153"/>
    </row>
    <row r="293" spans="1:24" s="72" customFormat="1" outlineLevel="1">
      <c r="A293" s="123">
        <v>114</v>
      </c>
      <c r="B293" s="67"/>
      <c r="C293" s="162" t="s">
        <v>1425</v>
      </c>
      <c r="D293" s="67"/>
      <c r="E293" s="10"/>
      <c r="F293" s="10"/>
      <c r="G293" s="66"/>
      <c r="H293" s="66"/>
      <c r="I293" s="66"/>
      <c r="J293" s="66"/>
      <c r="K293" s="66"/>
      <c r="L293" s="66"/>
      <c r="M293" s="66"/>
      <c r="N293" s="66">
        <f>SUBTOTAL(9,N292:N292)</f>
        <v>0</v>
      </c>
      <c r="O293" s="66">
        <f>SUBTOTAL(9,O292:O292)</f>
        <v>0</v>
      </c>
      <c r="P293" s="66">
        <f>SUBTOTAL(9,P292:P292)</f>
        <v>0</v>
      </c>
      <c r="Q293" s="66">
        <f>SUBTOTAL(9,Q292:Q292)</f>
        <v>0</v>
      </c>
      <c r="R293" s="153"/>
      <c r="S293" s="154"/>
      <c r="T293" s="154"/>
      <c r="U293" s="152"/>
      <c r="V293" s="152"/>
      <c r="W293" s="173">
        <f>($X$3-O293*24-P293*24-N293*24)/($X$3-O293*24-P293*24)</f>
        <v>1</v>
      </c>
      <c r="X293" s="153"/>
    </row>
    <row r="294" spans="1:24" s="72" customFormat="1" ht="30" outlineLevel="2">
      <c r="A294" s="66">
        <v>115</v>
      </c>
      <c r="B294" s="67" t="s">
        <v>1113</v>
      </c>
      <c r="C294" s="6" t="s">
        <v>91</v>
      </c>
      <c r="D294" s="67">
        <v>315</v>
      </c>
      <c r="E294" s="10" t="s">
        <v>52</v>
      </c>
      <c r="F294" s="10" t="s">
        <v>1096</v>
      </c>
      <c r="G294" s="18">
        <v>42124</v>
      </c>
      <c r="H294" s="27">
        <v>0.88888888888888884</v>
      </c>
      <c r="I294" s="19">
        <v>42152</v>
      </c>
      <c r="J294" s="20">
        <v>0.9277777777777777</v>
      </c>
      <c r="K294" s="20"/>
      <c r="L294" s="20"/>
      <c r="M294" s="176">
        <f>(670+16/60)/24</f>
        <v>27.927777777777777</v>
      </c>
      <c r="N294" s="21">
        <v>27.927777777777777</v>
      </c>
      <c r="O294" s="21">
        <v>0</v>
      </c>
      <c r="P294" s="21">
        <v>0</v>
      </c>
      <c r="Q294" s="21">
        <v>0</v>
      </c>
      <c r="R294" s="11">
        <v>120</v>
      </c>
      <c r="S294" s="11" t="s">
        <v>55</v>
      </c>
      <c r="T294" s="177">
        <f>M294-R294</f>
        <v>-92.072222222222223</v>
      </c>
      <c r="U294" s="13" t="s">
        <v>148</v>
      </c>
      <c r="V294" s="13"/>
      <c r="W294" s="13"/>
      <c r="X294" s="28" t="s">
        <v>27</v>
      </c>
    </row>
    <row r="295" spans="1:24" s="72" customFormat="1" outlineLevel="1">
      <c r="A295" s="66">
        <v>115</v>
      </c>
      <c r="B295" s="67"/>
      <c r="C295" s="166" t="s">
        <v>1426</v>
      </c>
      <c r="D295" s="67"/>
      <c r="E295" s="10"/>
      <c r="F295" s="10"/>
      <c r="G295" s="18"/>
      <c r="H295" s="27"/>
      <c r="I295" s="19"/>
      <c r="J295" s="20"/>
      <c r="K295" s="20"/>
      <c r="L295" s="20"/>
      <c r="M295" s="20"/>
      <c r="N295" s="21">
        <f>SUBTOTAL(9,N294:N294)</f>
        <v>27.927777777777777</v>
      </c>
      <c r="O295" s="21">
        <f>SUBTOTAL(9,O294:O294)</f>
        <v>0</v>
      </c>
      <c r="P295" s="21">
        <f>SUBTOTAL(9,P294:P294)</f>
        <v>0</v>
      </c>
      <c r="Q295" s="21">
        <f>SUBTOTAL(9,Q294:Q294)</f>
        <v>0</v>
      </c>
      <c r="R295" s="11"/>
      <c r="S295" s="11"/>
      <c r="T295" s="11"/>
      <c r="U295" s="13"/>
      <c r="V295" s="13"/>
      <c r="W295" s="173">
        <f>($X$3-O295*24-P295*24)/($X$3-O295*24-P295*24)</f>
        <v>1</v>
      </c>
      <c r="X295" s="28"/>
    </row>
    <row r="296" spans="1:24" s="72" customFormat="1" outlineLevel="2">
      <c r="A296" s="123">
        <v>116</v>
      </c>
      <c r="B296" s="67" t="s">
        <v>1115</v>
      </c>
      <c r="C296" s="152" t="s">
        <v>1114</v>
      </c>
      <c r="D296" s="67">
        <v>1500</v>
      </c>
      <c r="E296" s="10" t="s">
        <v>52</v>
      </c>
      <c r="F296" s="10"/>
      <c r="G296" s="66"/>
      <c r="H296" s="66"/>
      <c r="I296" s="66"/>
      <c r="J296" s="66"/>
      <c r="K296" s="66"/>
      <c r="L296" s="66"/>
      <c r="M296" s="66"/>
      <c r="N296" s="66"/>
      <c r="O296" s="66"/>
      <c r="P296" s="66"/>
      <c r="Q296" s="66"/>
      <c r="R296" s="153"/>
      <c r="S296" s="154"/>
      <c r="T296" s="154"/>
      <c r="U296" s="152"/>
      <c r="V296" s="152"/>
      <c r="W296" s="152"/>
      <c r="X296" s="153"/>
    </row>
    <row r="297" spans="1:24" s="72" customFormat="1" outlineLevel="1">
      <c r="A297" s="123">
        <v>116</v>
      </c>
      <c r="B297" s="67"/>
      <c r="C297" s="162" t="s">
        <v>1427</v>
      </c>
      <c r="D297" s="67"/>
      <c r="E297" s="10"/>
      <c r="F297" s="10"/>
      <c r="G297" s="66"/>
      <c r="H297" s="66"/>
      <c r="I297" s="66"/>
      <c r="J297" s="66"/>
      <c r="K297" s="66"/>
      <c r="L297" s="66"/>
      <c r="M297" s="66"/>
      <c r="N297" s="66">
        <f>SUBTOTAL(9,N296:N296)</f>
        <v>0</v>
      </c>
      <c r="O297" s="66">
        <f>SUBTOTAL(9,O296:O296)</f>
        <v>0</v>
      </c>
      <c r="P297" s="66">
        <f>SUBTOTAL(9,P296:P296)</f>
        <v>0</v>
      </c>
      <c r="Q297" s="66">
        <f>SUBTOTAL(9,Q296:Q296)</f>
        <v>0</v>
      </c>
      <c r="R297" s="153"/>
      <c r="S297" s="154"/>
      <c r="T297" s="154"/>
      <c r="U297" s="152"/>
      <c r="V297" s="152"/>
      <c r="W297" s="173">
        <f>($X$3-O297*24-P297*24-N297*24)/($X$3-O297*24-P297*24)</f>
        <v>1</v>
      </c>
      <c r="X297" s="153"/>
    </row>
    <row r="298" spans="1:24" s="72" customFormat="1" outlineLevel="2">
      <c r="A298" s="123">
        <v>117</v>
      </c>
      <c r="B298" s="67" t="s">
        <v>1117</v>
      </c>
      <c r="C298" s="152" t="s">
        <v>1116</v>
      </c>
      <c r="D298" s="67">
        <v>1500</v>
      </c>
      <c r="E298" s="10" t="s">
        <v>52</v>
      </c>
      <c r="F298" s="10"/>
      <c r="G298" s="66"/>
      <c r="H298" s="66"/>
      <c r="I298" s="66"/>
      <c r="J298" s="66"/>
      <c r="K298" s="66"/>
      <c r="L298" s="66"/>
      <c r="M298" s="66"/>
      <c r="N298" s="66"/>
      <c r="O298" s="66"/>
      <c r="P298" s="66"/>
      <c r="Q298" s="66"/>
      <c r="R298" s="153"/>
      <c r="S298" s="154"/>
      <c r="T298" s="154"/>
      <c r="U298" s="152"/>
      <c r="V298" s="152"/>
      <c r="W298" s="152"/>
      <c r="X298" s="153"/>
    </row>
    <row r="299" spans="1:24" s="72" customFormat="1" outlineLevel="1">
      <c r="A299" s="123">
        <v>117</v>
      </c>
      <c r="B299" s="67"/>
      <c r="C299" s="162" t="s">
        <v>1428</v>
      </c>
      <c r="D299" s="67"/>
      <c r="E299" s="10"/>
      <c r="F299" s="10"/>
      <c r="G299" s="66"/>
      <c r="H299" s="66"/>
      <c r="I299" s="66"/>
      <c r="J299" s="66"/>
      <c r="K299" s="66"/>
      <c r="L299" s="66"/>
      <c r="M299" s="66"/>
      <c r="N299" s="66">
        <f>SUBTOTAL(9,N298:N298)</f>
        <v>0</v>
      </c>
      <c r="O299" s="66">
        <f>SUBTOTAL(9,O298:O298)</f>
        <v>0</v>
      </c>
      <c r="P299" s="66">
        <f>SUBTOTAL(9,P298:P298)</f>
        <v>0</v>
      </c>
      <c r="Q299" s="66">
        <f>SUBTOTAL(9,Q298:Q298)</f>
        <v>0</v>
      </c>
      <c r="R299" s="153"/>
      <c r="S299" s="154"/>
      <c r="T299" s="154"/>
      <c r="U299" s="152"/>
      <c r="V299" s="152"/>
      <c r="W299" s="173">
        <f>($X$3-O299*24-P299*24-N299*24)/($X$3-O299*24-P299*24)</f>
        <v>1</v>
      </c>
      <c r="X299" s="153"/>
    </row>
    <row r="300" spans="1:24" s="72" customFormat="1" outlineLevel="2">
      <c r="A300" s="123">
        <v>118</v>
      </c>
      <c r="B300" s="67" t="s">
        <v>1119</v>
      </c>
      <c r="C300" s="152" t="s">
        <v>1118</v>
      </c>
      <c r="D300" s="67">
        <v>1500</v>
      </c>
      <c r="E300" s="10" t="s">
        <v>52</v>
      </c>
      <c r="F300" s="10"/>
      <c r="G300" s="66"/>
      <c r="H300" s="66"/>
      <c r="I300" s="66"/>
      <c r="J300" s="66"/>
      <c r="K300" s="66"/>
      <c r="L300" s="66"/>
      <c r="M300" s="66"/>
      <c r="N300" s="66"/>
      <c r="O300" s="66"/>
      <c r="P300" s="66"/>
      <c r="Q300" s="66"/>
      <c r="R300" s="153"/>
      <c r="S300" s="154"/>
      <c r="T300" s="154"/>
      <c r="U300" s="152"/>
      <c r="V300" s="152"/>
      <c r="W300" s="152"/>
      <c r="X300" s="153"/>
    </row>
    <row r="301" spans="1:24" s="72" customFormat="1" outlineLevel="1">
      <c r="A301" s="123">
        <v>118</v>
      </c>
      <c r="B301" s="67"/>
      <c r="C301" s="162" t="s">
        <v>1429</v>
      </c>
      <c r="D301" s="67"/>
      <c r="E301" s="10"/>
      <c r="F301" s="10"/>
      <c r="G301" s="66"/>
      <c r="H301" s="66"/>
      <c r="I301" s="66"/>
      <c r="J301" s="66"/>
      <c r="K301" s="66"/>
      <c r="L301" s="66"/>
      <c r="M301" s="66"/>
      <c r="N301" s="66">
        <f>SUBTOTAL(9,N300:N300)</f>
        <v>0</v>
      </c>
      <c r="O301" s="66">
        <f>SUBTOTAL(9,O300:O300)</f>
        <v>0</v>
      </c>
      <c r="P301" s="66">
        <f>SUBTOTAL(9,P300:P300)</f>
        <v>0</v>
      </c>
      <c r="Q301" s="66">
        <f>SUBTOTAL(9,Q300:Q300)</f>
        <v>0</v>
      </c>
      <c r="R301" s="153"/>
      <c r="S301" s="154"/>
      <c r="T301" s="154"/>
      <c r="U301" s="152"/>
      <c r="V301" s="152"/>
      <c r="W301" s="173">
        <f>($X$3-O301*24-P301*24-N301*24)/($X$3-O301*24-P301*24)</f>
        <v>1</v>
      </c>
      <c r="X301" s="153"/>
    </row>
    <row r="302" spans="1:24" s="72" customFormat="1" outlineLevel="2">
      <c r="A302" s="123">
        <v>119</v>
      </c>
      <c r="B302" s="67" t="s">
        <v>1121</v>
      </c>
      <c r="C302" s="152" t="s">
        <v>1120</v>
      </c>
      <c r="D302" s="67">
        <v>1500</v>
      </c>
      <c r="E302" s="10" t="s">
        <v>52</v>
      </c>
      <c r="F302" s="10"/>
      <c r="G302" s="66"/>
      <c r="H302" s="66"/>
      <c r="I302" s="66"/>
      <c r="J302" s="66"/>
      <c r="K302" s="66"/>
      <c r="L302" s="66"/>
      <c r="M302" s="66"/>
      <c r="N302" s="66"/>
      <c r="O302" s="66"/>
      <c r="P302" s="66"/>
      <c r="Q302" s="66"/>
      <c r="R302" s="153"/>
      <c r="S302" s="154"/>
      <c r="T302" s="154"/>
      <c r="U302" s="152"/>
      <c r="V302" s="152"/>
      <c r="W302" s="152"/>
      <c r="X302" s="153"/>
    </row>
    <row r="303" spans="1:24" s="72" customFormat="1" outlineLevel="1">
      <c r="A303" s="123">
        <v>119</v>
      </c>
      <c r="B303" s="67"/>
      <c r="C303" s="162" t="s">
        <v>1430</v>
      </c>
      <c r="D303" s="67"/>
      <c r="E303" s="10"/>
      <c r="F303" s="10"/>
      <c r="G303" s="66"/>
      <c r="H303" s="66"/>
      <c r="I303" s="66"/>
      <c r="J303" s="66"/>
      <c r="K303" s="66"/>
      <c r="L303" s="66"/>
      <c r="M303" s="66"/>
      <c r="N303" s="66">
        <f>SUBTOTAL(9,N302:N302)</f>
        <v>0</v>
      </c>
      <c r="O303" s="66">
        <f>SUBTOTAL(9,O302:O302)</f>
        <v>0</v>
      </c>
      <c r="P303" s="66">
        <f>SUBTOTAL(9,P302:P302)</f>
        <v>0</v>
      </c>
      <c r="Q303" s="66">
        <f>SUBTOTAL(9,Q302:Q302)</f>
        <v>0</v>
      </c>
      <c r="R303" s="153"/>
      <c r="S303" s="154"/>
      <c r="T303" s="154"/>
      <c r="U303" s="152"/>
      <c r="V303" s="152"/>
      <c r="W303" s="173">
        <f>($X$3-O303*24-P303*24-N303*24)/($X$3-O303*24-P303*24)</f>
        <v>1</v>
      </c>
      <c r="X303" s="153"/>
    </row>
    <row r="304" spans="1:24" s="72" customFormat="1" outlineLevel="2">
      <c r="A304" s="123">
        <v>120</v>
      </c>
      <c r="B304" s="67" t="s">
        <v>1123</v>
      </c>
      <c r="C304" s="152" t="s">
        <v>1122</v>
      </c>
      <c r="D304" s="67">
        <v>1500</v>
      </c>
      <c r="E304" s="10" t="s">
        <v>52</v>
      </c>
      <c r="F304" s="10"/>
      <c r="G304" s="66"/>
      <c r="H304" s="66"/>
      <c r="I304" s="66"/>
      <c r="J304" s="66"/>
      <c r="K304" s="66"/>
      <c r="L304" s="66"/>
      <c r="M304" s="66"/>
      <c r="N304" s="66"/>
      <c r="O304" s="66"/>
      <c r="P304" s="66"/>
      <c r="Q304" s="66"/>
      <c r="R304" s="153"/>
      <c r="S304" s="154"/>
      <c r="T304" s="154"/>
      <c r="U304" s="152"/>
      <c r="V304" s="152"/>
      <c r="W304" s="152"/>
      <c r="X304" s="153"/>
    </row>
    <row r="305" spans="1:24" s="72" customFormat="1" outlineLevel="1">
      <c r="A305" s="123">
        <v>120</v>
      </c>
      <c r="B305" s="67"/>
      <c r="C305" s="162" t="s">
        <v>1431</v>
      </c>
      <c r="D305" s="67"/>
      <c r="E305" s="10"/>
      <c r="F305" s="10"/>
      <c r="G305" s="66"/>
      <c r="H305" s="66"/>
      <c r="I305" s="66"/>
      <c r="J305" s="66"/>
      <c r="K305" s="66"/>
      <c r="L305" s="66"/>
      <c r="M305" s="66"/>
      <c r="N305" s="66">
        <f>SUBTOTAL(9,N304:N304)</f>
        <v>0</v>
      </c>
      <c r="O305" s="66">
        <f>SUBTOTAL(9,O304:O304)</f>
        <v>0</v>
      </c>
      <c r="P305" s="66">
        <f>SUBTOTAL(9,P304:P304)</f>
        <v>0</v>
      </c>
      <c r="Q305" s="66">
        <f>SUBTOTAL(9,Q304:Q304)</f>
        <v>0</v>
      </c>
      <c r="R305" s="153"/>
      <c r="S305" s="154"/>
      <c r="T305" s="154"/>
      <c r="U305" s="152"/>
      <c r="V305" s="152"/>
      <c r="W305" s="173">
        <f>($X$3-O305*24-P305*24-N305*24)/($X$3-O305*24-P305*24)</f>
        <v>1</v>
      </c>
      <c r="X305" s="153"/>
    </row>
    <row r="306" spans="1:24" s="72" customFormat="1" outlineLevel="2">
      <c r="A306" s="66">
        <v>121</v>
      </c>
      <c r="B306" s="67" t="s">
        <v>1124</v>
      </c>
      <c r="C306" s="6" t="s">
        <v>92</v>
      </c>
      <c r="D306" s="67">
        <v>315</v>
      </c>
      <c r="E306" s="10" t="s">
        <v>52</v>
      </c>
      <c r="F306" s="10"/>
      <c r="G306" s="19">
        <v>42146</v>
      </c>
      <c r="H306" s="20">
        <v>0.41875000000000001</v>
      </c>
      <c r="I306" s="19">
        <v>42146</v>
      </c>
      <c r="J306" s="20">
        <v>0.78125</v>
      </c>
      <c r="K306" s="20"/>
      <c r="L306" s="20"/>
      <c r="M306" s="20"/>
      <c r="N306" s="21">
        <v>0</v>
      </c>
      <c r="O306" s="21">
        <v>0</v>
      </c>
      <c r="P306" s="21">
        <v>0</v>
      </c>
      <c r="Q306" s="21">
        <v>0.36249999999999999</v>
      </c>
      <c r="R306" s="11"/>
      <c r="S306" s="11"/>
      <c r="T306" s="11"/>
      <c r="U306" s="5" t="s">
        <v>669</v>
      </c>
      <c r="V306" s="5"/>
      <c r="W306" s="5"/>
      <c r="X306" s="12" t="s">
        <v>11</v>
      </c>
    </row>
    <row r="307" spans="1:24" s="72" customFormat="1" outlineLevel="1">
      <c r="A307" s="66">
        <v>121</v>
      </c>
      <c r="B307" s="67"/>
      <c r="C307" s="166" t="s">
        <v>1432</v>
      </c>
      <c r="D307" s="67"/>
      <c r="E307" s="10"/>
      <c r="F307" s="10"/>
      <c r="G307" s="19"/>
      <c r="H307" s="20"/>
      <c r="I307" s="19"/>
      <c r="J307" s="20"/>
      <c r="K307" s="20"/>
      <c r="L307" s="20"/>
      <c r="M307" s="20"/>
      <c r="N307" s="21">
        <f>SUBTOTAL(9,N306:N306)</f>
        <v>0</v>
      </c>
      <c r="O307" s="21">
        <f>SUBTOTAL(9,O306:O306)</f>
        <v>0</v>
      </c>
      <c r="P307" s="21">
        <f>SUBTOTAL(9,P306:P306)</f>
        <v>0</v>
      </c>
      <c r="Q307" s="21">
        <f>SUBTOTAL(9,Q306:Q306)</f>
        <v>0.36249999999999999</v>
      </c>
      <c r="R307" s="11"/>
      <c r="S307" s="11"/>
      <c r="T307" s="11"/>
      <c r="U307" s="5"/>
      <c r="V307" s="5"/>
      <c r="W307" s="173">
        <f>($X$3-O307*24-P307*24-N307*24)/($X$3-O307*24-P307*24)</f>
        <v>1</v>
      </c>
      <c r="X307" s="12"/>
    </row>
    <row r="308" spans="1:24" s="72" customFormat="1" outlineLevel="2">
      <c r="A308" s="123">
        <v>122</v>
      </c>
      <c r="B308" s="67" t="s">
        <v>1126</v>
      </c>
      <c r="C308" s="152" t="s">
        <v>1125</v>
      </c>
      <c r="D308" s="67">
        <v>315</v>
      </c>
      <c r="E308" s="10" t="s">
        <v>52</v>
      </c>
      <c r="F308" s="10"/>
      <c r="G308" s="66"/>
      <c r="H308" s="66"/>
      <c r="I308" s="66"/>
      <c r="J308" s="66"/>
      <c r="K308" s="66"/>
      <c r="L308" s="66"/>
      <c r="M308" s="66"/>
      <c r="N308" s="66"/>
      <c r="O308" s="66"/>
      <c r="P308" s="66"/>
      <c r="Q308" s="66"/>
      <c r="R308" s="153"/>
      <c r="S308" s="154"/>
      <c r="T308" s="154"/>
      <c r="U308" s="152"/>
      <c r="V308" s="152"/>
      <c r="W308" s="152"/>
      <c r="X308" s="153"/>
    </row>
    <row r="309" spans="1:24" s="72" customFormat="1" outlineLevel="1">
      <c r="A309" s="123">
        <v>122</v>
      </c>
      <c r="B309" s="67"/>
      <c r="C309" s="162" t="s">
        <v>1433</v>
      </c>
      <c r="D309" s="67"/>
      <c r="E309" s="10"/>
      <c r="F309" s="10"/>
      <c r="G309" s="66"/>
      <c r="H309" s="66"/>
      <c r="I309" s="66"/>
      <c r="J309" s="66"/>
      <c r="K309" s="66"/>
      <c r="L309" s="66"/>
      <c r="M309" s="66"/>
      <c r="N309" s="66">
        <f>SUBTOTAL(9,N308:N308)</f>
        <v>0</v>
      </c>
      <c r="O309" s="66">
        <f>SUBTOTAL(9,O308:O308)</f>
        <v>0</v>
      </c>
      <c r="P309" s="66">
        <f>SUBTOTAL(9,P308:P308)</f>
        <v>0</v>
      </c>
      <c r="Q309" s="66">
        <f>SUBTOTAL(9,Q308:Q308)</f>
        <v>0</v>
      </c>
      <c r="R309" s="153"/>
      <c r="S309" s="154"/>
      <c r="T309" s="154"/>
      <c r="U309" s="152"/>
      <c r="V309" s="152"/>
      <c r="W309" s="173">
        <f>($X$3-O309*24-P309*24-N309*24)/($X$3-O309*24-P309*24)</f>
        <v>1</v>
      </c>
      <c r="X309" s="153"/>
    </row>
    <row r="310" spans="1:24" s="72" customFormat="1" outlineLevel="2">
      <c r="A310" s="17">
        <v>123</v>
      </c>
      <c r="B310" s="67" t="s">
        <v>1127</v>
      </c>
      <c r="C310" s="6" t="s">
        <v>93</v>
      </c>
      <c r="D310" s="67">
        <v>315</v>
      </c>
      <c r="E310" s="10" t="s">
        <v>52</v>
      </c>
      <c r="F310" s="10"/>
      <c r="G310" s="19">
        <v>42132</v>
      </c>
      <c r="H310" s="20">
        <v>0.37708333333333338</v>
      </c>
      <c r="I310" s="19">
        <v>42132</v>
      </c>
      <c r="J310" s="20">
        <v>0.84861111111111109</v>
      </c>
      <c r="K310" s="20"/>
      <c r="L310" s="20"/>
      <c r="M310" s="20"/>
      <c r="N310" s="21">
        <v>0</v>
      </c>
      <c r="O310" s="21">
        <v>0</v>
      </c>
      <c r="P310" s="21">
        <v>0</v>
      </c>
      <c r="Q310" s="21">
        <v>0.47152777777777771</v>
      </c>
      <c r="R310" s="11"/>
      <c r="S310" s="11"/>
      <c r="T310" s="11"/>
      <c r="U310" s="5" t="s">
        <v>293</v>
      </c>
      <c r="V310" s="5"/>
      <c r="W310" s="5"/>
      <c r="X310" s="12" t="s">
        <v>11</v>
      </c>
    </row>
    <row r="311" spans="1:24" s="72" customFormat="1" outlineLevel="1">
      <c r="A311" s="17">
        <v>123</v>
      </c>
      <c r="B311" s="67"/>
      <c r="C311" s="166" t="s">
        <v>1434</v>
      </c>
      <c r="D311" s="67"/>
      <c r="E311" s="10"/>
      <c r="F311" s="10"/>
      <c r="G311" s="19"/>
      <c r="H311" s="20"/>
      <c r="I311" s="19"/>
      <c r="J311" s="20"/>
      <c r="K311" s="20"/>
      <c r="L311" s="20"/>
      <c r="M311" s="20"/>
      <c r="N311" s="21">
        <f>SUBTOTAL(9,N310:N310)</f>
        <v>0</v>
      </c>
      <c r="O311" s="21">
        <f>SUBTOTAL(9,O310:O310)</f>
        <v>0</v>
      </c>
      <c r="P311" s="21">
        <f>SUBTOTAL(9,P310:P310)</f>
        <v>0</v>
      </c>
      <c r="Q311" s="21">
        <f>SUBTOTAL(9,Q310:Q310)</f>
        <v>0.47152777777777771</v>
      </c>
      <c r="R311" s="11"/>
      <c r="S311" s="11"/>
      <c r="T311" s="11"/>
      <c r="U311" s="5"/>
      <c r="V311" s="5"/>
      <c r="W311" s="173">
        <f>($X$3-O311*24-P311*24-N311*24)/($X$3-O311*24-P311*24)</f>
        <v>1</v>
      </c>
      <c r="X311" s="12"/>
    </row>
    <row r="312" spans="1:24" s="72" customFormat="1" outlineLevel="2">
      <c r="A312" s="123">
        <v>124</v>
      </c>
      <c r="B312" s="67" t="s">
        <v>1129</v>
      </c>
      <c r="C312" s="152" t="s">
        <v>1128</v>
      </c>
      <c r="D312" s="67">
        <v>315</v>
      </c>
      <c r="E312" s="10" t="s">
        <v>52</v>
      </c>
      <c r="F312" s="10"/>
      <c r="G312" s="66"/>
      <c r="H312" s="66"/>
      <c r="I312" s="66"/>
      <c r="J312" s="66"/>
      <c r="K312" s="66"/>
      <c r="L312" s="66"/>
      <c r="M312" s="66"/>
      <c r="N312" s="66"/>
      <c r="O312" s="66"/>
      <c r="P312" s="66"/>
      <c r="Q312" s="66"/>
      <c r="R312" s="153"/>
      <c r="S312" s="154"/>
      <c r="T312" s="154"/>
      <c r="U312" s="152"/>
      <c r="V312" s="152"/>
      <c r="W312" s="152"/>
      <c r="X312" s="153"/>
    </row>
    <row r="313" spans="1:24" s="72" customFormat="1" outlineLevel="1">
      <c r="A313" s="123">
        <v>124</v>
      </c>
      <c r="B313" s="67"/>
      <c r="C313" s="162" t="s">
        <v>1435</v>
      </c>
      <c r="D313" s="67"/>
      <c r="E313" s="10"/>
      <c r="F313" s="10"/>
      <c r="G313" s="66"/>
      <c r="H313" s="66"/>
      <c r="I313" s="66"/>
      <c r="J313" s="66"/>
      <c r="K313" s="66"/>
      <c r="L313" s="66"/>
      <c r="M313" s="66"/>
      <c r="N313" s="66">
        <f>SUBTOTAL(9,N312:N312)</f>
        <v>0</v>
      </c>
      <c r="O313" s="66">
        <f>SUBTOTAL(9,O312:O312)</f>
        <v>0</v>
      </c>
      <c r="P313" s="66">
        <f>SUBTOTAL(9,P312:P312)</f>
        <v>0</v>
      </c>
      <c r="Q313" s="66">
        <f>SUBTOTAL(9,Q312:Q312)</f>
        <v>0</v>
      </c>
      <c r="R313" s="153"/>
      <c r="S313" s="154"/>
      <c r="T313" s="154"/>
      <c r="U313" s="152"/>
      <c r="V313" s="152"/>
      <c r="W313" s="173">
        <f>($X$3-O313*24-P313*24-N313*24)/($X$3-O313*24-P313*24)</f>
        <v>1</v>
      </c>
      <c r="X313" s="153"/>
    </row>
    <row r="314" spans="1:24" s="72" customFormat="1" ht="71.25" outlineLevel="2">
      <c r="A314" s="66">
        <v>125</v>
      </c>
      <c r="B314" s="67" t="s">
        <v>1130</v>
      </c>
      <c r="C314" s="2" t="s">
        <v>94</v>
      </c>
      <c r="D314" s="67">
        <v>315</v>
      </c>
      <c r="E314" s="10" t="s">
        <v>52</v>
      </c>
      <c r="F314" s="10"/>
      <c r="G314" s="19">
        <v>42128</v>
      </c>
      <c r="H314" s="20">
        <v>0.86458333333333337</v>
      </c>
      <c r="I314" s="19">
        <v>42128</v>
      </c>
      <c r="J314" s="20">
        <v>0.89236111111111116</v>
      </c>
      <c r="K314" s="20"/>
      <c r="L314" s="20"/>
      <c r="M314" s="20"/>
      <c r="N314" s="21">
        <v>0</v>
      </c>
      <c r="O314" s="21">
        <v>2.777777777777779E-2</v>
      </c>
      <c r="P314" s="21">
        <v>0</v>
      </c>
      <c r="Q314" s="21">
        <v>0</v>
      </c>
      <c r="R314" s="11"/>
      <c r="S314" s="11"/>
      <c r="T314" s="11"/>
      <c r="U314" s="5" t="s">
        <v>253</v>
      </c>
      <c r="V314" s="5"/>
      <c r="W314" s="5"/>
      <c r="X314" s="12" t="s">
        <v>22</v>
      </c>
    </row>
    <row r="315" spans="1:24" s="72" customFormat="1" outlineLevel="1">
      <c r="A315" s="66">
        <v>125</v>
      </c>
      <c r="B315" s="67"/>
      <c r="C315" s="163" t="s">
        <v>1436</v>
      </c>
      <c r="D315" s="67"/>
      <c r="E315" s="10"/>
      <c r="F315" s="10"/>
      <c r="G315" s="19"/>
      <c r="H315" s="20"/>
      <c r="I315" s="19"/>
      <c r="J315" s="20"/>
      <c r="K315" s="20"/>
      <c r="L315" s="20"/>
      <c r="M315" s="20"/>
      <c r="N315" s="21">
        <f>SUBTOTAL(9,N314:N314)</f>
        <v>0</v>
      </c>
      <c r="O315" s="21">
        <f>SUBTOTAL(9,O314:O314)</f>
        <v>2.777777777777779E-2</v>
      </c>
      <c r="P315" s="21">
        <f>SUBTOTAL(9,P314:P314)</f>
        <v>0</v>
      </c>
      <c r="Q315" s="21">
        <f>SUBTOTAL(9,Q314:Q314)</f>
        <v>0</v>
      </c>
      <c r="R315" s="11"/>
      <c r="S315" s="11"/>
      <c r="T315" s="11"/>
      <c r="U315" s="5"/>
      <c r="V315" s="5"/>
      <c r="W315" s="173">
        <f>($X$3-O315*24-P315*24-N315*24)/($X$3-O315*24-P315*24)</f>
        <v>1</v>
      </c>
      <c r="X315" s="12"/>
    </row>
    <row r="316" spans="1:24" s="72" customFormat="1" outlineLevel="2">
      <c r="A316" s="123">
        <v>126</v>
      </c>
      <c r="B316" s="67" t="s">
        <v>1132</v>
      </c>
      <c r="C316" s="152" t="s">
        <v>1131</v>
      </c>
      <c r="D316" s="67">
        <v>500</v>
      </c>
      <c r="E316" s="10" t="s">
        <v>52</v>
      </c>
      <c r="F316" s="10"/>
      <c r="G316" s="66"/>
      <c r="H316" s="66"/>
      <c r="I316" s="66"/>
      <c r="J316" s="66"/>
      <c r="K316" s="66"/>
      <c r="L316" s="66"/>
      <c r="M316" s="66"/>
      <c r="N316" s="66"/>
      <c r="O316" s="66"/>
      <c r="P316" s="66"/>
      <c r="Q316" s="66"/>
      <c r="R316" s="153"/>
      <c r="S316" s="154"/>
      <c r="T316" s="154"/>
      <c r="U316" s="152"/>
      <c r="V316" s="152"/>
      <c r="W316" s="152"/>
      <c r="X316" s="153"/>
    </row>
    <row r="317" spans="1:24" s="72" customFormat="1" outlineLevel="1">
      <c r="A317" s="123">
        <v>126</v>
      </c>
      <c r="B317" s="67"/>
      <c r="C317" s="162" t="s">
        <v>1437</v>
      </c>
      <c r="D317" s="67"/>
      <c r="E317" s="10"/>
      <c r="F317" s="10"/>
      <c r="G317" s="66"/>
      <c r="H317" s="66"/>
      <c r="I317" s="66"/>
      <c r="J317" s="66"/>
      <c r="K317" s="66"/>
      <c r="L317" s="66"/>
      <c r="M317" s="66"/>
      <c r="N317" s="66">
        <f>SUBTOTAL(9,N316:N316)</f>
        <v>0</v>
      </c>
      <c r="O317" s="66">
        <f>SUBTOTAL(9,O316:O316)</f>
        <v>0</v>
      </c>
      <c r="P317" s="66">
        <f>SUBTOTAL(9,P316:P316)</f>
        <v>0</v>
      </c>
      <c r="Q317" s="66">
        <f>SUBTOTAL(9,Q316:Q316)</f>
        <v>0</v>
      </c>
      <c r="R317" s="153"/>
      <c r="S317" s="154"/>
      <c r="T317" s="154"/>
      <c r="U317" s="152"/>
      <c r="V317" s="152"/>
      <c r="W317" s="173">
        <f>($X$3-O317*24-P317*24-N317*24)/($X$3-O317*24-P317*24)</f>
        <v>1</v>
      </c>
      <c r="X317" s="153"/>
    </row>
    <row r="318" spans="1:24" s="72" customFormat="1" outlineLevel="2">
      <c r="A318" s="123">
        <v>127</v>
      </c>
      <c r="B318" s="67" t="s">
        <v>1134</v>
      </c>
      <c r="C318" s="152" t="s">
        <v>1133</v>
      </c>
      <c r="D318" s="67">
        <v>315</v>
      </c>
      <c r="E318" s="10" t="s">
        <v>52</v>
      </c>
      <c r="F318" s="10"/>
      <c r="G318" s="66"/>
      <c r="H318" s="66"/>
      <c r="I318" s="66"/>
      <c r="J318" s="66"/>
      <c r="K318" s="66"/>
      <c r="L318" s="66"/>
      <c r="M318" s="66"/>
      <c r="N318" s="66"/>
      <c r="O318" s="66"/>
      <c r="P318" s="66"/>
      <c r="Q318" s="66"/>
      <c r="R318" s="153"/>
      <c r="S318" s="154"/>
      <c r="T318" s="154"/>
      <c r="U318" s="152"/>
      <c r="V318" s="152"/>
      <c r="W318" s="152"/>
      <c r="X318" s="153"/>
    </row>
    <row r="319" spans="1:24" s="72" customFormat="1" outlineLevel="1">
      <c r="A319" s="123">
        <v>127</v>
      </c>
      <c r="B319" s="67"/>
      <c r="C319" s="162" t="s">
        <v>1438</v>
      </c>
      <c r="D319" s="67"/>
      <c r="E319" s="10"/>
      <c r="F319" s="10"/>
      <c r="G319" s="66"/>
      <c r="H319" s="66"/>
      <c r="I319" s="66"/>
      <c r="J319" s="66"/>
      <c r="K319" s="66"/>
      <c r="L319" s="66"/>
      <c r="M319" s="66"/>
      <c r="N319" s="66">
        <f>SUBTOTAL(9,N318:N318)</f>
        <v>0</v>
      </c>
      <c r="O319" s="66">
        <f>SUBTOTAL(9,O318:O318)</f>
        <v>0</v>
      </c>
      <c r="P319" s="66">
        <f>SUBTOTAL(9,P318:P318)</f>
        <v>0</v>
      </c>
      <c r="Q319" s="66">
        <f>SUBTOTAL(9,Q318:Q318)</f>
        <v>0</v>
      </c>
      <c r="R319" s="153"/>
      <c r="S319" s="154"/>
      <c r="T319" s="154"/>
      <c r="U319" s="152"/>
      <c r="V319" s="152"/>
      <c r="W319" s="173">
        <f>($X$3-O319*24-P319*24-N319*24)/($X$3-O319*24-P319*24)</f>
        <v>1</v>
      </c>
      <c r="X319" s="153"/>
    </row>
    <row r="320" spans="1:24" s="72" customFormat="1" outlineLevel="2">
      <c r="A320" s="123">
        <v>128</v>
      </c>
      <c r="B320" s="67" t="s">
        <v>1136</v>
      </c>
      <c r="C320" s="152" t="s">
        <v>1135</v>
      </c>
      <c r="D320" s="67">
        <v>315</v>
      </c>
      <c r="E320" s="10" t="s">
        <v>52</v>
      </c>
      <c r="F320" s="10"/>
      <c r="G320" s="66"/>
      <c r="H320" s="66"/>
      <c r="I320" s="66"/>
      <c r="J320" s="66"/>
      <c r="K320" s="66"/>
      <c r="L320" s="66"/>
      <c r="M320" s="66"/>
      <c r="N320" s="66"/>
      <c r="O320" s="66"/>
      <c r="P320" s="66"/>
      <c r="Q320" s="66"/>
      <c r="R320" s="153"/>
      <c r="S320" s="154"/>
      <c r="T320" s="154"/>
      <c r="U320" s="152"/>
      <c r="V320" s="152"/>
      <c r="W320" s="152"/>
      <c r="X320" s="153"/>
    </row>
    <row r="321" spans="1:24" s="72" customFormat="1" outlineLevel="1">
      <c r="A321" s="123">
        <v>128</v>
      </c>
      <c r="B321" s="67"/>
      <c r="C321" s="162" t="s">
        <v>1439</v>
      </c>
      <c r="D321" s="67"/>
      <c r="E321" s="10"/>
      <c r="F321" s="10"/>
      <c r="G321" s="66"/>
      <c r="H321" s="66"/>
      <c r="I321" s="66"/>
      <c r="J321" s="66"/>
      <c r="K321" s="66"/>
      <c r="L321" s="66"/>
      <c r="M321" s="66"/>
      <c r="N321" s="66">
        <f>SUBTOTAL(9,N320:N320)</f>
        <v>0</v>
      </c>
      <c r="O321" s="66">
        <f>SUBTOTAL(9,O320:O320)</f>
        <v>0</v>
      </c>
      <c r="P321" s="66">
        <f>SUBTOTAL(9,P320:P320)</f>
        <v>0</v>
      </c>
      <c r="Q321" s="66">
        <f>SUBTOTAL(9,Q320:Q320)</f>
        <v>0</v>
      </c>
      <c r="R321" s="153"/>
      <c r="S321" s="154"/>
      <c r="T321" s="154"/>
      <c r="U321" s="152"/>
      <c r="V321" s="152"/>
      <c r="W321" s="173">
        <f>($X$3-O321*24-P321*24-N321*24)/($X$3-O321*24-P321*24)</f>
        <v>1</v>
      </c>
      <c r="X321" s="153"/>
    </row>
    <row r="322" spans="1:24" s="72" customFormat="1" ht="28.5" outlineLevel="2">
      <c r="A322" s="17">
        <v>129</v>
      </c>
      <c r="B322" s="67" t="s">
        <v>1137</v>
      </c>
      <c r="C322" s="2" t="s">
        <v>95</v>
      </c>
      <c r="D322" s="67">
        <v>315</v>
      </c>
      <c r="E322" s="10" t="s">
        <v>52</v>
      </c>
      <c r="F322" s="10"/>
      <c r="G322" s="19">
        <v>42138</v>
      </c>
      <c r="H322" s="20">
        <v>1.3194444444444444E-2</v>
      </c>
      <c r="I322" s="19">
        <v>42138</v>
      </c>
      <c r="J322" s="20">
        <v>0.91319444444444453</v>
      </c>
      <c r="K322" s="20"/>
      <c r="L322" s="20"/>
      <c r="M322" s="20"/>
      <c r="N322" s="21">
        <v>0</v>
      </c>
      <c r="O322" s="21">
        <v>0</v>
      </c>
      <c r="P322" s="21">
        <v>0</v>
      </c>
      <c r="Q322" s="21">
        <v>0.90000000000000013</v>
      </c>
      <c r="R322" s="11"/>
      <c r="S322" s="11"/>
      <c r="T322" s="11"/>
      <c r="U322" s="22" t="s">
        <v>70</v>
      </c>
      <c r="V322" s="22"/>
      <c r="W322" s="22"/>
      <c r="X322" s="12" t="s">
        <v>5</v>
      </c>
    </row>
    <row r="323" spans="1:24" s="72" customFormat="1" ht="28.5" outlineLevel="2">
      <c r="A323" s="66">
        <v>129</v>
      </c>
      <c r="B323" s="67" t="s">
        <v>1137</v>
      </c>
      <c r="C323" s="6" t="s">
        <v>95</v>
      </c>
      <c r="D323" s="67">
        <v>315</v>
      </c>
      <c r="E323" s="10" t="s">
        <v>52</v>
      </c>
      <c r="F323" s="10"/>
      <c r="G323" s="19">
        <v>42139</v>
      </c>
      <c r="H323" s="20">
        <v>1.3194444444444444E-2</v>
      </c>
      <c r="I323" s="19">
        <v>42142</v>
      </c>
      <c r="J323" s="79" t="s">
        <v>469</v>
      </c>
      <c r="K323" s="79"/>
      <c r="L323" s="79"/>
      <c r="M323" s="79"/>
      <c r="N323" s="21">
        <v>0</v>
      </c>
      <c r="O323" s="21">
        <v>0</v>
      </c>
      <c r="P323" s="21">
        <v>0</v>
      </c>
      <c r="Q323" s="21">
        <v>3.4430555555555555</v>
      </c>
      <c r="R323" s="11"/>
      <c r="S323" s="11"/>
      <c r="T323" s="11"/>
      <c r="U323" s="5" t="s">
        <v>70</v>
      </c>
      <c r="V323" s="5"/>
      <c r="W323" s="5"/>
      <c r="X323" s="12" t="s">
        <v>5</v>
      </c>
    </row>
    <row r="324" spans="1:24" s="72" customFormat="1" outlineLevel="1">
      <c r="A324" s="66">
        <v>129</v>
      </c>
      <c r="B324" s="67"/>
      <c r="C324" s="166" t="s">
        <v>1440</v>
      </c>
      <c r="D324" s="67"/>
      <c r="E324" s="10"/>
      <c r="F324" s="10"/>
      <c r="G324" s="19"/>
      <c r="H324" s="20"/>
      <c r="I324" s="19"/>
      <c r="J324" s="79"/>
      <c r="K324" s="79"/>
      <c r="L324" s="79"/>
      <c r="M324" s="79"/>
      <c r="N324" s="21">
        <f>SUBTOTAL(9,N322:N323)</f>
        <v>0</v>
      </c>
      <c r="O324" s="21">
        <f>SUBTOTAL(9,O322:O323)</f>
        <v>0</v>
      </c>
      <c r="P324" s="21">
        <f>SUBTOTAL(9,P322:P323)</f>
        <v>0</v>
      </c>
      <c r="Q324" s="21">
        <f>SUBTOTAL(9,Q322:Q323)</f>
        <v>4.3430555555555559</v>
      </c>
      <c r="R324" s="11"/>
      <c r="S324" s="11"/>
      <c r="T324" s="11"/>
      <c r="U324" s="5"/>
      <c r="V324" s="5"/>
      <c r="W324" s="173">
        <f>($X$3-O324*24-P324*24-N324*24)/($X$3-O324*24-P324*24)</f>
        <v>1</v>
      </c>
      <c r="X324" s="12"/>
    </row>
    <row r="325" spans="1:24" s="72" customFormat="1" ht="28.5" outlineLevel="2">
      <c r="A325" s="66">
        <v>130</v>
      </c>
      <c r="B325" s="67" t="s">
        <v>1138</v>
      </c>
      <c r="C325" s="6" t="s">
        <v>96</v>
      </c>
      <c r="D325" s="67">
        <v>315</v>
      </c>
      <c r="E325" s="10" t="s">
        <v>52</v>
      </c>
      <c r="F325" s="10"/>
      <c r="G325" s="19">
        <v>42138</v>
      </c>
      <c r="H325" s="20">
        <v>0.70138888888888884</v>
      </c>
      <c r="I325" s="19">
        <v>42138</v>
      </c>
      <c r="J325" s="20">
        <v>0.91319444444444453</v>
      </c>
      <c r="K325" s="20"/>
      <c r="L325" s="20"/>
      <c r="M325" s="20"/>
      <c r="N325" s="21">
        <v>0</v>
      </c>
      <c r="O325" s="21">
        <v>0</v>
      </c>
      <c r="P325" s="21">
        <v>0</v>
      </c>
      <c r="Q325" s="21">
        <v>0.21180555555555569</v>
      </c>
      <c r="R325" s="11"/>
      <c r="S325" s="11"/>
      <c r="T325" s="11"/>
      <c r="U325" s="5" t="s">
        <v>70</v>
      </c>
      <c r="V325" s="5"/>
      <c r="W325" s="5"/>
      <c r="X325" s="12" t="s">
        <v>5</v>
      </c>
    </row>
    <row r="326" spans="1:24" s="72" customFormat="1" ht="28.5" outlineLevel="2">
      <c r="A326" s="66">
        <v>130</v>
      </c>
      <c r="B326" s="67" t="s">
        <v>1138</v>
      </c>
      <c r="C326" s="6" t="s">
        <v>96</v>
      </c>
      <c r="D326" s="67">
        <v>315</v>
      </c>
      <c r="E326" s="10" t="s">
        <v>52</v>
      </c>
      <c r="F326" s="10"/>
      <c r="G326" s="19">
        <v>42142</v>
      </c>
      <c r="H326" s="25">
        <v>0.45694444444444443</v>
      </c>
      <c r="I326" s="76">
        <v>42155</v>
      </c>
      <c r="J326" s="77">
        <v>1</v>
      </c>
      <c r="K326" s="77"/>
      <c r="L326" s="77"/>
      <c r="M326" s="77"/>
      <c r="N326" s="21">
        <v>0</v>
      </c>
      <c r="O326" s="21">
        <v>0</v>
      </c>
      <c r="P326" s="21">
        <v>0</v>
      </c>
      <c r="Q326" s="21">
        <v>13.543055555555556</v>
      </c>
      <c r="R326" s="11"/>
      <c r="S326" s="11"/>
      <c r="T326" s="11"/>
      <c r="U326" s="5" t="s">
        <v>70</v>
      </c>
      <c r="V326" s="5"/>
      <c r="W326" s="5"/>
      <c r="X326" s="12" t="s">
        <v>5</v>
      </c>
    </row>
    <row r="327" spans="1:24" s="72" customFormat="1" outlineLevel="1">
      <c r="A327" s="66">
        <v>130</v>
      </c>
      <c r="B327" s="67"/>
      <c r="C327" s="166" t="s">
        <v>1441</v>
      </c>
      <c r="D327" s="67"/>
      <c r="E327" s="10"/>
      <c r="F327" s="10"/>
      <c r="G327" s="19"/>
      <c r="H327" s="25"/>
      <c r="I327" s="76"/>
      <c r="J327" s="77"/>
      <c r="K327" s="77"/>
      <c r="L327" s="77"/>
      <c r="M327" s="77"/>
      <c r="N327" s="21">
        <f>SUBTOTAL(9,N325:N326)</f>
        <v>0</v>
      </c>
      <c r="O327" s="21">
        <f>SUBTOTAL(9,O325:O326)</f>
        <v>0</v>
      </c>
      <c r="P327" s="21">
        <f>SUBTOTAL(9,P325:P326)</f>
        <v>0</v>
      </c>
      <c r="Q327" s="21">
        <f>SUBTOTAL(9,Q325:Q326)</f>
        <v>13.754861111111111</v>
      </c>
      <c r="R327" s="11"/>
      <c r="S327" s="11"/>
      <c r="T327" s="11"/>
      <c r="U327" s="5"/>
      <c r="V327" s="5"/>
      <c r="W327" s="173">
        <f>($X$3-O327*24-P327*24-N327*24)/($X$3-O327*24-P327*24)</f>
        <v>1</v>
      </c>
      <c r="X327" s="12"/>
    </row>
    <row r="328" spans="1:24" s="72" customFormat="1" ht="30" outlineLevel="2">
      <c r="A328" s="66">
        <v>131</v>
      </c>
      <c r="B328" s="67" t="s">
        <v>1139</v>
      </c>
      <c r="C328" s="6" t="s">
        <v>97</v>
      </c>
      <c r="D328" s="67">
        <v>315</v>
      </c>
      <c r="E328" s="10" t="s">
        <v>52</v>
      </c>
      <c r="F328" s="10"/>
      <c r="G328" s="18">
        <v>42068</v>
      </c>
      <c r="H328" s="24">
        <v>0.62222222222222223</v>
      </c>
      <c r="I328" s="19">
        <v>42138</v>
      </c>
      <c r="J328" s="20">
        <v>0.7006944444444444</v>
      </c>
      <c r="K328" s="20"/>
      <c r="L328" s="20"/>
      <c r="M328" s="20"/>
      <c r="N328" s="21">
        <v>0</v>
      </c>
      <c r="O328" s="21">
        <v>0</v>
      </c>
      <c r="P328" s="21">
        <v>0</v>
      </c>
      <c r="Q328" s="68" t="s">
        <v>871</v>
      </c>
      <c r="R328" s="11"/>
      <c r="S328" s="11"/>
      <c r="T328" s="11"/>
      <c r="U328" s="14" t="s">
        <v>70</v>
      </c>
      <c r="V328" s="14"/>
      <c r="W328" s="14"/>
      <c r="X328" s="20" t="s">
        <v>5</v>
      </c>
    </row>
    <row r="329" spans="1:24" s="72" customFormat="1" outlineLevel="1">
      <c r="A329" s="66">
        <v>131</v>
      </c>
      <c r="B329" s="67"/>
      <c r="C329" s="166" t="s">
        <v>1442</v>
      </c>
      <c r="D329" s="67"/>
      <c r="E329" s="10"/>
      <c r="F329" s="10"/>
      <c r="G329" s="18"/>
      <c r="H329" s="24"/>
      <c r="I329" s="19"/>
      <c r="J329" s="20"/>
      <c r="K329" s="20"/>
      <c r="L329" s="20"/>
      <c r="M329" s="20"/>
      <c r="N329" s="21">
        <f>SUBTOTAL(9,N328:N328)</f>
        <v>0</v>
      </c>
      <c r="O329" s="21">
        <f>SUBTOTAL(9,O328:O328)</f>
        <v>0</v>
      </c>
      <c r="P329" s="21">
        <f>SUBTOTAL(9,P328:P328)</f>
        <v>0</v>
      </c>
      <c r="Q329" s="68">
        <f>SUBTOTAL(9,Q328:Q328)</f>
        <v>0</v>
      </c>
      <c r="R329" s="11"/>
      <c r="S329" s="11"/>
      <c r="T329" s="11"/>
      <c r="U329" s="14"/>
      <c r="V329" s="14"/>
      <c r="W329" s="173">
        <f>($X$3-O329*24-P329*24-N329*24)/($X$3-O329*24-P329*24)</f>
        <v>1</v>
      </c>
      <c r="X329" s="20"/>
    </row>
    <row r="330" spans="1:24" s="72" customFormat="1" outlineLevel="2">
      <c r="A330" s="123">
        <v>132</v>
      </c>
      <c r="B330" s="67" t="s">
        <v>1141</v>
      </c>
      <c r="C330" s="152" t="s">
        <v>1140</v>
      </c>
      <c r="D330" s="67">
        <v>1500</v>
      </c>
      <c r="E330" s="10" t="s">
        <v>52</v>
      </c>
      <c r="F330" s="10"/>
      <c r="G330" s="66"/>
      <c r="H330" s="66"/>
      <c r="I330" s="66"/>
      <c r="J330" s="66"/>
      <c r="K330" s="66"/>
      <c r="L330" s="66"/>
      <c r="M330" s="66"/>
      <c r="N330" s="66"/>
      <c r="O330" s="66"/>
      <c r="P330" s="66"/>
      <c r="Q330" s="66"/>
      <c r="R330" s="153"/>
      <c r="S330" s="154"/>
      <c r="T330" s="154"/>
      <c r="U330" s="152"/>
      <c r="V330" s="152"/>
      <c r="W330" s="152"/>
      <c r="X330" s="153"/>
    </row>
    <row r="331" spans="1:24" s="72" customFormat="1" outlineLevel="1">
      <c r="A331" s="123">
        <v>132</v>
      </c>
      <c r="B331" s="67"/>
      <c r="C331" s="162" t="s">
        <v>1443</v>
      </c>
      <c r="D331" s="67"/>
      <c r="E331" s="10"/>
      <c r="F331" s="10"/>
      <c r="G331" s="66"/>
      <c r="H331" s="66"/>
      <c r="I331" s="66"/>
      <c r="J331" s="66"/>
      <c r="K331" s="66"/>
      <c r="L331" s="66"/>
      <c r="M331" s="66"/>
      <c r="N331" s="66">
        <f>SUBTOTAL(9,N330:N330)</f>
        <v>0</v>
      </c>
      <c r="O331" s="66">
        <f>SUBTOTAL(9,O330:O330)</f>
        <v>0</v>
      </c>
      <c r="P331" s="66">
        <f>SUBTOTAL(9,P330:P330)</f>
        <v>0</v>
      </c>
      <c r="Q331" s="66">
        <f>SUBTOTAL(9,Q330:Q330)</f>
        <v>0</v>
      </c>
      <c r="R331" s="153"/>
      <c r="S331" s="154"/>
      <c r="T331" s="154"/>
      <c r="U331" s="152"/>
      <c r="V331" s="152"/>
      <c r="W331" s="173">
        <f>($X$3-O331*24-P331*24-N331*24)/($X$3-O331*24-P331*24)</f>
        <v>1</v>
      </c>
      <c r="X331" s="153"/>
    </row>
    <row r="332" spans="1:24" s="72" customFormat="1" outlineLevel="2">
      <c r="A332" s="123">
        <v>133</v>
      </c>
      <c r="B332" s="67" t="s">
        <v>1143</v>
      </c>
      <c r="C332" s="152" t="s">
        <v>1142</v>
      </c>
      <c r="D332" s="67">
        <v>1500</v>
      </c>
      <c r="E332" s="10" t="s">
        <v>52</v>
      </c>
      <c r="F332" s="10"/>
      <c r="G332" s="66"/>
      <c r="H332" s="66"/>
      <c r="I332" s="66"/>
      <c r="J332" s="66"/>
      <c r="K332" s="66"/>
      <c r="L332" s="66"/>
      <c r="M332" s="66"/>
      <c r="N332" s="66"/>
      <c r="O332" s="66"/>
      <c r="P332" s="66"/>
      <c r="Q332" s="66"/>
      <c r="R332" s="153"/>
      <c r="S332" s="154"/>
      <c r="T332" s="154"/>
      <c r="U332" s="152"/>
      <c r="V332" s="152"/>
      <c r="W332" s="152"/>
      <c r="X332" s="153"/>
    </row>
    <row r="333" spans="1:24" s="72" customFormat="1" outlineLevel="1">
      <c r="A333" s="123">
        <v>133</v>
      </c>
      <c r="B333" s="67"/>
      <c r="C333" s="162" t="s">
        <v>1444</v>
      </c>
      <c r="D333" s="67"/>
      <c r="E333" s="10"/>
      <c r="F333" s="10"/>
      <c r="G333" s="66"/>
      <c r="H333" s="66"/>
      <c r="I333" s="66"/>
      <c r="J333" s="66"/>
      <c r="K333" s="66"/>
      <c r="L333" s="66"/>
      <c r="M333" s="66"/>
      <c r="N333" s="66">
        <f>SUBTOTAL(9,N332:N332)</f>
        <v>0</v>
      </c>
      <c r="O333" s="66">
        <f>SUBTOTAL(9,O332:O332)</f>
        <v>0</v>
      </c>
      <c r="P333" s="66">
        <f>SUBTOTAL(9,P332:P332)</f>
        <v>0</v>
      </c>
      <c r="Q333" s="66">
        <f>SUBTOTAL(9,Q332:Q332)</f>
        <v>0</v>
      </c>
      <c r="R333" s="153"/>
      <c r="S333" s="154"/>
      <c r="T333" s="154"/>
      <c r="U333" s="152"/>
      <c r="V333" s="152"/>
      <c r="W333" s="173">
        <f>($X$3-O333*24-P333*24-N333*24)/($X$3-O333*24-P333*24)</f>
        <v>1</v>
      </c>
      <c r="X333" s="153"/>
    </row>
    <row r="334" spans="1:24" s="72" customFormat="1" outlineLevel="2">
      <c r="A334" s="66">
        <v>134</v>
      </c>
      <c r="B334" s="67" t="s">
        <v>1144</v>
      </c>
      <c r="C334" s="6" t="s">
        <v>98</v>
      </c>
      <c r="D334" s="67">
        <v>1500</v>
      </c>
      <c r="E334" s="10" t="s">
        <v>52</v>
      </c>
      <c r="F334" s="10"/>
      <c r="G334" s="19">
        <v>42149</v>
      </c>
      <c r="H334" s="20">
        <v>0.43055555555555558</v>
      </c>
      <c r="I334" s="19">
        <v>42149</v>
      </c>
      <c r="J334" s="20">
        <v>0.82500000000000007</v>
      </c>
      <c r="K334" s="20"/>
      <c r="L334" s="20"/>
      <c r="M334" s="20"/>
      <c r="N334" s="21">
        <v>0.39444444444444449</v>
      </c>
      <c r="O334" s="21">
        <v>0</v>
      </c>
      <c r="P334" s="21">
        <v>0</v>
      </c>
      <c r="Q334" s="21">
        <v>0</v>
      </c>
      <c r="R334" s="11"/>
      <c r="S334" s="11"/>
      <c r="T334" s="11"/>
      <c r="U334" s="5" t="s">
        <v>717</v>
      </c>
      <c r="V334" s="5"/>
      <c r="W334" s="5"/>
      <c r="X334" s="12" t="s">
        <v>16</v>
      </c>
    </row>
    <row r="335" spans="1:24" s="72" customFormat="1" outlineLevel="1">
      <c r="A335" s="66">
        <v>134</v>
      </c>
      <c r="B335" s="67"/>
      <c r="C335" s="166" t="s">
        <v>1445</v>
      </c>
      <c r="D335" s="67"/>
      <c r="E335" s="10"/>
      <c r="F335" s="10"/>
      <c r="G335" s="19"/>
      <c r="H335" s="20"/>
      <c r="I335" s="19"/>
      <c r="J335" s="20"/>
      <c r="K335" s="20"/>
      <c r="L335" s="20"/>
      <c r="M335" s="20"/>
      <c r="N335" s="21">
        <f>SUBTOTAL(9,N334:N334)</f>
        <v>0.39444444444444449</v>
      </c>
      <c r="O335" s="21">
        <f>SUBTOTAL(9,O334:O334)</f>
        <v>0</v>
      </c>
      <c r="P335" s="21">
        <f>SUBTOTAL(9,P334:P334)</f>
        <v>0</v>
      </c>
      <c r="Q335" s="21">
        <f>SUBTOTAL(9,Q334:Q334)</f>
        <v>0</v>
      </c>
      <c r="R335" s="11"/>
      <c r="S335" s="11"/>
      <c r="T335" s="11"/>
      <c r="U335" s="5"/>
      <c r="V335" s="5"/>
      <c r="W335" s="173">
        <f>($X$3-O335*24-P335*24-N335*24)/($X$3-O335*24-P335*24)</f>
        <v>0.98727598566308239</v>
      </c>
      <c r="X335" s="12"/>
    </row>
    <row r="336" spans="1:24" s="72" customFormat="1" outlineLevel="2">
      <c r="A336" s="123">
        <v>135</v>
      </c>
      <c r="B336" s="67" t="s">
        <v>1146</v>
      </c>
      <c r="C336" s="152" t="s">
        <v>1145</v>
      </c>
      <c r="D336" s="67">
        <v>1500</v>
      </c>
      <c r="E336" s="10" t="s">
        <v>52</v>
      </c>
      <c r="F336" s="10"/>
      <c r="G336" s="66"/>
      <c r="H336" s="66"/>
      <c r="I336" s="66"/>
      <c r="J336" s="66"/>
      <c r="K336" s="66"/>
      <c r="L336" s="66"/>
      <c r="M336" s="66"/>
      <c r="N336" s="66"/>
      <c r="O336" s="66"/>
      <c r="P336" s="66"/>
      <c r="Q336" s="66"/>
      <c r="R336" s="153"/>
      <c r="S336" s="154"/>
      <c r="T336" s="154"/>
      <c r="U336" s="152"/>
      <c r="V336" s="152"/>
      <c r="W336" s="152"/>
      <c r="X336" s="153"/>
    </row>
    <row r="337" spans="1:24" s="72" customFormat="1" outlineLevel="1">
      <c r="A337" s="123">
        <v>135</v>
      </c>
      <c r="B337" s="67"/>
      <c r="C337" s="162" t="s">
        <v>1446</v>
      </c>
      <c r="D337" s="67"/>
      <c r="E337" s="10"/>
      <c r="F337" s="10"/>
      <c r="G337" s="66"/>
      <c r="H337" s="66"/>
      <c r="I337" s="66"/>
      <c r="J337" s="66"/>
      <c r="K337" s="66"/>
      <c r="L337" s="66"/>
      <c r="M337" s="66"/>
      <c r="N337" s="66">
        <f>SUBTOTAL(9,N336:N336)</f>
        <v>0</v>
      </c>
      <c r="O337" s="66">
        <f>SUBTOTAL(9,O336:O336)</f>
        <v>0</v>
      </c>
      <c r="P337" s="66">
        <f>SUBTOTAL(9,P336:P336)</f>
        <v>0</v>
      </c>
      <c r="Q337" s="66">
        <f>SUBTOTAL(9,Q336:Q336)</f>
        <v>0</v>
      </c>
      <c r="R337" s="153"/>
      <c r="S337" s="154"/>
      <c r="T337" s="154"/>
      <c r="U337" s="152"/>
      <c r="V337" s="152"/>
      <c r="W337" s="173">
        <f>($X$3-O337*24-P337*24-N337*24)/($X$3-O337*24-P337*24)</f>
        <v>1</v>
      </c>
      <c r="X337" s="153"/>
    </row>
    <row r="338" spans="1:24" s="72" customFormat="1" outlineLevel="2">
      <c r="A338" s="123">
        <v>136</v>
      </c>
      <c r="B338" s="67" t="s">
        <v>1148</v>
      </c>
      <c r="C338" s="152" t="s">
        <v>1147</v>
      </c>
      <c r="D338" s="67">
        <v>315</v>
      </c>
      <c r="E338" s="10" t="s">
        <v>52</v>
      </c>
      <c r="F338" s="10"/>
      <c r="G338" s="66"/>
      <c r="H338" s="66"/>
      <c r="I338" s="66"/>
      <c r="J338" s="66"/>
      <c r="K338" s="66"/>
      <c r="L338" s="66"/>
      <c r="M338" s="66"/>
      <c r="N338" s="66"/>
      <c r="O338" s="66"/>
      <c r="P338" s="66"/>
      <c r="Q338" s="66"/>
      <c r="R338" s="153"/>
      <c r="S338" s="154"/>
      <c r="T338" s="154"/>
      <c r="U338" s="152"/>
      <c r="V338" s="152"/>
      <c r="W338" s="152"/>
      <c r="X338" s="153"/>
    </row>
    <row r="339" spans="1:24" s="72" customFormat="1" outlineLevel="1">
      <c r="A339" s="123">
        <v>136</v>
      </c>
      <c r="B339" s="67"/>
      <c r="C339" s="162" t="s">
        <v>1447</v>
      </c>
      <c r="D339" s="67"/>
      <c r="E339" s="10"/>
      <c r="F339" s="10"/>
      <c r="G339" s="66"/>
      <c r="H339" s="66"/>
      <c r="I339" s="66"/>
      <c r="J339" s="66"/>
      <c r="K339" s="66"/>
      <c r="L339" s="66"/>
      <c r="M339" s="66"/>
      <c r="N339" s="66">
        <f>SUBTOTAL(9,N338:N338)</f>
        <v>0</v>
      </c>
      <c r="O339" s="66">
        <f>SUBTOTAL(9,O338:O338)</f>
        <v>0</v>
      </c>
      <c r="P339" s="66">
        <f>SUBTOTAL(9,P338:P338)</f>
        <v>0</v>
      </c>
      <c r="Q339" s="66">
        <f>SUBTOTAL(9,Q338:Q338)</f>
        <v>0</v>
      </c>
      <c r="R339" s="153"/>
      <c r="S339" s="154"/>
      <c r="T339" s="154"/>
      <c r="U339" s="152"/>
      <c r="V339" s="152"/>
      <c r="W339" s="173">
        <f>($X$3-O339*24-P339*24-N339*24)/($X$3-O339*24-P339*24)</f>
        <v>1</v>
      </c>
      <c r="X339" s="153"/>
    </row>
    <row r="340" spans="1:24" s="72" customFormat="1" outlineLevel="2">
      <c r="A340" s="123">
        <v>137</v>
      </c>
      <c r="B340" s="67" t="s">
        <v>1150</v>
      </c>
      <c r="C340" s="152" t="s">
        <v>1149</v>
      </c>
      <c r="D340" s="67">
        <v>1500</v>
      </c>
      <c r="E340" s="10" t="s">
        <v>52</v>
      </c>
      <c r="F340" s="10"/>
      <c r="G340" s="66"/>
      <c r="H340" s="66"/>
      <c r="I340" s="66"/>
      <c r="J340" s="66"/>
      <c r="K340" s="66"/>
      <c r="L340" s="66"/>
      <c r="M340" s="66"/>
      <c r="N340" s="66"/>
      <c r="O340" s="66"/>
      <c r="P340" s="66"/>
      <c r="Q340" s="66"/>
      <c r="R340" s="153"/>
      <c r="S340" s="154"/>
      <c r="T340" s="154"/>
      <c r="U340" s="152"/>
      <c r="V340" s="152"/>
      <c r="W340" s="152"/>
      <c r="X340" s="153"/>
    </row>
    <row r="341" spans="1:24" s="72" customFormat="1" outlineLevel="1">
      <c r="A341" s="123">
        <v>137</v>
      </c>
      <c r="B341" s="67"/>
      <c r="C341" s="162" t="s">
        <v>1448</v>
      </c>
      <c r="D341" s="67"/>
      <c r="E341" s="10"/>
      <c r="F341" s="10"/>
      <c r="G341" s="66"/>
      <c r="H341" s="66"/>
      <c r="I341" s="66"/>
      <c r="J341" s="66"/>
      <c r="K341" s="66"/>
      <c r="L341" s="66"/>
      <c r="M341" s="66"/>
      <c r="N341" s="66">
        <f>SUBTOTAL(9,N340:N340)</f>
        <v>0</v>
      </c>
      <c r="O341" s="66">
        <f>SUBTOTAL(9,O340:O340)</f>
        <v>0</v>
      </c>
      <c r="P341" s="66">
        <f>SUBTOTAL(9,P340:P340)</f>
        <v>0</v>
      </c>
      <c r="Q341" s="66">
        <f>SUBTOTAL(9,Q340:Q340)</f>
        <v>0</v>
      </c>
      <c r="R341" s="153"/>
      <c r="S341" s="154"/>
      <c r="T341" s="154"/>
      <c r="U341" s="152"/>
      <c r="V341" s="152"/>
      <c r="W341" s="173">
        <f>($X$3-O341*24-P341*24-N341*24)/($X$3-O341*24-P341*24)</f>
        <v>1</v>
      </c>
      <c r="X341" s="153"/>
    </row>
    <row r="342" spans="1:24" s="72" customFormat="1" outlineLevel="2">
      <c r="A342" s="123">
        <v>138</v>
      </c>
      <c r="B342" s="67" t="s">
        <v>1152</v>
      </c>
      <c r="C342" s="152" t="s">
        <v>1151</v>
      </c>
      <c r="D342" s="67">
        <v>1500</v>
      </c>
      <c r="E342" s="10" t="s">
        <v>52</v>
      </c>
      <c r="F342" s="10"/>
      <c r="G342" s="66"/>
      <c r="H342" s="66"/>
      <c r="I342" s="66"/>
      <c r="J342" s="66"/>
      <c r="K342" s="66"/>
      <c r="L342" s="66"/>
      <c r="M342" s="66"/>
      <c r="N342" s="66"/>
      <c r="O342" s="66"/>
      <c r="P342" s="66"/>
      <c r="Q342" s="66"/>
      <c r="R342" s="153"/>
      <c r="S342" s="154"/>
      <c r="T342" s="154"/>
      <c r="U342" s="152"/>
      <c r="V342" s="152"/>
      <c r="W342" s="152"/>
      <c r="X342" s="153"/>
    </row>
    <row r="343" spans="1:24" s="72" customFormat="1" outlineLevel="1">
      <c r="A343" s="123">
        <v>138</v>
      </c>
      <c r="B343" s="67"/>
      <c r="C343" s="162" t="s">
        <v>1449</v>
      </c>
      <c r="D343" s="67"/>
      <c r="E343" s="10"/>
      <c r="F343" s="10"/>
      <c r="G343" s="66"/>
      <c r="H343" s="66"/>
      <c r="I343" s="66"/>
      <c r="J343" s="66"/>
      <c r="K343" s="66"/>
      <c r="L343" s="66"/>
      <c r="M343" s="66"/>
      <c r="N343" s="66">
        <f>SUBTOTAL(9,N342:N342)</f>
        <v>0</v>
      </c>
      <c r="O343" s="66">
        <f>SUBTOTAL(9,O342:O342)</f>
        <v>0</v>
      </c>
      <c r="P343" s="66">
        <f>SUBTOTAL(9,P342:P342)</f>
        <v>0</v>
      </c>
      <c r="Q343" s="66">
        <f>SUBTOTAL(9,Q342:Q342)</f>
        <v>0</v>
      </c>
      <c r="R343" s="153"/>
      <c r="S343" s="154"/>
      <c r="T343" s="154"/>
      <c r="U343" s="152"/>
      <c r="V343" s="152"/>
      <c r="W343" s="173">
        <f>($X$3-O343*24-P343*24-N343*24)/($X$3-O343*24-P343*24)</f>
        <v>1</v>
      </c>
      <c r="X343" s="153"/>
    </row>
    <row r="344" spans="1:24" s="72" customFormat="1" outlineLevel="2">
      <c r="A344" s="123">
        <v>139</v>
      </c>
      <c r="B344" s="67" t="s">
        <v>1154</v>
      </c>
      <c r="C344" s="152" t="s">
        <v>1153</v>
      </c>
      <c r="D344" s="67">
        <v>1500</v>
      </c>
      <c r="E344" s="10" t="s">
        <v>52</v>
      </c>
      <c r="F344" s="10"/>
      <c r="G344" s="66"/>
      <c r="H344" s="66"/>
      <c r="I344" s="66"/>
      <c r="J344" s="66"/>
      <c r="K344" s="66"/>
      <c r="L344" s="66"/>
      <c r="M344" s="66"/>
      <c r="N344" s="66"/>
      <c r="O344" s="66"/>
      <c r="P344" s="66"/>
      <c r="Q344" s="66"/>
      <c r="R344" s="153"/>
      <c r="S344" s="154"/>
      <c r="T344" s="154"/>
      <c r="U344" s="152"/>
      <c r="V344" s="152"/>
      <c r="W344" s="152"/>
      <c r="X344" s="153"/>
    </row>
    <row r="345" spans="1:24" s="72" customFormat="1" outlineLevel="1">
      <c r="A345" s="123">
        <v>139</v>
      </c>
      <c r="B345" s="67"/>
      <c r="C345" s="162" t="s">
        <v>1450</v>
      </c>
      <c r="D345" s="67"/>
      <c r="E345" s="10"/>
      <c r="F345" s="10"/>
      <c r="G345" s="66"/>
      <c r="H345" s="66"/>
      <c r="I345" s="66"/>
      <c r="J345" s="66"/>
      <c r="K345" s="66"/>
      <c r="L345" s="66"/>
      <c r="M345" s="66"/>
      <c r="N345" s="66">
        <f>SUBTOTAL(9,N344:N344)</f>
        <v>0</v>
      </c>
      <c r="O345" s="66">
        <f>SUBTOTAL(9,O344:O344)</f>
        <v>0</v>
      </c>
      <c r="P345" s="66">
        <f>SUBTOTAL(9,P344:P344)</f>
        <v>0</v>
      </c>
      <c r="Q345" s="66">
        <f>SUBTOTAL(9,Q344:Q344)</f>
        <v>0</v>
      </c>
      <c r="R345" s="153"/>
      <c r="S345" s="154"/>
      <c r="T345" s="154"/>
      <c r="U345" s="152"/>
      <c r="V345" s="152"/>
      <c r="W345" s="173">
        <f>($X$3-O345*24-P345*24-N345*24)/($X$3-O345*24-P345*24)</f>
        <v>1</v>
      </c>
      <c r="X345" s="153"/>
    </row>
    <row r="346" spans="1:24" s="72" customFormat="1" outlineLevel="2">
      <c r="A346" s="123">
        <v>140</v>
      </c>
      <c r="B346" s="67" t="s">
        <v>1156</v>
      </c>
      <c r="C346" s="152" t="s">
        <v>1155</v>
      </c>
      <c r="D346" s="67">
        <v>1500</v>
      </c>
      <c r="E346" s="10" t="s">
        <v>52</v>
      </c>
      <c r="F346" s="10"/>
      <c r="G346" s="66"/>
      <c r="H346" s="66"/>
      <c r="I346" s="66"/>
      <c r="J346" s="66"/>
      <c r="K346" s="66"/>
      <c r="L346" s="66"/>
      <c r="M346" s="66"/>
      <c r="N346" s="66"/>
      <c r="O346" s="66"/>
      <c r="P346" s="66"/>
      <c r="Q346" s="66"/>
      <c r="R346" s="153"/>
      <c r="S346" s="154"/>
      <c r="T346" s="154"/>
      <c r="U346" s="152"/>
      <c r="V346" s="152"/>
      <c r="W346" s="152"/>
      <c r="X346" s="153"/>
    </row>
    <row r="347" spans="1:24" s="72" customFormat="1" outlineLevel="1">
      <c r="A347" s="123">
        <v>140</v>
      </c>
      <c r="B347" s="67"/>
      <c r="C347" s="162" t="s">
        <v>1451</v>
      </c>
      <c r="D347" s="67"/>
      <c r="E347" s="10"/>
      <c r="F347" s="10"/>
      <c r="G347" s="66"/>
      <c r="H347" s="66"/>
      <c r="I347" s="66"/>
      <c r="J347" s="66"/>
      <c r="K347" s="66"/>
      <c r="L347" s="66"/>
      <c r="M347" s="66"/>
      <c r="N347" s="66">
        <f>SUBTOTAL(9,N346:N346)</f>
        <v>0</v>
      </c>
      <c r="O347" s="66">
        <f>SUBTOTAL(9,O346:O346)</f>
        <v>0</v>
      </c>
      <c r="P347" s="66">
        <f>SUBTOTAL(9,P346:P346)</f>
        <v>0</v>
      </c>
      <c r="Q347" s="66">
        <f>SUBTOTAL(9,Q346:Q346)</f>
        <v>0</v>
      </c>
      <c r="R347" s="153"/>
      <c r="S347" s="154"/>
      <c r="T347" s="154"/>
      <c r="U347" s="152"/>
      <c r="V347" s="152"/>
      <c r="W347" s="173">
        <f>($X$3-O347*24-P347*24-N347*24)/($X$3-O347*24-P347*24)</f>
        <v>1</v>
      </c>
      <c r="X347" s="153"/>
    </row>
    <row r="348" spans="1:24" s="72" customFormat="1" outlineLevel="2">
      <c r="A348" s="123">
        <v>141</v>
      </c>
      <c r="B348" s="67" t="s">
        <v>1158</v>
      </c>
      <c r="C348" s="152" t="s">
        <v>1157</v>
      </c>
      <c r="D348" s="67">
        <v>1500</v>
      </c>
      <c r="E348" s="10" t="s">
        <v>52</v>
      </c>
      <c r="F348" s="10"/>
      <c r="G348" s="66"/>
      <c r="H348" s="66"/>
      <c r="I348" s="66"/>
      <c r="J348" s="66"/>
      <c r="K348" s="66"/>
      <c r="L348" s="66"/>
      <c r="M348" s="66"/>
      <c r="N348" s="66"/>
      <c r="O348" s="66"/>
      <c r="P348" s="66"/>
      <c r="Q348" s="66"/>
      <c r="R348" s="153"/>
      <c r="S348" s="154"/>
      <c r="T348" s="154"/>
      <c r="U348" s="152"/>
      <c r="V348" s="152"/>
      <c r="W348" s="152"/>
      <c r="X348" s="153"/>
    </row>
    <row r="349" spans="1:24" s="72" customFormat="1" outlineLevel="1">
      <c r="A349" s="123">
        <v>141</v>
      </c>
      <c r="B349" s="67"/>
      <c r="C349" s="162" t="s">
        <v>1452</v>
      </c>
      <c r="D349" s="67"/>
      <c r="E349" s="10"/>
      <c r="F349" s="10"/>
      <c r="G349" s="66"/>
      <c r="H349" s="66"/>
      <c r="I349" s="66"/>
      <c r="J349" s="66"/>
      <c r="K349" s="66"/>
      <c r="L349" s="66"/>
      <c r="M349" s="66"/>
      <c r="N349" s="66">
        <f>SUBTOTAL(9,N348:N348)</f>
        <v>0</v>
      </c>
      <c r="O349" s="66">
        <f>SUBTOTAL(9,O348:O348)</f>
        <v>0</v>
      </c>
      <c r="P349" s="66">
        <f>SUBTOTAL(9,P348:P348)</f>
        <v>0</v>
      </c>
      <c r="Q349" s="66">
        <f>SUBTOTAL(9,Q348:Q348)</f>
        <v>0</v>
      </c>
      <c r="R349" s="153"/>
      <c r="S349" s="154"/>
      <c r="T349" s="154"/>
      <c r="U349" s="152"/>
      <c r="V349" s="152"/>
      <c r="W349" s="173">
        <f>($X$3-O349*24-P349*24-N349*24)/($X$3-O349*24-P349*24)</f>
        <v>1</v>
      </c>
      <c r="X349" s="153"/>
    </row>
    <row r="350" spans="1:24" s="72" customFormat="1" outlineLevel="2">
      <c r="A350" s="123">
        <v>142</v>
      </c>
      <c r="B350" s="67" t="s">
        <v>1160</v>
      </c>
      <c r="C350" s="152" t="s">
        <v>1159</v>
      </c>
      <c r="D350" s="67">
        <v>315</v>
      </c>
      <c r="E350" s="10" t="s">
        <v>52</v>
      </c>
      <c r="F350" s="10"/>
      <c r="G350" s="66"/>
      <c r="H350" s="66"/>
      <c r="I350" s="66"/>
      <c r="J350" s="66"/>
      <c r="K350" s="66"/>
      <c r="L350" s="66"/>
      <c r="M350" s="66"/>
      <c r="N350" s="66"/>
      <c r="O350" s="66"/>
      <c r="P350" s="66"/>
      <c r="Q350" s="66"/>
      <c r="R350" s="153"/>
      <c r="S350" s="154"/>
      <c r="T350" s="154"/>
      <c r="U350" s="152"/>
      <c r="V350" s="152"/>
      <c r="W350" s="152"/>
      <c r="X350" s="153"/>
    </row>
    <row r="351" spans="1:24" s="72" customFormat="1" outlineLevel="1">
      <c r="A351" s="123">
        <v>142</v>
      </c>
      <c r="B351" s="67"/>
      <c r="C351" s="162" t="s">
        <v>1453</v>
      </c>
      <c r="D351" s="67"/>
      <c r="E351" s="10"/>
      <c r="F351" s="10"/>
      <c r="G351" s="66"/>
      <c r="H351" s="66"/>
      <c r="I351" s="66"/>
      <c r="J351" s="66"/>
      <c r="K351" s="66"/>
      <c r="L351" s="66"/>
      <c r="M351" s="66"/>
      <c r="N351" s="66">
        <f>SUBTOTAL(9,N350:N350)</f>
        <v>0</v>
      </c>
      <c r="O351" s="66">
        <f>SUBTOTAL(9,O350:O350)</f>
        <v>0</v>
      </c>
      <c r="P351" s="66">
        <f>SUBTOTAL(9,P350:P350)</f>
        <v>0</v>
      </c>
      <c r="Q351" s="66">
        <f>SUBTOTAL(9,Q350:Q350)</f>
        <v>0</v>
      </c>
      <c r="R351" s="153"/>
      <c r="S351" s="154"/>
      <c r="T351" s="154"/>
      <c r="U351" s="152"/>
      <c r="V351" s="152"/>
      <c r="W351" s="173">
        <f>($X$3-O351*24-P351*24-N351*24)/($X$3-O351*24-P351*24)</f>
        <v>1</v>
      </c>
      <c r="X351" s="153"/>
    </row>
    <row r="352" spans="1:24" s="72" customFormat="1" outlineLevel="2">
      <c r="A352" s="123">
        <v>143</v>
      </c>
      <c r="B352" s="67" t="s">
        <v>1162</v>
      </c>
      <c r="C352" s="152" t="s">
        <v>1161</v>
      </c>
      <c r="D352" s="67">
        <v>315</v>
      </c>
      <c r="E352" s="10" t="s">
        <v>52</v>
      </c>
      <c r="F352" s="10"/>
      <c r="G352" s="66"/>
      <c r="H352" s="66"/>
      <c r="I352" s="66"/>
      <c r="J352" s="66"/>
      <c r="K352" s="66"/>
      <c r="L352" s="66"/>
      <c r="M352" s="66"/>
      <c r="N352" s="66"/>
      <c r="O352" s="66"/>
      <c r="P352" s="66"/>
      <c r="Q352" s="66"/>
      <c r="R352" s="153"/>
      <c r="S352" s="154"/>
      <c r="T352" s="154"/>
      <c r="U352" s="152"/>
      <c r="V352" s="152"/>
      <c r="W352" s="152"/>
      <c r="X352" s="153"/>
    </row>
    <row r="353" spans="1:24" s="72" customFormat="1" outlineLevel="1">
      <c r="A353" s="123">
        <v>143</v>
      </c>
      <c r="B353" s="67"/>
      <c r="C353" s="162" t="s">
        <v>1454</v>
      </c>
      <c r="D353" s="67"/>
      <c r="E353" s="10"/>
      <c r="F353" s="10"/>
      <c r="G353" s="66"/>
      <c r="H353" s="66"/>
      <c r="I353" s="66"/>
      <c r="J353" s="66"/>
      <c r="K353" s="66"/>
      <c r="L353" s="66"/>
      <c r="M353" s="66"/>
      <c r="N353" s="66">
        <f>SUBTOTAL(9,N352:N352)</f>
        <v>0</v>
      </c>
      <c r="O353" s="66">
        <f>SUBTOTAL(9,O352:O352)</f>
        <v>0</v>
      </c>
      <c r="P353" s="66">
        <f>SUBTOTAL(9,P352:P352)</f>
        <v>0</v>
      </c>
      <c r="Q353" s="66">
        <f>SUBTOTAL(9,Q352:Q352)</f>
        <v>0</v>
      </c>
      <c r="R353" s="153"/>
      <c r="S353" s="154"/>
      <c r="T353" s="154"/>
      <c r="U353" s="152"/>
      <c r="V353" s="152"/>
      <c r="W353" s="173">
        <f>($X$3-O353*24-P353*24-N353*24)/($X$3-O353*24-P353*24)</f>
        <v>1</v>
      </c>
      <c r="X353" s="153"/>
    </row>
    <row r="354" spans="1:24" s="72" customFormat="1" ht="28.5" outlineLevel="2">
      <c r="A354" s="66">
        <v>144</v>
      </c>
      <c r="B354" s="67" t="s">
        <v>1163</v>
      </c>
      <c r="C354" s="6" t="s">
        <v>100</v>
      </c>
      <c r="D354" s="67">
        <v>1500</v>
      </c>
      <c r="E354" s="10" t="s">
        <v>52</v>
      </c>
      <c r="F354" s="10"/>
      <c r="G354" s="19">
        <v>42137</v>
      </c>
      <c r="H354" s="20" t="s">
        <v>450</v>
      </c>
      <c r="I354" s="19">
        <v>42137</v>
      </c>
      <c r="J354" s="20" t="s">
        <v>67</v>
      </c>
      <c r="K354" s="20"/>
      <c r="L354" s="20"/>
      <c r="M354" s="20"/>
      <c r="N354" s="21">
        <v>2.430555555555558E-2</v>
      </c>
      <c r="O354" s="21">
        <v>0</v>
      </c>
      <c r="P354" s="21">
        <v>0</v>
      </c>
      <c r="Q354" s="21">
        <v>0</v>
      </c>
      <c r="R354" s="11"/>
      <c r="S354" s="11"/>
      <c r="T354" s="11"/>
      <c r="U354" s="5" t="s">
        <v>451</v>
      </c>
      <c r="V354" s="5"/>
      <c r="W354" s="5"/>
      <c r="X354" s="12" t="s">
        <v>426</v>
      </c>
    </row>
    <row r="355" spans="1:24" s="72" customFormat="1" ht="28.5" outlineLevel="2">
      <c r="A355" s="66">
        <v>144</v>
      </c>
      <c r="B355" s="67" t="s">
        <v>1163</v>
      </c>
      <c r="C355" s="6" t="s">
        <v>100</v>
      </c>
      <c r="D355" s="67">
        <v>1500</v>
      </c>
      <c r="E355" s="10" t="s">
        <v>52</v>
      </c>
      <c r="F355" s="10"/>
      <c r="G355" s="19">
        <v>42141</v>
      </c>
      <c r="H355" s="25">
        <v>0.73125000000000007</v>
      </c>
      <c r="I355" s="19">
        <v>42141</v>
      </c>
      <c r="J355" s="79" t="s">
        <v>523</v>
      </c>
      <c r="K355" s="79"/>
      <c r="L355" s="79"/>
      <c r="M355" s="79"/>
      <c r="N355" s="21">
        <v>0.52708333333333324</v>
      </c>
      <c r="O355" s="21">
        <v>0</v>
      </c>
      <c r="P355" s="21">
        <v>0</v>
      </c>
      <c r="Q355" s="21">
        <v>0</v>
      </c>
      <c r="R355" s="11"/>
      <c r="S355" s="11"/>
      <c r="T355" s="11"/>
      <c r="U355" s="5" t="s">
        <v>896</v>
      </c>
      <c r="V355" s="5"/>
      <c r="W355" s="5"/>
      <c r="X355" s="12" t="s">
        <v>66</v>
      </c>
    </row>
    <row r="356" spans="1:24" s="72" customFormat="1" outlineLevel="1">
      <c r="A356" s="66">
        <v>144</v>
      </c>
      <c r="B356" s="67"/>
      <c r="C356" s="166" t="s">
        <v>1455</v>
      </c>
      <c r="D356" s="67"/>
      <c r="E356" s="10"/>
      <c r="F356" s="10"/>
      <c r="G356" s="19"/>
      <c r="H356" s="25"/>
      <c r="I356" s="19"/>
      <c r="J356" s="79"/>
      <c r="K356" s="79"/>
      <c r="L356" s="79"/>
      <c r="M356" s="79"/>
      <c r="N356" s="21">
        <f>SUBTOTAL(9,N354:N355)</f>
        <v>0.55138888888888882</v>
      </c>
      <c r="O356" s="21">
        <f>SUBTOTAL(9,O354:O355)</f>
        <v>0</v>
      </c>
      <c r="P356" s="21">
        <f>SUBTOTAL(9,P354:P355)</f>
        <v>0</v>
      </c>
      <c r="Q356" s="21">
        <f>SUBTOTAL(9,Q354:Q355)</f>
        <v>0</v>
      </c>
      <c r="R356" s="11"/>
      <c r="S356" s="11"/>
      <c r="T356" s="11"/>
      <c r="U356" s="5"/>
      <c r="V356" s="5"/>
      <c r="W356" s="173">
        <f>($X$3-O356*24-P356*24-N356*24)/($X$3-O356*24-P356*24)</f>
        <v>0.98221326164874545</v>
      </c>
      <c r="X356" s="12"/>
    </row>
    <row r="357" spans="1:24" s="72" customFormat="1" outlineLevel="2">
      <c r="A357" s="123">
        <v>145</v>
      </c>
      <c r="B357" s="67" t="s">
        <v>1165</v>
      </c>
      <c r="C357" s="152" t="s">
        <v>1164</v>
      </c>
      <c r="D357" s="67">
        <v>1500</v>
      </c>
      <c r="E357" s="10" t="s">
        <v>52</v>
      </c>
      <c r="F357" s="10"/>
      <c r="G357" s="66"/>
      <c r="H357" s="66"/>
      <c r="I357" s="66"/>
      <c r="J357" s="66"/>
      <c r="K357" s="66"/>
      <c r="L357" s="66"/>
      <c r="M357" s="66"/>
      <c r="N357" s="66"/>
      <c r="O357" s="66"/>
      <c r="P357" s="66"/>
      <c r="Q357" s="66"/>
      <c r="R357" s="153"/>
      <c r="S357" s="154"/>
      <c r="T357" s="154"/>
      <c r="U357" s="152"/>
      <c r="V357" s="152"/>
      <c r="W357" s="152"/>
      <c r="X357" s="153"/>
    </row>
    <row r="358" spans="1:24" s="72" customFormat="1" outlineLevel="1">
      <c r="A358" s="123">
        <v>145</v>
      </c>
      <c r="B358" s="67"/>
      <c r="C358" s="162" t="s">
        <v>1456</v>
      </c>
      <c r="D358" s="67"/>
      <c r="E358" s="10"/>
      <c r="F358" s="10"/>
      <c r="G358" s="66"/>
      <c r="H358" s="66"/>
      <c r="I358" s="66"/>
      <c r="J358" s="66"/>
      <c r="K358" s="66"/>
      <c r="L358" s="66"/>
      <c r="M358" s="66"/>
      <c r="N358" s="66">
        <f>SUBTOTAL(9,N357:N357)</f>
        <v>0</v>
      </c>
      <c r="O358" s="66">
        <f>SUBTOTAL(9,O357:O357)</f>
        <v>0</v>
      </c>
      <c r="P358" s="66">
        <f>SUBTOTAL(9,P357:P357)</f>
        <v>0</v>
      </c>
      <c r="Q358" s="66">
        <f>SUBTOTAL(9,Q357:Q357)</f>
        <v>0</v>
      </c>
      <c r="R358" s="153"/>
      <c r="S358" s="154"/>
      <c r="T358" s="154"/>
      <c r="U358" s="152"/>
      <c r="V358" s="152"/>
      <c r="W358" s="173">
        <f>($X$3-O358*24-P358*24-N358*24)/($X$3-O358*24-P358*24)</f>
        <v>1</v>
      </c>
      <c r="X358" s="153"/>
    </row>
    <row r="359" spans="1:24" s="72" customFormat="1" outlineLevel="2">
      <c r="A359" s="123">
        <v>146</v>
      </c>
      <c r="B359" s="67" t="s">
        <v>1167</v>
      </c>
      <c r="C359" s="152" t="s">
        <v>1166</v>
      </c>
      <c r="D359" s="67">
        <v>1500</v>
      </c>
      <c r="E359" s="10" t="s">
        <v>52</v>
      </c>
      <c r="F359" s="10"/>
      <c r="G359" s="66"/>
      <c r="H359" s="66"/>
      <c r="I359" s="66"/>
      <c r="J359" s="66"/>
      <c r="K359" s="66"/>
      <c r="L359" s="66"/>
      <c r="M359" s="66"/>
      <c r="N359" s="66"/>
      <c r="O359" s="66"/>
      <c r="P359" s="66"/>
      <c r="Q359" s="66"/>
      <c r="R359" s="153"/>
      <c r="S359" s="154"/>
      <c r="T359" s="154"/>
      <c r="U359" s="152"/>
      <c r="V359" s="152"/>
      <c r="W359" s="152"/>
      <c r="X359" s="153"/>
    </row>
    <row r="360" spans="1:24" s="72" customFormat="1" outlineLevel="1">
      <c r="A360" s="123">
        <v>146</v>
      </c>
      <c r="B360" s="67"/>
      <c r="C360" s="162" t="s">
        <v>1457</v>
      </c>
      <c r="D360" s="67"/>
      <c r="E360" s="10"/>
      <c r="F360" s="10"/>
      <c r="G360" s="66"/>
      <c r="H360" s="66"/>
      <c r="I360" s="66"/>
      <c r="J360" s="66"/>
      <c r="K360" s="66"/>
      <c r="L360" s="66"/>
      <c r="M360" s="66"/>
      <c r="N360" s="66">
        <f>SUBTOTAL(9,N359:N359)</f>
        <v>0</v>
      </c>
      <c r="O360" s="66">
        <f>SUBTOTAL(9,O359:O359)</f>
        <v>0</v>
      </c>
      <c r="P360" s="66">
        <f>SUBTOTAL(9,P359:P359)</f>
        <v>0</v>
      </c>
      <c r="Q360" s="66">
        <f>SUBTOTAL(9,Q359:Q359)</f>
        <v>0</v>
      </c>
      <c r="R360" s="153"/>
      <c r="S360" s="154"/>
      <c r="T360" s="154"/>
      <c r="U360" s="152"/>
      <c r="V360" s="152"/>
      <c r="W360" s="173">
        <f>($X$3-O360*24-P360*24-N360*24)/($X$3-O360*24-P360*24)</f>
        <v>1</v>
      </c>
      <c r="X360" s="153"/>
    </row>
    <row r="361" spans="1:24" s="72" customFormat="1" ht="28.5" outlineLevel="2">
      <c r="A361" s="66">
        <v>147</v>
      </c>
      <c r="B361" s="67" t="s">
        <v>1168</v>
      </c>
      <c r="C361" s="6" t="s">
        <v>99</v>
      </c>
      <c r="D361" s="67">
        <v>1500</v>
      </c>
      <c r="E361" s="10" t="s">
        <v>52</v>
      </c>
      <c r="F361" s="10"/>
      <c r="G361" s="19">
        <v>42137</v>
      </c>
      <c r="H361" s="20" t="s">
        <v>424</v>
      </c>
      <c r="I361" s="19">
        <v>42137</v>
      </c>
      <c r="J361" s="20" t="s">
        <v>425</v>
      </c>
      <c r="K361" s="20"/>
      <c r="L361" s="20"/>
      <c r="M361" s="20"/>
      <c r="N361" s="21">
        <v>0.35208333333333336</v>
      </c>
      <c r="O361" s="21">
        <v>0</v>
      </c>
      <c r="P361" s="21">
        <v>0</v>
      </c>
      <c r="Q361" s="21">
        <v>0</v>
      </c>
      <c r="R361" s="11"/>
      <c r="S361" s="11"/>
      <c r="T361" s="11"/>
      <c r="U361" s="5" t="s">
        <v>427</v>
      </c>
      <c r="V361" s="5"/>
      <c r="W361" s="5"/>
      <c r="X361" s="12" t="s">
        <v>426</v>
      </c>
    </row>
    <row r="362" spans="1:24" s="72" customFormat="1" ht="28.5" outlineLevel="2">
      <c r="A362" s="66">
        <v>147</v>
      </c>
      <c r="B362" s="67" t="s">
        <v>1168</v>
      </c>
      <c r="C362" s="6" t="s">
        <v>99</v>
      </c>
      <c r="D362" s="67">
        <v>1500</v>
      </c>
      <c r="E362" s="10" t="s">
        <v>52</v>
      </c>
      <c r="F362" s="10"/>
      <c r="G362" s="19">
        <v>42137</v>
      </c>
      <c r="H362" s="20" t="s">
        <v>425</v>
      </c>
      <c r="I362" s="19">
        <v>42137</v>
      </c>
      <c r="J362" s="20" t="s">
        <v>455</v>
      </c>
      <c r="K362" s="20"/>
      <c r="L362" s="20"/>
      <c r="M362" s="20"/>
      <c r="N362" s="21">
        <v>0.10138888888888875</v>
      </c>
      <c r="O362" s="21">
        <v>0</v>
      </c>
      <c r="P362" s="21">
        <v>0</v>
      </c>
      <c r="Q362" s="21">
        <v>0</v>
      </c>
      <c r="R362" s="11"/>
      <c r="S362" s="11"/>
      <c r="T362" s="11"/>
      <c r="U362" s="5" t="s">
        <v>892</v>
      </c>
      <c r="V362" s="5"/>
      <c r="W362" s="5"/>
      <c r="X362" s="12" t="s">
        <v>26</v>
      </c>
    </row>
    <row r="363" spans="1:24" s="72" customFormat="1" ht="28.5" outlineLevel="2">
      <c r="A363" s="66">
        <v>147</v>
      </c>
      <c r="B363" s="67" t="s">
        <v>1168</v>
      </c>
      <c r="C363" s="6" t="s">
        <v>99</v>
      </c>
      <c r="D363" s="67">
        <v>1500</v>
      </c>
      <c r="E363" s="10" t="s">
        <v>52</v>
      </c>
      <c r="F363" s="10"/>
      <c r="G363" s="19">
        <v>42141</v>
      </c>
      <c r="H363" s="25">
        <v>0.5708333333333333</v>
      </c>
      <c r="I363" s="19">
        <v>42141</v>
      </c>
      <c r="J363" s="79" t="s">
        <v>894</v>
      </c>
      <c r="K363" s="79"/>
      <c r="L363" s="79"/>
      <c r="M363" s="79"/>
      <c r="N363" s="21">
        <v>0.16111111111111109</v>
      </c>
      <c r="O363" s="21">
        <v>0</v>
      </c>
      <c r="P363" s="21">
        <v>0</v>
      </c>
      <c r="Q363" s="21">
        <v>0</v>
      </c>
      <c r="R363" s="11"/>
      <c r="S363" s="11"/>
      <c r="T363" s="11"/>
      <c r="U363" s="5" t="s">
        <v>895</v>
      </c>
      <c r="V363" s="5"/>
      <c r="W363" s="5"/>
      <c r="X363" s="12" t="s">
        <v>13</v>
      </c>
    </row>
    <row r="364" spans="1:24" s="72" customFormat="1" outlineLevel="1">
      <c r="A364" s="66">
        <v>147</v>
      </c>
      <c r="B364" s="67"/>
      <c r="C364" s="166" t="s">
        <v>1458</v>
      </c>
      <c r="D364" s="67"/>
      <c r="E364" s="10"/>
      <c r="F364" s="10"/>
      <c r="G364" s="19"/>
      <c r="H364" s="25"/>
      <c r="I364" s="19"/>
      <c r="J364" s="79"/>
      <c r="K364" s="79"/>
      <c r="L364" s="79"/>
      <c r="M364" s="79"/>
      <c r="N364" s="21">
        <f>SUBTOTAL(9,N361:N363)</f>
        <v>0.61458333333333326</v>
      </c>
      <c r="O364" s="21">
        <f>SUBTOTAL(9,O361:O363)</f>
        <v>0</v>
      </c>
      <c r="P364" s="21">
        <f>SUBTOTAL(9,P361:P363)</f>
        <v>0</v>
      </c>
      <c r="Q364" s="21">
        <f>SUBTOTAL(9,Q361:Q363)</f>
        <v>0</v>
      </c>
      <c r="R364" s="11"/>
      <c r="S364" s="11"/>
      <c r="T364" s="11"/>
      <c r="U364" s="5"/>
      <c r="V364" s="5"/>
      <c r="W364" s="173">
        <f>($X$3-O364*24-P364*24-N364*24)/($X$3-O364*24-P364*24)</f>
        <v>0.98017473118279574</v>
      </c>
      <c r="X364" s="12"/>
    </row>
    <row r="365" spans="1:24" s="72" customFormat="1" outlineLevel="2">
      <c r="A365" s="123">
        <v>148</v>
      </c>
      <c r="B365" s="67" t="s">
        <v>1170</v>
      </c>
      <c r="C365" s="152" t="s">
        <v>1169</v>
      </c>
      <c r="D365" s="67">
        <v>1500</v>
      </c>
      <c r="E365" s="10" t="s">
        <v>52</v>
      </c>
      <c r="F365" s="10"/>
      <c r="G365" s="66"/>
      <c r="H365" s="66"/>
      <c r="I365" s="66"/>
      <c r="J365" s="66"/>
      <c r="K365" s="66"/>
      <c r="L365" s="66"/>
      <c r="M365" s="66"/>
      <c r="N365" s="66"/>
      <c r="O365" s="66"/>
      <c r="P365" s="66"/>
      <c r="Q365" s="66"/>
      <c r="R365" s="153"/>
      <c r="S365" s="154"/>
      <c r="T365" s="154"/>
      <c r="U365" s="152"/>
      <c r="V365" s="152"/>
      <c r="W365" s="152"/>
      <c r="X365" s="153"/>
    </row>
    <row r="366" spans="1:24" s="72" customFormat="1" outlineLevel="1">
      <c r="A366" s="123">
        <v>148</v>
      </c>
      <c r="B366" s="67"/>
      <c r="C366" s="162" t="s">
        <v>1459</v>
      </c>
      <c r="D366" s="67"/>
      <c r="E366" s="10"/>
      <c r="F366" s="10"/>
      <c r="G366" s="66"/>
      <c r="H366" s="66"/>
      <c r="I366" s="66"/>
      <c r="J366" s="66"/>
      <c r="K366" s="66"/>
      <c r="L366" s="66"/>
      <c r="M366" s="66"/>
      <c r="N366" s="66">
        <f>SUBTOTAL(9,N365:N365)</f>
        <v>0</v>
      </c>
      <c r="O366" s="66">
        <f>SUBTOTAL(9,O365:O365)</f>
        <v>0</v>
      </c>
      <c r="P366" s="66">
        <f>SUBTOTAL(9,P365:P365)</f>
        <v>0</v>
      </c>
      <c r="Q366" s="66">
        <f>SUBTOTAL(9,Q365:Q365)</f>
        <v>0</v>
      </c>
      <c r="R366" s="153"/>
      <c r="S366" s="154"/>
      <c r="T366" s="154"/>
      <c r="U366" s="152"/>
      <c r="V366" s="152"/>
      <c r="W366" s="173">
        <f>($X$3-O366*24-P366*24-N366*24)/($X$3-O366*24-P366*24)</f>
        <v>1</v>
      </c>
      <c r="X366" s="153"/>
    </row>
    <row r="367" spans="1:24" s="72" customFormat="1" outlineLevel="2">
      <c r="A367" s="123">
        <v>149</v>
      </c>
      <c r="B367" s="67" t="s">
        <v>1172</v>
      </c>
      <c r="C367" s="152" t="s">
        <v>1171</v>
      </c>
      <c r="D367" s="67">
        <v>1500</v>
      </c>
      <c r="E367" s="10" t="s">
        <v>52</v>
      </c>
      <c r="F367" s="10"/>
      <c r="G367" s="66"/>
      <c r="H367" s="66"/>
      <c r="I367" s="66"/>
      <c r="J367" s="66"/>
      <c r="K367" s="66"/>
      <c r="L367" s="66"/>
      <c r="M367" s="66"/>
      <c r="N367" s="66"/>
      <c r="O367" s="66"/>
      <c r="P367" s="66"/>
      <c r="Q367" s="66"/>
      <c r="R367" s="153"/>
      <c r="S367" s="154"/>
      <c r="T367" s="154"/>
      <c r="U367" s="152"/>
      <c r="V367" s="152"/>
      <c r="W367" s="152"/>
      <c r="X367" s="153"/>
    </row>
    <row r="368" spans="1:24" s="72" customFormat="1" outlineLevel="1">
      <c r="A368" s="123">
        <v>149</v>
      </c>
      <c r="B368" s="67"/>
      <c r="C368" s="162" t="s">
        <v>1460</v>
      </c>
      <c r="D368" s="67"/>
      <c r="E368" s="10"/>
      <c r="F368" s="10"/>
      <c r="G368" s="66"/>
      <c r="H368" s="66"/>
      <c r="I368" s="66"/>
      <c r="J368" s="66"/>
      <c r="K368" s="66"/>
      <c r="L368" s="66"/>
      <c r="M368" s="66"/>
      <c r="N368" s="66">
        <f>SUBTOTAL(9,N367:N367)</f>
        <v>0</v>
      </c>
      <c r="O368" s="66">
        <f>SUBTOTAL(9,O367:O367)</f>
        <v>0</v>
      </c>
      <c r="P368" s="66">
        <f>SUBTOTAL(9,P367:P367)</f>
        <v>0</v>
      </c>
      <c r="Q368" s="66">
        <f>SUBTOTAL(9,Q367:Q367)</f>
        <v>0</v>
      </c>
      <c r="R368" s="153"/>
      <c r="S368" s="154"/>
      <c r="T368" s="154"/>
      <c r="U368" s="152"/>
      <c r="V368" s="152"/>
      <c r="W368" s="173">
        <f>($X$3-O368*24-P368*24-N368*24)/($X$3-O368*24-P368*24)</f>
        <v>1</v>
      </c>
      <c r="X368" s="153"/>
    </row>
    <row r="369" spans="1:24" s="72" customFormat="1" outlineLevel="2">
      <c r="A369" s="123">
        <v>150</v>
      </c>
      <c r="B369" s="67" t="s">
        <v>1174</v>
      </c>
      <c r="C369" s="152" t="s">
        <v>1173</v>
      </c>
      <c r="D369" s="67">
        <v>315</v>
      </c>
      <c r="E369" s="10" t="s">
        <v>52</v>
      </c>
      <c r="F369" s="10"/>
      <c r="G369" s="66"/>
      <c r="H369" s="66"/>
      <c r="I369" s="66"/>
      <c r="J369" s="66"/>
      <c r="K369" s="66"/>
      <c r="L369" s="66"/>
      <c r="M369" s="66"/>
      <c r="N369" s="66"/>
      <c r="O369" s="66"/>
      <c r="P369" s="66"/>
      <c r="Q369" s="66"/>
      <c r="R369" s="153"/>
      <c r="S369" s="154"/>
      <c r="T369" s="154"/>
      <c r="U369" s="152"/>
      <c r="V369" s="152"/>
      <c r="W369" s="152"/>
      <c r="X369" s="153"/>
    </row>
    <row r="370" spans="1:24" s="72" customFormat="1" outlineLevel="1">
      <c r="A370" s="123">
        <v>150</v>
      </c>
      <c r="B370" s="67"/>
      <c r="C370" s="162" t="s">
        <v>1461</v>
      </c>
      <c r="D370" s="67"/>
      <c r="E370" s="10"/>
      <c r="F370" s="10"/>
      <c r="G370" s="66"/>
      <c r="H370" s="66"/>
      <c r="I370" s="66"/>
      <c r="J370" s="66"/>
      <c r="K370" s="66"/>
      <c r="L370" s="66"/>
      <c r="M370" s="66"/>
      <c r="N370" s="66">
        <f>SUBTOTAL(9,N369:N369)</f>
        <v>0</v>
      </c>
      <c r="O370" s="66">
        <f>SUBTOTAL(9,O369:O369)</f>
        <v>0</v>
      </c>
      <c r="P370" s="66">
        <f>SUBTOTAL(9,P369:P369)</f>
        <v>0</v>
      </c>
      <c r="Q370" s="66">
        <f>SUBTOTAL(9,Q369:Q369)</f>
        <v>0</v>
      </c>
      <c r="R370" s="153"/>
      <c r="S370" s="154"/>
      <c r="T370" s="154"/>
      <c r="U370" s="152"/>
      <c r="V370" s="152"/>
      <c r="W370" s="173">
        <f>($X$3-O370*24-P370*24-N370*24)/($X$3-O370*24-P370*24)</f>
        <v>1</v>
      </c>
      <c r="X370" s="153"/>
    </row>
    <row r="371" spans="1:24" s="72" customFormat="1" outlineLevel="2">
      <c r="A371" s="66">
        <v>151</v>
      </c>
      <c r="B371" s="67" t="s">
        <v>1175</v>
      </c>
      <c r="C371" s="6" t="s">
        <v>101</v>
      </c>
      <c r="D371" s="67">
        <v>1500</v>
      </c>
      <c r="E371" s="10" t="s">
        <v>52</v>
      </c>
      <c r="F371" s="10"/>
      <c r="G371" s="19">
        <v>42120</v>
      </c>
      <c r="H371" s="20">
        <v>0.40069444444444446</v>
      </c>
      <c r="I371" s="19">
        <v>42125</v>
      </c>
      <c r="J371" s="20">
        <v>0.53055555555555556</v>
      </c>
      <c r="K371" s="20"/>
      <c r="L371" s="20"/>
      <c r="M371" s="20"/>
      <c r="N371" s="21">
        <v>0</v>
      </c>
      <c r="O371" s="21">
        <v>0</v>
      </c>
      <c r="P371" s="21">
        <v>0</v>
      </c>
      <c r="Q371" s="21">
        <v>0.53055555555555556</v>
      </c>
      <c r="R371" s="11"/>
      <c r="S371" s="11"/>
      <c r="T371" s="11"/>
      <c r="U371" s="5" t="s">
        <v>161</v>
      </c>
      <c r="V371" s="5"/>
      <c r="W371" s="5"/>
      <c r="X371" s="12" t="s">
        <v>11</v>
      </c>
    </row>
    <row r="372" spans="1:24" s="72" customFormat="1" outlineLevel="1">
      <c r="A372" s="66">
        <v>151</v>
      </c>
      <c r="B372" s="67"/>
      <c r="C372" s="166" t="s">
        <v>1462</v>
      </c>
      <c r="D372" s="67"/>
      <c r="E372" s="10"/>
      <c r="F372" s="10"/>
      <c r="G372" s="19"/>
      <c r="H372" s="20"/>
      <c r="I372" s="19"/>
      <c r="J372" s="20"/>
      <c r="K372" s="20"/>
      <c r="L372" s="20"/>
      <c r="M372" s="20"/>
      <c r="N372" s="21">
        <f>SUBTOTAL(9,N371:N371)</f>
        <v>0</v>
      </c>
      <c r="O372" s="21">
        <f>SUBTOTAL(9,O371:O371)</f>
        <v>0</v>
      </c>
      <c r="P372" s="21">
        <f>SUBTOTAL(9,P371:P371)</f>
        <v>0</v>
      </c>
      <c r="Q372" s="21">
        <f>SUBTOTAL(9,Q371:Q371)</f>
        <v>0.53055555555555556</v>
      </c>
      <c r="R372" s="11"/>
      <c r="S372" s="11"/>
      <c r="T372" s="11"/>
      <c r="U372" s="5"/>
      <c r="V372" s="5"/>
      <c r="W372" s="173">
        <f>($X$3-O372*24-P372*24-N372*24)/($X$3-O372*24-P372*24)</f>
        <v>1</v>
      </c>
      <c r="X372" s="12"/>
    </row>
    <row r="373" spans="1:24" s="72" customFormat="1" outlineLevel="2">
      <c r="A373" s="123">
        <v>152</v>
      </c>
      <c r="B373" s="67" t="s">
        <v>1177</v>
      </c>
      <c r="C373" s="152" t="s">
        <v>1176</v>
      </c>
      <c r="D373" s="67">
        <v>1500</v>
      </c>
      <c r="E373" s="10" t="s">
        <v>52</v>
      </c>
      <c r="F373" s="10"/>
      <c r="G373" s="66"/>
      <c r="H373" s="66"/>
      <c r="I373" s="66"/>
      <c r="J373" s="66"/>
      <c r="K373" s="66"/>
      <c r="L373" s="66"/>
      <c r="M373" s="66"/>
      <c r="N373" s="66"/>
      <c r="O373" s="66"/>
      <c r="P373" s="66"/>
      <c r="Q373" s="66"/>
      <c r="R373" s="153"/>
      <c r="S373" s="154"/>
      <c r="T373" s="154"/>
      <c r="U373" s="152"/>
      <c r="V373" s="152"/>
      <c r="W373" s="152"/>
      <c r="X373" s="153"/>
    </row>
    <row r="374" spans="1:24" s="72" customFormat="1" outlineLevel="1">
      <c r="A374" s="123">
        <v>152</v>
      </c>
      <c r="B374" s="67"/>
      <c r="C374" s="162" t="s">
        <v>1463</v>
      </c>
      <c r="D374" s="67"/>
      <c r="E374" s="10"/>
      <c r="F374" s="10"/>
      <c r="G374" s="66"/>
      <c r="H374" s="66"/>
      <c r="I374" s="66"/>
      <c r="J374" s="66"/>
      <c r="K374" s="66"/>
      <c r="L374" s="66"/>
      <c r="M374" s="66"/>
      <c r="N374" s="66">
        <f>SUBTOTAL(9,N373:N373)</f>
        <v>0</v>
      </c>
      <c r="O374" s="66">
        <f>SUBTOTAL(9,O373:O373)</f>
        <v>0</v>
      </c>
      <c r="P374" s="66">
        <f>SUBTOTAL(9,P373:P373)</f>
        <v>0</v>
      </c>
      <c r="Q374" s="66">
        <f>SUBTOTAL(9,Q373:Q373)</f>
        <v>0</v>
      </c>
      <c r="R374" s="153"/>
      <c r="S374" s="154"/>
      <c r="T374" s="154"/>
      <c r="U374" s="152"/>
      <c r="V374" s="152"/>
      <c r="W374" s="173">
        <f>($X$3-O374*24-P374*24-N374*24)/($X$3-O374*24-P374*24)</f>
        <v>1</v>
      </c>
      <c r="X374" s="153"/>
    </row>
    <row r="375" spans="1:24" s="72" customFormat="1" outlineLevel="2">
      <c r="A375" s="123">
        <v>153</v>
      </c>
      <c r="B375" s="67" t="s">
        <v>1180</v>
      </c>
      <c r="C375" s="152" t="s">
        <v>1178</v>
      </c>
      <c r="D375" s="67">
        <v>63</v>
      </c>
      <c r="E375" s="10" t="s">
        <v>52</v>
      </c>
      <c r="F375" s="10"/>
      <c r="G375" s="66"/>
      <c r="H375" s="66"/>
      <c r="I375" s="66"/>
      <c r="J375" s="66"/>
      <c r="K375" s="66"/>
      <c r="L375" s="66"/>
      <c r="M375" s="66"/>
      <c r="N375" s="66"/>
      <c r="O375" s="66"/>
      <c r="P375" s="66"/>
      <c r="Q375" s="66"/>
      <c r="R375" s="153"/>
      <c r="S375" s="154"/>
      <c r="T375" s="154"/>
      <c r="U375" s="152"/>
      <c r="V375" s="152"/>
      <c r="W375" s="152"/>
      <c r="X375" s="153"/>
    </row>
    <row r="376" spans="1:24" s="72" customFormat="1" outlineLevel="1">
      <c r="A376" s="123">
        <v>153</v>
      </c>
      <c r="B376" s="67"/>
      <c r="C376" s="162" t="s">
        <v>1464</v>
      </c>
      <c r="D376" s="67"/>
      <c r="E376" s="10"/>
      <c r="F376" s="10"/>
      <c r="G376" s="66"/>
      <c r="H376" s="66"/>
      <c r="I376" s="66"/>
      <c r="J376" s="66"/>
      <c r="K376" s="66"/>
      <c r="L376" s="66"/>
      <c r="M376" s="66"/>
      <c r="N376" s="66">
        <f>SUBTOTAL(9,N375:N375)</f>
        <v>0</v>
      </c>
      <c r="O376" s="66">
        <f>SUBTOTAL(9,O375:O375)</f>
        <v>0</v>
      </c>
      <c r="P376" s="66">
        <f>SUBTOTAL(9,P375:P375)</f>
        <v>0</v>
      </c>
      <c r="Q376" s="66">
        <f>SUBTOTAL(9,Q375:Q375)</f>
        <v>0</v>
      </c>
      <c r="R376" s="153"/>
      <c r="S376" s="154"/>
      <c r="T376" s="154"/>
      <c r="U376" s="152"/>
      <c r="V376" s="152"/>
      <c r="W376" s="173">
        <f>($X$3-O376*24-P376*24-N376*24)/($X$3-O376*24-P376*24)</f>
        <v>1</v>
      </c>
      <c r="X376" s="153"/>
    </row>
    <row r="377" spans="1:24" s="72" customFormat="1" outlineLevel="2">
      <c r="A377" s="123">
        <v>154</v>
      </c>
      <c r="B377" s="67" t="s">
        <v>1182</v>
      </c>
      <c r="C377" s="152" t="s">
        <v>1181</v>
      </c>
      <c r="D377" s="67">
        <v>240</v>
      </c>
      <c r="E377" s="10" t="s">
        <v>52</v>
      </c>
      <c r="F377" s="10"/>
      <c r="G377" s="66"/>
      <c r="H377" s="66"/>
      <c r="I377" s="66"/>
      <c r="J377" s="66"/>
      <c r="K377" s="66"/>
      <c r="L377" s="66"/>
      <c r="M377" s="66"/>
      <c r="N377" s="66"/>
      <c r="O377" s="66"/>
      <c r="P377" s="66"/>
      <c r="Q377" s="66"/>
      <c r="R377" s="153"/>
      <c r="S377" s="154"/>
      <c r="T377" s="154"/>
      <c r="U377" s="152"/>
      <c r="V377" s="152"/>
      <c r="W377" s="152"/>
      <c r="X377" s="153"/>
    </row>
    <row r="378" spans="1:24" s="72" customFormat="1" outlineLevel="1">
      <c r="A378" s="123">
        <v>154</v>
      </c>
      <c r="B378" s="67"/>
      <c r="C378" s="162" t="s">
        <v>1465</v>
      </c>
      <c r="D378" s="67"/>
      <c r="E378" s="10"/>
      <c r="F378" s="10"/>
      <c r="G378" s="66"/>
      <c r="H378" s="66"/>
      <c r="I378" s="66"/>
      <c r="J378" s="66"/>
      <c r="K378" s="66"/>
      <c r="L378" s="66"/>
      <c r="M378" s="66"/>
      <c r="N378" s="66">
        <f>SUBTOTAL(9,N377:N377)</f>
        <v>0</v>
      </c>
      <c r="O378" s="66">
        <f>SUBTOTAL(9,O377:O377)</f>
        <v>0</v>
      </c>
      <c r="P378" s="66">
        <f>SUBTOTAL(9,P377:P377)</f>
        <v>0</v>
      </c>
      <c r="Q378" s="66">
        <f>SUBTOTAL(9,Q377:Q377)</f>
        <v>0</v>
      </c>
      <c r="R378" s="153"/>
      <c r="S378" s="154"/>
      <c r="T378" s="154"/>
      <c r="U378" s="152"/>
      <c r="V378" s="152"/>
      <c r="W378" s="173">
        <f>($X$3-O378*24-P378*24-N378*24)/($X$3-O378*24-P378*24)</f>
        <v>1</v>
      </c>
      <c r="X378" s="153"/>
    </row>
    <row r="379" spans="1:24" s="72" customFormat="1" outlineLevel="2">
      <c r="A379" s="123">
        <v>155</v>
      </c>
      <c r="B379" s="67" t="s">
        <v>1184</v>
      </c>
      <c r="C379" s="152" t="s">
        <v>1183</v>
      </c>
      <c r="D379" s="67">
        <v>50</v>
      </c>
      <c r="E379" s="10" t="s">
        <v>52</v>
      </c>
      <c r="F379" s="10"/>
      <c r="G379" s="66"/>
      <c r="H379" s="66"/>
      <c r="I379" s="66"/>
      <c r="J379" s="66"/>
      <c r="K379" s="66"/>
      <c r="L379" s="66"/>
      <c r="M379" s="66"/>
      <c r="N379" s="66"/>
      <c r="O379" s="66"/>
      <c r="P379" s="66"/>
      <c r="Q379" s="66"/>
      <c r="R379" s="153"/>
      <c r="S379" s="154"/>
      <c r="T379" s="154"/>
      <c r="U379" s="152"/>
      <c r="V379" s="152"/>
      <c r="W379" s="152"/>
      <c r="X379" s="153"/>
    </row>
    <row r="380" spans="1:24" s="72" customFormat="1" outlineLevel="1">
      <c r="A380" s="123">
        <v>155</v>
      </c>
      <c r="B380" s="67"/>
      <c r="C380" s="162" t="s">
        <v>1466</v>
      </c>
      <c r="D380" s="67"/>
      <c r="E380" s="10"/>
      <c r="F380" s="10"/>
      <c r="G380" s="66"/>
      <c r="H380" s="66"/>
      <c r="I380" s="66"/>
      <c r="J380" s="66"/>
      <c r="K380" s="66"/>
      <c r="L380" s="66"/>
      <c r="M380" s="66"/>
      <c r="N380" s="66">
        <f>SUBTOTAL(9,N379:N379)</f>
        <v>0</v>
      </c>
      <c r="O380" s="66">
        <f>SUBTOTAL(9,O379:O379)</f>
        <v>0</v>
      </c>
      <c r="P380" s="66">
        <f>SUBTOTAL(9,P379:P379)</f>
        <v>0</v>
      </c>
      <c r="Q380" s="66">
        <f>SUBTOTAL(9,Q379:Q379)</f>
        <v>0</v>
      </c>
      <c r="R380" s="153"/>
      <c r="S380" s="154"/>
      <c r="T380" s="154"/>
      <c r="U380" s="152"/>
      <c r="V380" s="152"/>
      <c r="W380" s="173">
        <f>($X$3-O380*24-P380*24-N380*24)/($X$3-O380*24-P380*24)</f>
        <v>1</v>
      </c>
      <c r="X380" s="153"/>
    </row>
    <row r="381" spans="1:24" s="72" customFormat="1" outlineLevel="2">
      <c r="A381" s="123">
        <v>156</v>
      </c>
      <c r="B381" s="67" t="s">
        <v>1186</v>
      </c>
      <c r="C381" s="152" t="s">
        <v>1185</v>
      </c>
      <c r="D381" s="67">
        <v>50</v>
      </c>
      <c r="E381" s="10" t="s">
        <v>52</v>
      </c>
      <c r="F381" s="10"/>
      <c r="G381" s="66"/>
      <c r="H381" s="66"/>
      <c r="I381" s="66"/>
      <c r="J381" s="66"/>
      <c r="K381" s="66"/>
      <c r="L381" s="66"/>
      <c r="M381" s="66"/>
      <c r="N381" s="66"/>
      <c r="O381" s="66"/>
      <c r="P381" s="66"/>
      <c r="Q381" s="66"/>
      <c r="R381" s="153"/>
      <c r="S381" s="154"/>
      <c r="T381" s="154"/>
      <c r="U381" s="152"/>
      <c r="V381" s="152"/>
      <c r="W381" s="152"/>
      <c r="X381" s="153"/>
    </row>
    <row r="382" spans="1:24" s="72" customFormat="1" outlineLevel="1">
      <c r="A382" s="123">
        <v>156</v>
      </c>
      <c r="B382" s="67"/>
      <c r="C382" s="162" t="s">
        <v>1467</v>
      </c>
      <c r="D382" s="67"/>
      <c r="E382" s="10"/>
      <c r="F382" s="10"/>
      <c r="G382" s="66"/>
      <c r="H382" s="66"/>
      <c r="I382" s="66"/>
      <c r="J382" s="66"/>
      <c r="K382" s="66"/>
      <c r="L382" s="66"/>
      <c r="M382" s="66"/>
      <c r="N382" s="66">
        <f>SUBTOTAL(9,N381:N381)</f>
        <v>0</v>
      </c>
      <c r="O382" s="66">
        <f>SUBTOTAL(9,O381:O381)</f>
        <v>0</v>
      </c>
      <c r="P382" s="66">
        <f>SUBTOTAL(9,P381:P381)</f>
        <v>0</v>
      </c>
      <c r="Q382" s="66">
        <f>SUBTOTAL(9,Q381:Q381)</f>
        <v>0</v>
      </c>
      <c r="R382" s="153"/>
      <c r="S382" s="154"/>
      <c r="T382" s="154"/>
      <c r="U382" s="152"/>
      <c r="V382" s="152"/>
      <c r="W382" s="173">
        <f>($X$3-O382*24-P382*24-N382*24)/($X$3-O382*24-P382*24)</f>
        <v>1</v>
      </c>
      <c r="X382" s="153"/>
    </row>
    <row r="383" spans="1:24" s="72" customFormat="1" ht="28.5" outlineLevel="2">
      <c r="A383" s="66">
        <v>157</v>
      </c>
      <c r="B383" s="67" t="s">
        <v>1187</v>
      </c>
      <c r="C383" s="6" t="s">
        <v>102</v>
      </c>
      <c r="D383" s="67">
        <v>63</v>
      </c>
      <c r="E383" s="10" t="s">
        <v>52</v>
      </c>
      <c r="F383" s="10"/>
      <c r="G383" s="19">
        <v>42126</v>
      </c>
      <c r="H383" s="20" t="s">
        <v>140</v>
      </c>
      <c r="I383" s="19">
        <v>42126</v>
      </c>
      <c r="J383" s="20" t="s">
        <v>191</v>
      </c>
      <c r="K383" s="20"/>
      <c r="L383" s="20"/>
      <c r="M383" s="20"/>
      <c r="N383" s="21">
        <v>0</v>
      </c>
      <c r="O383" s="21">
        <v>0</v>
      </c>
      <c r="P383" s="21">
        <v>0</v>
      </c>
      <c r="Q383" s="21">
        <v>0.31111111111111112</v>
      </c>
      <c r="R383" s="11"/>
      <c r="S383" s="11"/>
      <c r="T383" s="11"/>
      <c r="U383" s="5" t="s">
        <v>20</v>
      </c>
      <c r="V383" s="5"/>
      <c r="W383" s="5"/>
      <c r="X383" s="12" t="s">
        <v>6</v>
      </c>
    </row>
    <row r="384" spans="1:24" s="72" customFormat="1" ht="28.5" outlineLevel="2">
      <c r="A384" s="66">
        <v>157</v>
      </c>
      <c r="B384" s="67" t="s">
        <v>1187</v>
      </c>
      <c r="C384" s="6" t="s">
        <v>102</v>
      </c>
      <c r="D384" s="67">
        <v>63</v>
      </c>
      <c r="E384" s="10" t="s">
        <v>52</v>
      </c>
      <c r="F384" s="10"/>
      <c r="G384" s="19">
        <v>42128</v>
      </c>
      <c r="H384" s="20">
        <v>0.31180555555555556</v>
      </c>
      <c r="I384" s="19">
        <v>42128</v>
      </c>
      <c r="J384" s="20">
        <v>0.75069444444444444</v>
      </c>
      <c r="K384" s="20"/>
      <c r="L384" s="20"/>
      <c r="M384" s="20"/>
      <c r="N384" s="21">
        <v>0</v>
      </c>
      <c r="O384" s="21">
        <v>0</v>
      </c>
      <c r="P384" s="21">
        <v>0</v>
      </c>
      <c r="Q384" s="21">
        <v>0.43888888888888888</v>
      </c>
      <c r="R384" s="11"/>
      <c r="S384" s="11"/>
      <c r="T384" s="11"/>
      <c r="U384" s="5" t="s">
        <v>20</v>
      </c>
      <c r="V384" s="5"/>
      <c r="W384" s="5"/>
      <c r="X384" s="12" t="s">
        <v>6</v>
      </c>
    </row>
    <row r="385" spans="1:24" s="72" customFormat="1" ht="28.5" outlineLevel="2">
      <c r="A385" s="17">
        <v>157</v>
      </c>
      <c r="B385" s="67" t="s">
        <v>1187</v>
      </c>
      <c r="C385" s="6" t="s">
        <v>102</v>
      </c>
      <c r="D385" s="67">
        <v>63</v>
      </c>
      <c r="E385" s="10" t="s">
        <v>52</v>
      </c>
      <c r="F385" s="10"/>
      <c r="G385" s="19">
        <v>42129</v>
      </c>
      <c r="H385" s="20">
        <v>0.41180555555555554</v>
      </c>
      <c r="I385" s="19">
        <v>42129</v>
      </c>
      <c r="J385" s="20">
        <v>0.5083333333333333</v>
      </c>
      <c r="K385" s="20"/>
      <c r="L385" s="20"/>
      <c r="M385" s="20"/>
      <c r="N385" s="21">
        <v>0</v>
      </c>
      <c r="O385" s="21">
        <v>0</v>
      </c>
      <c r="P385" s="21">
        <v>0</v>
      </c>
      <c r="Q385" s="21">
        <v>9.6527777777777768E-2</v>
      </c>
      <c r="R385" s="11"/>
      <c r="S385" s="11"/>
      <c r="T385" s="11"/>
      <c r="U385" s="5" t="s">
        <v>20</v>
      </c>
      <c r="V385" s="5"/>
      <c r="W385" s="5"/>
      <c r="X385" s="12" t="s">
        <v>6</v>
      </c>
    </row>
    <row r="386" spans="1:24" s="72" customFormat="1" ht="28.5" outlineLevel="2">
      <c r="A386" s="66">
        <v>157</v>
      </c>
      <c r="B386" s="67" t="s">
        <v>1187</v>
      </c>
      <c r="C386" s="6" t="s">
        <v>102</v>
      </c>
      <c r="D386" s="67">
        <v>63</v>
      </c>
      <c r="E386" s="10" t="s">
        <v>52</v>
      </c>
      <c r="F386" s="10"/>
      <c r="G386" s="19">
        <v>42132</v>
      </c>
      <c r="H386" s="20">
        <v>0.28958333333333336</v>
      </c>
      <c r="I386" s="19">
        <v>42132</v>
      </c>
      <c r="J386" s="20">
        <v>0.68333333333333324</v>
      </c>
      <c r="K386" s="20"/>
      <c r="L386" s="20"/>
      <c r="M386" s="20"/>
      <c r="N386" s="21">
        <v>0</v>
      </c>
      <c r="O386" s="21">
        <v>0</v>
      </c>
      <c r="P386" s="21">
        <v>0</v>
      </c>
      <c r="Q386" s="21">
        <v>0.39374999999999988</v>
      </c>
      <c r="R386" s="11"/>
      <c r="S386" s="11"/>
      <c r="T386" s="11"/>
      <c r="U386" s="5" t="s">
        <v>20</v>
      </c>
      <c r="V386" s="5"/>
      <c r="W386" s="5"/>
      <c r="X386" s="12" t="s">
        <v>6</v>
      </c>
    </row>
    <row r="387" spans="1:24" s="72" customFormat="1" ht="28.5" outlineLevel="2">
      <c r="A387" s="66">
        <v>157</v>
      </c>
      <c r="B387" s="67" t="s">
        <v>1187</v>
      </c>
      <c r="C387" s="6" t="s">
        <v>102</v>
      </c>
      <c r="D387" s="67">
        <v>63</v>
      </c>
      <c r="E387" s="10" t="s">
        <v>52</v>
      </c>
      <c r="F387" s="10"/>
      <c r="G387" s="19">
        <v>42133</v>
      </c>
      <c r="H387" s="20">
        <v>0.49861111111111112</v>
      </c>
      <c r="I387" s="19">
        <v>42133</v>
      </c>
      <c r="J387" s="20">
        <v>0.70694444444444438</v>
      </c>
      <c r="K387" s="20"/>
      <c r="L387" s="20"/>
      <c r="M387" s="20"/>
      <c r="N387" s="21">
        <v>0</v>
      </c>
      <c r="O387" s="21">
        <v>0</v>
      </c>
      <c r="P387" s="21">
        <v>0</v>
      </c>
      <c r="Q387" s="21">
        <v>0.20833333333333326</v>
      </c>
      <c r="R387" s="11"/>
      <c r="S387" s="11"/>
      <c r="T387" s="11"/>
      <c r="U387" s="5" t="s">
        <v>20</v>
      </c>
      <c r="V387" s="5"/>
      <c r="W387" s="5"/>
      <c r="X387" s="12" t="s">
        <v>6</v>
      </c>
    </row>
    <row r="388" spans="1:24" s="72" customFormat="1" ht="28.5" outlineLevel="2">
      <c r="A388" s="66">
        <v>157</v>
      </c>
      <c r="B388" s="67" t="s">
        <v>1187</v>
      </c>
      <c r="C388" s="6" t="s">
        <v>102</v>
      </c>
      <c r="D388" s="67">
        <v>63</v>
      </c>
      <c r="E388" s="10" t="s">
        <v>52</v>
      </c>
      <c r="F388" s="10"/>
      <c r="G388" s="19">
        <v>42137</v>
      </c>
      <c r="H388" s="20" t="s">
        <v>141</v>
      </c>
      <c r="I388" s="19">
        <v>42137</v>
      </c>
      <c r="J388" s="20" t="s">
        <v>413</v>
      </c>
      <c r="K388" s="20"/>
      <c r="L388" s="20"/>
      <c r="M388" s="20"/>
      <c r="N388" s="21">
        <v>0</v>
      </c>
      <c r="O388" s="21">
        <v>0</v>
      </c>
      <c r="P388" s="21">
        <v>0</v>
      </c>
      <c r="Q388" s="21">
        <v>0.29722222222222217</v>
      </c>
      <c r="R388" s="11"/>
      <c r="S388" s="11"/>
      <c r="T388" s="11"/>
      <c r="U388" s="5" t="s">
        <v>20</v>
      </c>
      <c r="V388" s="5"/>
      <c r="W388" s="5"/>
      <c r="X388" s="12" t="s">
        <v>6</v>
      </c>
    </row>
    <row r="389" spans="1:24" s="72" customFormat="1" ht="28.5" outlineLevel="2">
      <c r="A389" s="17">
        <v>157</v>
      </c>
      <c r="B389" s="67" t="s">
        <v>1187</v>
      </c>
      <c r="C389" s="6" t="s">
        <v>102</v>
      </c>
      <c r="D389" s="67">
        <v>63</v>
      </c>
      <c r="E389" s="10" t="s">
        <v>52</v>
      </c>
      <c r="F389" s="10"/>
      <c r="G389" s="19">
        <v>42142</v>
      </c>
      <c r="H389" s="25">
        <v>0.40277777777777773</v>
      </c>
      <c r="I389" s="19">
        <v>42142</v>
      </c>
      <c r="J389" s="79" t="s">
        <v>413</v>
      </c>
      <c r="K389" s="79"/>
      <c r="L389" s="79"/>
      <c r="M389" s="79"/>
      <c r="N389" s="21">
        <v>0</v>
      </c>
      <c r="O389" s="21">
        <v>0</v>
      </c>
      <c r="P389" s="21">
        <v>0</v>
      </c>
      <c r="Q389" s="21">
        <v>0.29097222222222224</v>
      </c>
      <c r="R389" s="11"/>
      <c r="S389" s="11"/>
      <c r="T389" s="11"/>
      <c r="U389" s="5" t="s">
        <v>70</v>
      </c>
      <c r="V389" s="5"/>
      <c r="W389" s="5"/>
      <c r="X389" s="12" t="s">
        <v>5</v>
      </c>
    </row>
    <row r="390" spans="1:24" s="72" customFormat="1" ht="28.5" outlineLevel="2">
      <c r="A390" s="66">
        <v>157</v>
      </c>
      <c r="B390" s="67" t="s">
        <v>1187</v>
      </c>
      <c r="C390" s="6" t="s">
        <v>102</v>
      </c>
      <c r="D390" s="67">
        <v>63</v>
      </c>
      <c r="E390" s="10" t="s">
        <v>52</v>
      </c>
      <c r="F390" s="10"/>
      <c r="G390" s="19">
        <v>42143</v>
      </c>
      <c r="H390" s="25">
        <v>0.34930555555555554</v>
      </c>
      <c r="I390" s="19">
        <v>42143</v>
      </c>
      <c r="J390" s="79" t="s">
        <v>563</v>
      </c>
      <c r="K390" s="79"/>
      <c r="L390" s="79"/>
      <c r="M390" s="79"/>
      <c r="N390" s="21">
        <v>0</v>
      </c>
      <c r="O390" s="21">
        <v>0</v>
      </c>
      <c r="P390" s="21">
        <v>0</v>
      </c>
      <c r="Q390" s="21">
        <v>0.37152777777777779</v>
      </c>
      <c r="R390" s="11"/>
      <c r="S390" s="11"/>
      <c r="T390" s="11"/>
      <c r="U390" s="5" t="s">
        <v>20</v>
      </c>
      <c r="V390" s="5"/>
      <c r="W390" s="5"/>
      <c r="X390" s="12" t="s">
        <v>6</v>
      </c>
    </row>
    <row r="391" spans="1:24" s="72" customFormat="1" ht="28.5" outlineLevel="2">
      <c r="A391" s="17">
        <v>157</v>
      </c>
      <c r="B391" s="67" t="s">
        <v>1187</v>
      </c>
      <c r="C391" s="6" t="s">
        <v>102</v>
      </c>
      <c r="D391" s="67">
        <v>63</v>
      </c>
      <c r="E391" s="10" t="s">
        <v>52</v>
      </c>
      <c r="F391" s="10"/>
      <c r="G391" s="19">
        <v>42144</v>
      </c>
      <c r="H391" s="20" t="s">
        <v>65</v>
      </c>
      <c r="I391" s="19">
        <v>42144</v>
      </c>
      <c r="J391" s="20" t="s">
        <v>608</v>
      </c>
      <c r="K391" s="20"/>
      <c r="L391" s="20"/>
      <c r="M391" s="20"/>
      <c r="N391" s="21">
        <v>0</v>
      </c>
      <c r="O391" s="21">
        <v>0</v>
      </c>
      <c r="P391" s="21">
        <v>0</v>
      </c>
      <c r="Q391" s="21">
        <v>0.26874999999999999</v>
      </c>
      <c r="R391" s="11"/>
      <c r="S391" s="11"/>
      <c r="T391" s="11"/>
      <c r="U391" s="5" t="s">
        <v>20</v>
      </c>
      <c r="V391" s="5"/>
      <c r="W391" s="5"/>
      <c r="X391" s="12" t="s">
        <v>6</v>
      </c>
    </row>
    <row r="392" spans="1:24" s="72" customFormat="1" ht="28.5" outlineLevel="2">
      <c r="A392" s="66">
        <v>157</v>
      </c>
      <c r="B392" s="67" t="s">
        <v>1187</v>
      </c>
      <c r="C392" s="6" t="s">
        <v>102</v>
      </c>
      <c r="D392" s="67">
        <v>63</v>
      </c>
      <c r="E392" s="10" t="s">
        <v>52</v>
      </c>
      <c r="F392" s="10"/>
      <c r="G392" s="19">
        <v>42145</v>
      </c>
      <c r="H392" s="20">
        <v>0.30624999999999997</v>
      </c>
      <c r="I392" s="19">
        <v>42145</v>
      </c>
      <c r="J392" s="20">
        <v>0.68055555555555547</v>
      </c>
      <c r="K392" s="20"/>
      <c r="L392" s="20"/>
      <c r="M392" s="20"/>
      <c r="N392" s="21">
        <v>0</v>
      </c>
      <c r="O392" s="21">
        <v>0</v>
      </c>
      <c r="P392" s="21">
        <v>0</v>
      </c>
      <c r="Q392" s="21">
        <v>0.3743055555555555</v>
      </c>
      <c r="R392" s="11"/>
      <c r="S392" s="11"/>
      <c r="T392" s="11"/>
      <c r="U392" s="5" t="s">
        <v>20</v>
      </c>
      <c r="V392" s="5"/>
      <c r="W392" s="5"/>
      <c r="X392" s="12" t="s">
        <v>6</v>
      </c>
    </row>
    <row r="393" spans="1:24" s="72" customFormat="1" ht="28.5" outlineLevel="2">
      <c r="A393" s="66">
        <v>157</v>
      </c>
      <c r="B393" s="67" t="s">
        <v>1187</v>
      </c>
      <c r="C393" s="6" t="s">
        <v>102</v>
      </c>
      <c r="D393" s="67">
        <v>63</v>
      </c>
      <c r="E393" s="10" t="s">
        <v>52</v>
      </c>
      <c r="F393" s="10"/>
      <c r="G393" s="19">
        <v>42147</v>
      </c>
      <c r="H393" s="20">
        <v>0.40208333333333335</v>
      </c>
      <c r="I393" s="19">
        <v>42147</v>
      </c>
      <c r="J393" s="20" t="s">
        <v>691</v>
      </c>
      <c r="K393" s="20"/>
      <c r="L393" s="20"/>
      <c r="M393" s="20"/>
      <c r="N393" s="21">
        <v>0</v>
      </c>
      <c r="O393" s="21">
        <v>0</v>
      </c>
      <c r="P393" s="21">
        <v>0</v>
      </c>
      <c r="Q393" s="21">
        <v>0.30416666666666659</v>
      </c>
      <c r="R393" s="11"/>
      <c r="S393" s="11"/>
      <c r="T393" s="11"/>
      <c r="U393" s="5" t="s">
        <v>20</v>
      </c>
      <c r="V393" s="5"/>
      <c r="W393" s="5"/>
      <c r="X393" s="12" t="s">
        <v>6</v>
      </c>
    </row>
    <row r="394" spans="1:24" s="72" customFormat="1" ht="28.5" outlineLevel="2">
      <c r="A394" s="66">
        <v>157</v>
      </c>
      <c r="B394" s="67" t="s">
        <v>1187</v>
      </c>
      <c r="C394" s="6" t="s">
        <v>102</v>
      </c>
      <c r="D394" s="67">
        <v>63</v>
      </c>
      <c r="E394" s="10" t="s">
        <v>52</v>
      </c>
      <c r="F394" s="10"/>
      <c r="G394" s="19">
        <v>42149</v>
      </c>
      <c r="H394" s="20">
        <v>0.40069444444444446</v>
      </c>
      <c r="I394" s="19">
        <v>42149</v>
      </c>
      <c r="J394" s="20">
        <v>0.75763888888888886</v>
      </c>
      <c r="K394" s="20"/>
      <c r="L394" s="20"/>
      <c r="M394" s="20"/>
      <c r="N394" s="21">
        <v>0</v>
      </c>
      <c r="O394" s="21">
        <v>0</v>
      </c>
      <c r="P394" s="21">
        <v>0</v>
      </c>
      <c r="Q394" s="21">
        <v>0.3569444444444444</v>
      </c>
      <c r="R394" s="11"/>
      <c r="S394" s="11"/>
      <c r="T394" s="11"/>
      <c r="U394" s="5" t="s">
        <v>20</v>
      </c>
      <c r="V394" s="5"/>
      <c r="W394" s="5"/>
      <c r="X394" s="12" t="s">
        <v>6</v>
      </c>
    </row>
    <row r="395" spans="1:24" s="72" customFormat="1" ht="28.5" outlineLevel="2">
      <c r="A395" s="17">
        <v>157</v>
      </c>
      <c r="B395" s="67" t="s">
        <v>1187</v>
      </c>
      <c r="C395" s="6" t="s">
        <v>102</v>
      </c>
      <c r="D395" s="67">
        <v>63</v>
      </c>
      <c r="E395" s="10" t="s">
        <v>52</v>
      </c>
      <c r="F395" s="10"/>
      <c r="G395" s="19">
        <v>42149</v>
      </c>
      <c r="H395" s="20">
        <v>0.60763888888888895</v>
      </c>
      <c r="I395" s="19">
        <v>42149</v>
      </c>
      <c r="J395" s="20">
        <v>0.78055555555555556</v>
      </c>
      <c r="K395" s="20"/>
      <c r="L395" s="20"/>
      <c r="M395" s="20"/>
      <c r="N395" s="21">
        <v>0</v>
      </c>
      <c r="O395" s="21">
        <v>0</v>
      </c>
      <c r="P395" s="21">
        <v>0</v>
      </c>
      <c r="Q395" s="21">
        <v>0.17291666666666661</v>
      </c>
      <c r="R395" s="11"/>
      <c r="S395" s="11"/>
      <c r="T395" s="11"/>
      <c r="U395" s="5" t="s">
        <v>20</v>
      </c>
      <c r="V395" s="5"/>
      <c r="W395" s="5"/>
      <c r="X395" s="12" t="s">
        <v>6</v>
      </c>
    </row>
    <row r="396" spans="1:24" s="72" customFormat="1" ht="28.5" outlineLevel="2">
      <c r="A396" s="66">
        <v>157</v>
      </c>
      <c r="B396" s="67" t="s">
        <v>1187</v>
      </c>
      <c r="C396" s="6" t="s">
        <v>102</v>
      </c>
      <c r="D396" s="67">
        <v>63</v>
      </c>
      <c r="E396" s="10" t="s">
        <v>52</v>
      </c>
      <c r="F396" s="10"/>
      <c r="G396" s="19">
        <v>42150</v>
      </c>
      <c r="H396" s="20" t="s">
        <v>758</v>
      </c>
      <c r="I396" s="19">
        <v>42150</v>
      </c>
      <c r="J396" s="20" t="s">
        <v>408</v>
      </c>
      <c r="K396" s="20"/>
      <c r="L396" s="20"/>
      <c r="M396" s="20"/>
      <c r="N396" s="21">
        <v>0</v>
      </c>
      <c r="O396" s="21">
        <v>0</v>
      </c>
      <c r="P396" s="21">
        <v>0</v>
      </c>
      <c r="Q396" s="21">
        <v>0.28124999999999994</v>
      </c>
      <c r="R396" s="11"/>
      <c r="S396" s="11"/>
      <c r="T396" s="11"/>
      <c r="U396" s="5" t="s">
        <v>20</v>
      </c>
      <c r="V396" s="5"/>
      <c r="W396" s="5"/>
      <c r="X396" s="12" t="s">
        <v>6</v>
      </c>
    </row>
    <row r="397" spans="1:24" s="72" customFormat="1" ht="28.5" outlineLevel="2">
      <c r="A397" s="66">
        <v>157</v>
      </c>
      <c r="B397" s="67" t="s">
        <v>1187</v>
      </c>
      <c r="C397" s="6" t="s">
        <v>102</v>
      </c>
      <c r="D397" s="67">
        <v>63</v>
      </c>
      <c r="E397" s="10" t="s">
        <v>52</v>
      </c>
      <c r="F397" s="10"/>
      <c r="G397" s="19">
        <v>42151</v>
      </c>
      <c r="H397" s="20" t="s">
        <v>782</v>
      </c>
      <c r="I397" s="19">
        <v>42151</v>
      </c>
      <c r="J397" s="20" t="s">
        <v>783</v>
      </c>
      <c r="K397" s="20"/>
      <c r="L397" s="20"/>
      <c r="M397" s="20"/>
      <c r="N397" s="21">
        <v>0</v>
      </c>
      <c r="O397" s="21">
        <v>0</v>
      </c>
      <c r="P397" s="21">
        <v>0</v>
      </c>
      <c r="Q397" s="21">
        <v>0.36874999999999986</v>
      </c>
      <c r="R397" s="11"/>
      <c r="S397" s="11"/>
      <c r="T397" s="11"/>
      <c r="U397" s="5" t="s">
        <v>20</v>
      </c>
      <c r="V397" s="5"/>
      <c r="W397" s="5"/>
      <c r="X397" s="12" t="s">
        <v>6</v>
      </c>
    </row>
    <row r="398" spans="1:24" s="72" customFormat="1" ht="28.5" outlineLevel="2">
      <c r="A398" s="66">
        <v>157</v>
      </c>
      <c r="B398" s="67" t="s">
        <v>1187</v>
      </c>
      <c r="C398" s="6" t="s">
        <v>102</v>
      </c>
      <c r="D398" s="67">
        <v>63</v>
      </c>
      <c r="E398" s="10" t="s">
        <v>52</v>
      </c>
      <c r="F398" s="10"/>
      <c r="G398" s="19">
        <v>42152</v>
      </c>
      <c r="H398" s="20">
        <v>0.3347222222222222</v>
      </c>
      <c r="I398" s="19">
        <v>42153</v>
      </c>
      <c r="J398" s="20">
        <v>0.76388888888888884</v>
      </c>
      <c r="K398" s="20"/>
      <c r="L398" s="20"/>
      <c r="M398" s="20"/>
      <c r="N398" s="21">
        <v>0</v>
      </c>
      <c r="O398" s="21">
        <v>0</v>
      </c>
      <c r="P398" s="21">
        <v>0</v>
      </c>
      <c r="Q398" s="21">
        <v>1.4291666666666667</v>
      </c>
      <c r="R398" s="11"/>
      <c r="S398" s="11"/>
      <c r="T398" s="11"/>
      <c r="U398" s="5" t="s">
        <v>20</v>
      </c>
      <c r="V398" s="5"/>
      <c r="W398" s="5"/>
      <c r="X398" s="12" t="s">
        <v>6</v>
      </c>
    </row>
    <row r="399" spans="1:24" s="72" customFormat="1" outlineLevel="1">
      <c r="A399" s="66">
        <v>157</v>
      </c>
      <c r="B399" s="67"/>
      <c r="C399" s="166" t="s">
        <v>1468</v>
      </c>
      <c r="D399" s="67"/>
      <c r="E399" s="10"/>
      <c r="F399" s="10"/>
      <c r="G399" s="19"/>
      <c r="H399" s="20"/>
      <c r="I399" s="19"/>
      <c r="J399" s="20"/>
      <c r="K399" s="20"/>
      <c r="L399" s="20"/>
      <c r="M399" s="20"/>
      <c r="N399" s="21">
        <f>SUBTOTAL(9,N383:N398)</f>
        <v>0</v>
      </c>
      <c r="O399" s="21">
        <f>SUBTOTAL(9,O383:O398)</f>
        <v>0</v>
      </c>
      <c r="P399" s="21">
        <f>SUBTOTAL(9,P383:P398)</f>
        <v>0</v>
      </c>
      <c r="Q399" s="21">
        <f>SUBTOTAL(9,Q383:Q398)</f>
        <v>5.9645833333333318</v>
      </c>
      <c r="R399" s="11"/>
      <c r="S399" s="11"/>
      <c r="T399" s="11"/>
      <c r="U399" s="5"/>
      <c r="V399" s="5"/>
      <c r="W399" s="173">
        <f>($X$3-O399*24-P399*24-N399*24)/($X$3-O399*24-P399*24)</f>
        <v>1</v>
      </c>
      <c r="X399" s="12"/>
    </row>
    <row r="400" spans="1:24" s="72" customFormat="1" ht="28.5" outlineLevel="2">
      <c r="A400" s="66">
        <v>158</v>
      </c>
      <c r="B400" s="67" t="s">
        <v>1188</v>
      </c>
      <c r="C400" s="6" t="s">
        <v>103</v>
      </c>
      <c r="D400" s="67">
        <v>63</v>
      </c>
      <c r="E400" s="10" t="s">
        <v>52</v>
      </c>
      <c r="F400" s="10"/>
      <c r="G400" s="19">
        <v>42128</v>
      </c>
      <c r="H400" s="20">
        <v>0.31388888888888888</v>
      </c>
      <c r="I400" s="19">
        <v>42128</v>
      </c>
      <c r="J400" s="20">
        <v>0.75694444444444453</v>
      </c>
      <c r="K400" s="20"/>
      <c r="L400" s="20"/>
      <c r="M400" s="20"/>
      <c r="N400" s="21">
        <v>0</v>
      </c>
      <c r="O400" s="21">
        <v>0</v>
      </c>
      <c r="P400" s="21">
        <v>0</v>
      </c>
      <c r="Q400" s="21">
        <v>0.44305555555555565</v>
      </c>
      <c r="R400" s="11"/>
      <c r="S400" s="11"/>
      <c r="T400" s="11"/>
      <c r="U400" s="5" t="s">
        <v>20</v>
      </c>
      <c r="V400" s="5"/>
      <c r="W400" s="5"/>
      <c r="X400" s="12" t="s">
        <v>6</v>
      </c>
    </row>
    <row r="401" spans="1:24" s="72" customFormat="1" ht="28.5" outlineLevel="2">
      <c r="A401" s="17">
        <v>158</v>
      </c>
      <c r="B401" s="67" t="s">
        <v>1188</v>
      </c>
      <c r="C401" s="6" t="s">
        <v>103</v>
      </c>
      <c r="D401" s="67">
        <v>63</v>
      </c>
      <c r="E401" s="10" t="s">
        <v>52</v>
      </c>
      <c r="F401" s="10"/>
      <c r="G401" s="19">
        <v>42129</v>
      </c>
      <c r="H401" s="20">
        <v>0.30694444444444441</v>
      </c>
      <c r="I401" s="19">
        <v>42132</v>
      </c>
      <c r="J401" s="20">
        <v>0.69166666666666676</v>
      </c>
      <c r="K401" s="20"/>
      <c r="L401" s="20"/>
      <c r="M401" s="20"/>
      <c r="N401" s="21">
        <v>0</v>
      </c>
      <c r="O401" s="21">
        <v>0</v>
      </c>
      <c r="P401" s="21">
        <v>0</v>
      </c>
      <c r="Q401" s="21">
        <v>3.3847222222222224</v>
      </c>
      <c r="R401" s="11"/>
      <c r="S401" s="11"/>
      <c r="T401" s="11"/>
      <c r="U401" s="5" t="s">
        <v>20</v>
      </c>
      <c r="V401" s="5"/>
      <c r="W401" s="5"/>
      <c r="X401" s="12" t="s">
        <v>6</v>
      </c>
    </row>
    <row r="402" spans="1:24" s="72" customFormat="1" ht="28.5" outlineLevel="2">
      <c r="A402" s="66">
        <v>158</v>
      </c>
      <c r="B402" s="67" t="s">
        <v>1188</v>
      </c>
      <c r="C402" s="6" t="s">
        <v>103</v>
      </c>
      <c r="D402" s="67">
        <v>63</v>
      </c>
      <c r="E402" s="10" t="s">
        <v>52</v>
      </c>
      <c r="F402" s="10"/>
      <c r="G402" s="19">
        <v>42135</v>
      </c>
      <c r="H402" s="20">
        <v>0.43124999999999997</v>
      </c>
      <c r="I402" s="19">
        <v>42135</v>
      </c>
      <c r="J402" s="20">
        <v>0.86875000000000002</v>
      </c>
      <c r="K402" s="20"/>
      <c r="L402" s="20"/>
      <c r="M402" s="20"/>
      <c r="N402" s="21">
        <v>0</v>
      </c>
      <c r="O402" s="21">
        <v>0</v>
      </c>
      <c r="P402" s="21">
        <v>0</v>
      </c>
      <c r="Q402" s="21">
        <v>0.43750000000000006</v>
      </c>
      <c r="R402" s="11"/>
      <c r="S402" s="11"/>
      <c r="T402" s="11"/>
      <c r="U402" s="5" t="s">
        <v>20</v>
      </c>
      <c r="V402" s="5"/>
      <c r="W402" s="5"/>
      <c r="X402" s="12" t="s">
        <v>6</v>
      </c>
    </row>
    <row r="403" spans="1:24" s="72" customFormat="1" ht="28.5" outlineLevel="2">
      <c r="A403" s="66">
        <v>158</v>
      </c>
      <c r="B403" s="67" t="s">
        <v>1188</v>
      </c>
      <c r="C403" s="6" t="s">
        <v>103</v>
      </c>
      <c r="D403" s="67">
        <v>63</v>
      </c>
      <c r="E403" s="10" t="s">
        <v>52</v>
      </c>
      <c r="F403" s="10"/>
      <c r="G403" s="19">
        <v>42137</v>
      </c>
      <c r="H403" s="20" t="s">
        <v>407</v>
      </c>
      <c r="I403" s="19">
        <v>42137</v>
      </c>
      <c r="J403" s="20" t="s">
        <v>408</v>
      </c>
      <c r="K403" s="20"/>
      <c r="L403" s="20"/>
      <c r="M403" s="20"/>
      <c r="N403" s="21">
        <v>0</v>
      </c>
      <c r="O403" s="21">
        <v>0</v>
      </c>
      <c r="P403" s="21">
        <v>0</v>
      </c>
      <c r="Q403" s="21">
        <v>0.42708333333333331</v>
      </c>
      <c r="R403" s="11"/>
      <c r="S403" s="11"/>
      <c r="T403" s="11"/>
      <c r="U403" s="5" t="s">
        <v>20</v>
      </c>
      <c r="V403" s="5"/>
      <c r="W403" s="5"/>
      <c r="X403" s="12" t="s">
        <v>6</v>
      </c>
    </row>
    <row r="404" spans="1:24" s="72" customFormat="1" ht="28.5" outlineLevel="2">
      <c r="A404" s="17">
        <v>158</v>
      </c>
      <c r="B404" s="67" t="s">
        <v>1188</v>
      </c>
      <c r="C404" s="6" t="s">
        <v>103</v>
      </c>
      <c r="D404" s="67">
        <v>63</v>
      </c>
      <c r="E404" s="10" t="s">
        <v>52</v>
      </c>
      <c r="F404" s="10"/>
      <c r="G404" s="19">
        <v>42140</v>
      </c>
      <c r="H404" s="20">
        <v>0.41944444444444445</v>
      </c>
      <c r="I404" s="19">
        <v>42140</v>
      </c>
      <c r="J404" s="20">
        <v>0.70000000000000007</v>
      </c>
      <c r="K404" s="20"/>
      <c r="L404" s="20"/>
      <c r="M404" s="20"/>
      <c r="N404" s="21">
        <v>0</v>
      </c>
      <c r="O404" s="21">
        <v>0</v>
      </c>
      <c r="P404" s="21">
        <v>0</v>
      </c>
      <c r="Q404" s="21">
        <v>0.28055555555555561</v>
      </c>
      <c r="R404" s="11"/>
      <c r="S404" s="11"/>
      <c r="T404" s="11"/>
      <c r="U404" s="5" t="s">
        <v>20</v>
      </c>
      <c r="V404" s="5"/>
      <c r="W404" s="5"/>
      <c r="X404" s="12" t="s">
        <v>6</v>
      </c>
    </row>
    <row r="405" spans="1:24" s="72" customFormat="1" ht="28.5" outlineLevel="2">
      <c r="A405" s="66">
        <v>158</v>
      </c>
      <c r="B405" s="67" t="s">
        <v>1188</v>
      </c>
      <c r="C405" s="6" t="s">
        <v>103</v>
      </c>
      <c r="D405" s="67">
        <v>63</v>
      </c>
      <c r="E405" s="10" t="s">
        <v>52</v>
      </c>
      <c r="F405" s="10"/>
      <c r="G405" s="19">
        <v>42142</v>
      </c>
      <c r="H405" s="25">
        <v>0.4916666666666667</v>
      </c>
      <c r="I405" s="19">
        <v>42142</v>
      </c>
      <c r="J405" s="79" t="s">
        <v>545</v>
      </c>
      <c r="K405" s="79"/>
      <c r="L405" s="79"/>
      <c r="M405" s="79"/>
      <c r="N405" s="21">
        <v>0</v>
      </c>
      <c r="O405" s="21">
        <v>0</v>
      </c>
      <c r="P405" s="21">
        <v>0</v>
      </c>
      <c r="Q405" s="21">
        <v>0.19374999999999998</v>
      </c>
      <c r="R405" s="11"/>
      <c r="S405" s="11"/>
      <c r="T405" s="11"/>
      <c r="U405" s="5" t="s">
        <v>20</v>
      </c>
      <c r="V405" s="5"/>
      <c r="W405" s="5"/>
      <c r="X405" s="12" t="s">
        <v>6</v>
      </c>
    </row>
    <row r="406" spans="1:24" s="72" customFormat="1" ht="28.5" outlineLevel="2">
      <c r="A406" s="17">
        <v>158</v>
      </c>
      <c r="B406" s="67" t="s">
        <v>1188</v>
      </c>
      <c r="C406" s="6" t="s">
        <v>103</v>
      </c>
      <c r="D406" s="67">
        <v>63</v>
      </c>
      <c r="E406" s="10" t="s">
        <v>52</v>
      </c>
      <c r="F406" s="10"/>
      <c r="G406" s="19">
        <v>42143</v>
      </c>
      <c r="H406" s="25">
        <v>0.35069444444444442</v>
      </c>
      <c r="I406" s="19">
        <v>42143</v>
      </c>
      <c r="J406" s="25">
        <v>0.70833333333333337</v>
      </c>
      <c r="K406" s="25"/>
      <c r="L406" s="25"/>
      <c r="M406" s="25"/>
      <c r="N406" s="21">
        <v>0</v>
      </c>
      <c r="O406" s="21">
        <v>0</v>
      </c>
      <c r="P406" s="21">
        <v>0</v>
      </c>
      <c r="Q406" s="21">
        <v>0.35763888888888895</v>
      </c>
      <c r="R406" s="11"/>
      <c r="S406" s="11"/>
      <c r="T406" s="11"/>
      <c r="U406" s="5" t="s">
        <v>20</v>
      </c>
      <c r="V406" s="5"/>
      <c r="W406" s="5"/>
      <c r="X406" s="12" t="s">
        <v>6</v>
      </c>
    </row>
    <row r="407" spans="1:24" s="72" customFormat="1" ht="28.5" outlineLevel="2">
      <c r="A407" s="66">
        <v>158</v>
      </c>
      <c r="B407" s="67" t="s">
        <v>1188</v>
      </c>
      <c r="C407" s="6" t="s">
        <v>103</v>
      </c>
      <c r="D407" s="67">
        <v>63</v>
      </c>
      <c r="E407" s="10" t="s">
        <v>52</v>
      </c>
      <c r="F407" s="10"/>
      <c r="G407" s="19">
        <v>42144</v>
      </c>
      <c r="H407" s="20" t="s">
        <v>611</v>
      </c>
      <c r="I407" s="19">
        <v>42144</v>
      </c>
      <c r="J407" s="20" t="s">
        <v>436</v>
      </c>
      <c r="K407" s="20"/>
      <c r="L407" s="20"/>
      <c r="M407" s="20"/>
      <c r="N407" s="21">
        <v>0</v>
      </c>
      <c r="O407" s="21">
        <v>0</v>
      </c>
      <c r="P407" s="21">
        <v>0</v>
      </c>
      <c r="Q407" s="21">
        <v>0.24999999999999989</v>
      </c>
      <c r="R407" s="11"/>
      <c r="S407" s="11"/>
      <c r="T407" s="11"/>
      <c r="U407" s="5" t="s">
        <v>20</v>
      </c>
      <c r="V407" s="5"/>
      <c r="W407" s="5"/>
      <c r="X407" s="12" t="s">
        <v>6</v>
      </c>
    </row>
    <row r="408" spans="1:24" s="72" customFormat="1" ht="28.5" outlineLevel="2">
      <c r="A408" s="66">
        <v>158</v>
      </c>
      <c r="B408" s="67" t="s">
        <v>1188</v>
      </c>
      <c r="C408" s="6" t="s">
        <v>103</v>
      </c>
      <c r="D408" s="67">
        <v>63</v>
      </c>
      <c r="E408" s="10" t="s">
        <v>52</v>
      </c>
      <c r="F408" s="10"/>
      <c r="G408" s="19">
        <v>42145</v>
      </c>
      <c r="H408" s="20" t="s">
        <v>404</v>
      </c>
      <c r="I408" s="19">
        <v>42145</v>
      </c>
      <c r="J408" s="20">
        <v>0.68472222222222223</v>
      </c>
      <c r="K408" s="20"/>
      <c r="L408" s="20"/>
      <c r="M408" s="20"/>
      <c r="N408" s="21">
        <v>0</v>
      </c>
      <c r="O408" s="21">
        <v>0</v>
      </c>
      <c r="P408" s="21">
        <v>0</v>
      </c>
      <c r="Q408" s="21">
        <v>0.41805555555555557</v>
      </c>
      <c r="R408" s="11"/>
      <c r="S408" s="11"/>
      <c r="T408" s="11"/>
      <c r="U408" s="5" t="s">
        <v>20</v>
      </c>
      <c r="V408" s="5"/>
      <c r="W408" s="5"/>
      <c r="X408" s="12" t="s">
        <v>6</v>
      </c>
    </row>
    <row r="409" spans="1:24" s="72" customFormat="1" ht="28.5" outlineLevel="2">
      <c r="A409" s="17">
        <v>158</v>
      </c>
      <c r="B409" s="67" t="s">
        <v>1188</v>
      </c>
      <c r="C409" s="6" t="s">
        <v>103</v>
      </c>
      <c r="D409" s="67">
        <v>63</v>
      </c>
      <c r="E409" s="10" t="s">
        <v>52</v>
      </c>
      <c r="F409" s="10"/>
      <c r="G409" s="19">
        <v>42146</v>
      </c>
      <c r="H409" s="20">
        <v>0.37777777777777777</v>
      </c>
      <c r="I409" s="19">
        <v>42146</v>
      </c>
      <c r="J409" s="20">
        <v>0.70347222222222217</v>
      </c>
      <c r="K409" s="20"/>
      <c r="L409" s="20"/>
      <c r="M409" s="20"/>
      <c r="N409" s="21">
        <v>0</v>
      </c>
      <c r="O409" s="21">
        <v>0</v>
      </c>
      <c r="P409" s="21">
        <v>0</v>
      </c>
      <c r="Q409" s="21">
        <v>0.3256944444444444</v>
      </c>
      <c r="R409" s="11"/>
      <c r="S409" s="11"/>
      <c r="T409" s="11"/>
      <c r="U409" s="5" t="s">
        <v>20</v>
      </c>
      <c r="V409" s="5"/>
      <c r="W409" s="5"/>
      <c r="X409" s="12" t="s">
        <v>6</v>
      </c>
    </row>
    <row r="410" spans="1:24" s="72" customFormat="1" ht="28.5" outlineLevel="2">
      <c r="A410" s="66">
        <v>158</v>
      </c>
      <c r="B410" s="67" t="s">
        <v>1188</v>
      </c>
      <c r="C410" s="6" t="s">
        <v>103</v>
      </c>
      <c r="D410" s="67">
        <v>63</v>
      </c>
      <c r="E410" s="10" t="s">
        <v>52</v>
      </c>
      <c r="F410" s="10"/>
      <c r="G410" s="19">
        <v>42147</v>
      </c>
      <c r="H410" s="20">
        <v>0.4145833333333333</v>
      </c>
      <c r="I410" s="19">
        <v>42147</v>
      </c>
      <c r="J410" s="20" t="s">
        <v>686</v>
      </c>
      <c r="K410" s="20"/>
      <c r="L410" s="20"/>
      <c r="M410" s="20"/>
      <c r="N410" s="21">
        <v>0</v>
      </c>
      <c r="O410" s="21">
        <v>0</v>
      </c>
      <c r="P410" s="21">
        <v>0</v>
      </c>
      <c r="Q410" s="21">
        <v>0.30694444444444446</v>
      </c>
      <c r="R410" s="11"/>
      <c r="S410" s="11"/>
      <c r="T410" s="11"/>
      <c r="U410" s="5" t="s">
        <v>20</v>
      </c>
      <c r="V410" s="5"/>
      <c r="W410" s="5"/>
      <c r="X410" s="12" t="s">
        <v>6</v>
      </c>
    </row>
    <row r="411" spans="1:24" s="72" customFormat="1" ht="28.5" outlineLevel="2">
      <c r="A411" s="66">
        <v>158</v>
      </c>
      <c r="B411" s="67" t="s">
        <v>1188</v>
      </c>
      <c r="C411" s="6" t="s">
        <v>103</v>
      </c>
      <c r="D411" s="67">
        <v>63</v>
      </c>
      <c r="E411" s="10" t="s">
        <v>52</v>
      </c>
      <c r="F411" s="10"/>
      <c r="G411" s="19">
        <v>42150</v>
      </c>
      <c r="H411" s="20" t="s">
        <v>169</v>
      </c>
      <c r="I411" s="19">
        <v>42151</v>
      </c>
      <c r="J411" s="20" t="s">
        <v>753</v>
      </c>
      <c r="K411" s="20"/>
      <c r="L411" s="20"/>
      <c r="M411" s="20"/>
      <c r="N411" s="21">
        <v>0</v>
      </c>
      <c r="O411" s="21">
        <v>0</v>
      </c>
      <c r="P411" s="21">
        <v>0</v>
      </c>
      <c r="Q411" s="21">
        <v>1.3430555555555557</v>
      </c>
      <c r="R411" s="11"/>
      <c r="S411" s="11"/>
      <c r="T411" s="11"/>
      <c r="U411" s="5" t="s">
        <v>20</v>
      </c>
      <c r="V411" s="5"/>
      <c r="W411" s="5"/>
      <c r="X411" s="12" t="s">
        <v>6</v>
      </c>
    </row>
    <row r="412" spans="1:24" s="72" customFormat="1" ht="28.5" outlineLevel="2">
      <c r="A412" s="66">
        <v>158</v>
      </c>
      <c r="B412" s="67" t="s">
        <v>1188</v>
      </c>
      <c r="C412" s="6" t="s">
        <v>103</v>
      </c>
      <c r="D412" s="67">
        <v>63</v>
      </c>
      <c r="E412" s="10" t="s">
        <v>52</v>
      </c>
      <c r="F412" s="10"/>
      <c r="G412" s="19">
        <v>42152</v>
      </c>
      <c r="H412" s="20" t="s">
        <v>803</v>
      </c>
      <c r="I412" s="19">
        <v>42152</v>
      </c>
      <c r="J412" s="20">
        <v>0.88194444444444453</v>
      </c>
      <c r="K412" s="20"/>
      <c r="L412" s="20"/>
      <c r="M412" s="20"/>
      <c r="N412" s="21">
        <v>0</v>
      </c>
      <c r="O412" s="21">
        <v>0</v>
      </c>
      <c r="P412" s="21">
        <v>0</v>
      </c>
      <c r="Q412" s="21">
        <v>0.60625000000000007</v>
      </c>
      <c r="R412" s="11"/>
      <c r="S412" s="11"/>
      <c r="T412" s="11"/>
      <c r="U412" s="5" t="s">
        <v>20</v>
      </c>
      <c r="V412" s="5"/>
      <c r="W412" s="5"/>
      <c r="X412" s="12" t="s">
        <v>6</v>
      </c>
    </row>
    <row r="413" spans="1:24" s="72" customFormat="1" outlineLevel="1">
      <c r="A413" s="66">
        <v>158</v>
      </c>
      <c r="B413" s="67"/>
      <c r="C413" s="166" t="s">
        <v>1469</v>
      </c>
      <c r="D413" s="67"/>
      <c r="E413" s="10"/>
      <c r="F413" s="10"/>
      <c r="G413" s="19"/>
      <c r="H413" s="20"/>
      <c r="I413" s="19"/>
      <c r="J413" s="20"/>
      <c r="K413" s="20"/>
      <c r="L413" s="20"/>
      <c r="M413" s="20"/>
      <c r="N413" s="21">
        <f>SUBTOTAL(9,N400:N412)</f>
        <v>0</v>
      </c>
      <c r="O413" s="21">
        <f>SUBTOTAL(9,O400:O412)</f>
        <v>0</v>
      </c>
      <c r="P413" s="21">
        <f>SUBTOTAL(9,P400:P412)</f>
        <v>0</v>
      </c>
      <c r="Q413" s="21">
        <f>SUBTOTAL(9,Q400:Q412)</f>
        <v>8.7743055555555554</v>
      </c>
      <c r="R413" s="11"/>
      <c r="S413" s="11"/>
      <c r="T413" s="11"/>
      <c r="U413" s="5"/>
      <c r="V413" s="5"/>
      <c r="W413" s="173">
        <f>($X$3-O413*24-P413*24-N413*24)/($X$3-O413*24-P413*24)</f>
        <v>1</v>
      </c>
      <c r="X413" s="12"/>
    </row>
    <row r="414" spans="1:24" s="72" customFormat="1" ht="30" outlineLevel="2">
      <c r="A414" s="66">
        <v>159</v>
      </c>
      <c r="B414" s="67" t="s">
        <v>1189</v>
      </c>
      <c r="C414" s="6" t="s">
        <v>104</v>
      </c>
      <c r="D414" s="67">
        <v>50</v>
      </c>
      <c r="E414" s="10" t="s">
        <v>52</v>
      </c>
      <c r="F414" s="10"/>
      <c r="G414" s="18">
        <v>42123</v>
      </c>
      <c r="H414" s="27">
        <v>0.49236111111111108</v>
      </c>
      <c r="I414" s="19">
        <v>42125</v>
      </c>
      <c r="J414" s="20">
        <v>0.68888888888888899</v>
      </c>
      <c r="K414" s="20"/>
      <c r="L414" s="20"/>
      <c r="M414" s="20"/>
      <c r="N414" s="21">
        <v>0</v>
      </c>
      <c r="O414" s="21">
        <v>0</v>
      </c>
      <c r="P414" s="21">
        <v>0</v>
      </c>
      <c r="Q414" s="21">
        <v>0.68888888888888899</v>
      </c>
      <c r="R414" s="11"/>
      <c r="S414" s="11"/>
      <c r="T414" s="11"/>
      <c r="U414" s="13" t="s">
        <v>20</v>
      </c>
      <c r="V414" s="13"/>
      <c r="W414" s="13"/>
      <c r="X414" s="28" t="s">
        <v>6</v>
      </c>
    </row>
    <row r="415" spans="1:24" s="72" customFormat="1" ht="28.5" outlineLevel="2">
      <c r="A415" s="66">
        <v>159</v>
      </c>
      <c r="B415" s="67" t="s">
        <v>1189</v>
      </c>
      <c r="C415" s="6" t="s">
        <v>104</v>
      </c>
      <c r="D415" s="67">
        <v>50</v>
      </c>
      <c r="E415" s="10" t="s">
        <v>52</v>
      </c>
      <c r="F415" s="10"/>
      <c r="G415" s="19">
        <v>42129</v>
      </c>
      <c r="H415" s="20">
        <v>0.41944444444444445</v>
      </c>
      <c r="I415" s="19">
        <v>42133</v>
      </c>
      <c r="J415" s="20">
        <v>0.77222222222222225</v>
      </c>
      <c r="K415" s="20"/>
      <c r="L415" s="20"/>
      <c r="M415" s="20"/>
      <c r="N415" s="21">
        <v>0</v>
      </c>
      <c r="O415" s="21">
        <v>0</v>
      </c>
      <c r="P415" s="21">
        <v>0</v>
      </c>
      <c r="Q415" s="21">
        <v>4.3527777777777779</v>
      </c>
      <c r="R415" s="11"/>
      <c r="S415" s="11"/>
      <c r="T415" s="11"/>
      <c r="U415" s="5" t="s">
        <v>20</v>
      </c>
      <c r="V415" s="5"/>
      <c r="W415" s="5"/>
      <c r="X415" s="12" t="s">
        <v>6</v>
      </c>
    </row>
    <row r="416" spans="1:24" s="72" customFormat="1" ht="28.5" outlineLevel="2">
      <c r="A416" s="66">
        <v>159</v>
      </c>
      <c r="B416" s="67" t="s">
        <v>1189</v>
      </c>
      <c r="C416" s="6" t="s">
        <v>104</v>
      </c>
      <c r="D416" s="67">
        <v>50</v>
      </c>
      <c r="E416" s="10" t="s">
        <v>52</v>
      </c>
      <c r="F416" s="10"/>
      <c r="G416" s="19">
        <v>42133</v>
      </c>
      <c r="H416" s="20">
        <v>0.97013888888888899</v>
      </c>
      <c r="I416" s="19">
        <v>42133</v>
      </c>
      <c r="J416" s="20">
        <v>0.9819444444444444</v>
      </c>
      <c r="K416" s="20"/>
      <c r="L416" s="20"/>
      <c r="M416" s="20"/>
      <c r="N416" s="21">
        <v>1.1805555555555403E-2</v>
      </c>
      <c r="O416" s="21">
        <v>0</v>
      </c>
      <c r="P416" s="21">
        <v>0</v>
      </c>
      <c r="Q416" s="21">
        <v>0</v>
      </c>
      <c r="R416" s="11"/>
      <c r="S416" s="11"/>
      <c r="T416" s="11"/>
      <c r="U416" s="5" t="s">
        <v>341</v>
      </c>
      <c r="V416" s="5"/>
      <c r="W416" s="5"/>
      <c r="X416" s="12" t="s">
        <v>21</v>
      </c>
    </row>
    <row r="417" spans="1:24" s="72" customFormat="1" ht="42.75" outlineLevel="2">
      <c r="A417" s="66">
        <v>159</v>
      </c>
      <c r="B417" s="67" t="s">
        <v>1189</v>
      </c>
      <c r="C417" s="6" t="s">
        <v>104</v>
      </c>
      <c r="D417" s="67">
        <v>50</v>
      </c>
      <c r="E417" s="10" t="s">
        <v>52</v>
      </c>
      <c r="F417" s="10"/>
      <c r="G417" s="19">
        <v>42133</v>
      </c>
      <c r="H417" s="20">
        <v>0.9819444444444444</v>
      </c>
      <c r="I417" s="19">
        <v>42134</v>
      </c>
      <c r="J417" s="20">
        <v>0.77083333333333337</v>
      </c>
      <c r="K417" s="20"/>
      <c r="L417" s="20"/>
      <c r="M417" s="20"/>
      <c r="N417" s="21">
        <v>0</v>
      </c>
      <c r="O417" s="21">
        <v>0</v>
      </c>
      <c r="P417" s="21">
        <v>0</v>
      </c>
      <c r="Q417" s="21">
        <v>0.78888888888888908</v>
      </c>
      <c r="R417" s="11"/>
      <c r="S417" s="11"/>
      <c r="T417" s="11"/>
      <c r="U417" s="5" t="s">
        <v>875</v>
      </c>
      <c r="V417" s="5"/>
      <c r="W417" s="5"/>
      <c r="X417" s="12" t="s">
        <v>6</v>
      </c>
    </row>
    <row r="418" spans="1:24" s="72" customFormat="1" ht="28.5" outlineLevel="2">
      <c r="A418" s="66">
        <v>159</v>
      </c>
      <c r="B418" s="67" t="s">
        <v>1189</v>
      </c>
      <c r="C418" s="6" t="s">
        <v>104</v>
      </c>
      <c r="D418" s="67">
        <v>50</v>
      </c>
      <c r="E418" s="10" t="s">
        <v>52</v>
      </c>
      <c r="F418" s="10"/>
      <c r="G418" s="19">
        <v>42137</v>
      </c>
      <c r="H418" s="20" t="s">
        <v>439</v>
      </c>
      <c r="I418" s="19">
        <v>42140</v>
      </c>
      <c r="J418" s="20">
        <v>0.70138888888888884</v>
      </c>
      <c r="K418" s="20"/>
      <c r="L418" s="20"/>
      <c r="M418" s="20"/>
      <c r="N418" s="21">
        <v>0</v>
      </c>
      <c r="O418" s="21">
        <v>0</v>
      </c>
      <c r="P418" s="21">
        <v>0</v>
      </c>
      <c r="Q418" s="21">
        <v>3.2347222222222221</v>
      </c>
      <c r="R418" s="11"/>
      <c r="S418" s="11"/>
      <c r="T418" s="11"/>
      <c r="U418" s="5" t="s">
        <v>20</v>
      </c>
      <c r="V418" s="5"/>
      <c r="W418" s="5"/>
      <c r="X418" s="12" t="s">
        <v>6</v>
      </c>
    </row>
    <row r="419" spans="1:24" s="72" customFormat="1" ht="28.5" outlineLevel="2">
      <c r="A419" s="66">
        <v>159</v>
      </c>
      <c r="B419" s="67" t="s">
        <v>1189</v>
      </c>
      <c r="C419" s="6" t="s">
        <v>104</v>
      </c>
      <c r="D419" s="67">
        <v>50</v>
      </c>
      <c r="E419" s="10" t="s">
        <v>52</v>
      </c>
      <c r="F419" s="10"/>
      <c r="G419" s="19">
        <v>42142</v>
      </c>
      <c r="H419" s="25">
        <v>0.47430555555555554</v>
      </c>
      <c r="I419" s="19">
        <v>42142</v>
      </c>
      <c r="J419" s="75" t="s">
        <v>539</v>
      </c>
      <c r="K419" s="75"/>
      <c r="L419" s="75"/>
      <c r="M419" s="75"/>
      <c r="N419" s="21">
        <v>0</v>
      </c>
      <c r="O419" s="21">
        <v>0</v>
      </c>
      <c r="P419" s="21">
        <v>0</v>
      </c>
      <c r="Q419" s="21">
        <v>0.26388888888888884</v>
      </c>
      <c r="R419" s="11"/>
      <c r="S419" s="11"/>
      <c r="T419" s="11"/>
      <c r="U419" s="5" t="s">
        <v>20</v>
      </c>
      <c r="V419" s="5"/>
      <c r="W419" s="5"/>
      <c r="X419" s="12" t="s">
        <v>6</v>
      </c>
    </row>
    <row r="420" spans="1:24" s="72" customFormat="1" ht="28.5" outlineLevel="2">
      <c r="A420" s="66">
        <v>159</v>
      </c>
      <c r="B420" s="67" t="s">
        <v>1189</v>
      </c>
      <c r="C420" s="6" t="s">
        <v>104</v>
      </c>
      <c r="D420" s="67">
        <v>50</v>
      </c>
      <c r="E420" s="10" t="s">
        <v>52</v>
      </c>
      <c r="F420" s="10"/>
      <c r="G420" s="19">
        <v>42143</v>
      </c>
      <c r="H420" s="25">
        <v>0.47986111111111113</v>
      </c>
      <c r="I420" s="76">
        <v>42155</v>
      </c>
      <c r="J420" s="77">
        <v>1</v>
      </c>
      <c r="K420" s="77"/>
      <c r="L420" s="77"/>
      <c r="M420" s="77"/>
      <c r="N420" s="21">
        <v>0</v>
      </c>
      <c r="O420" s="21">
        <v>0</v>
      </c>
      <c r="P420" s="21">
        <v>0</v>
      </c>
      <c r="Q420" s="21">
        <v>12.520138888888889</v>
      </c>
      <c r="R420" s="11"/>
      <c r="S420" s="11"/>
      <c r="T420" s="11"/>
      <c r="U420" s="5" t="s">
        <v>20</v>
      </c>
      <c r="V420" s="5"/>
      <c r="W420" s="5"/>
      <c r="X420" s="12" t="s">
        <v>6</v>
      </c>
    </row>
    <row r="421" spans="1:24" s="72" customFormat="1" outlineLevel="1">
      <c r="A421" s="66">
        <v>159</v>
      </c>
      <c r="B421" s="67"/>
      <c r="C421" s="166" t="s">
        <v>1470</v>
      </c>
      <c r="D421" s="67"/>
      <c r="E421" s="10"/>
      <c r="F421" s="10"/>
      <c r="G421" s="19"/>
      <c r="H421" s="25"/>
      <c r="I421" s="76"/>
      <c r="J421" s="77"/>
      <c r="K421" s="77"/>
      <c r="L421" s="77"/>
      <c r="M421" s="77"/>
      <c r="N421" s="21">
        <f>SUBTOTAL(9,N414:N420)</f>
        <v>1.1805555555555403E-2</v>
      </c>
      <c r="O421" s="21">
        <f>SUBTOTAL(9,O414:O420)</f>
        <v>0</v>
      </c>
      <c r="P421" s="21">
        <f>SUBTOTAL(9,P414:P420)</f>
        <v>0</v>
      </c>
      <c r="Q421" s="21">
        <f>SUBTOTAL(9,Q414:Q420)</f>
        <v>21.849305555555556</v>
      </c>
      <c r="R421" s="11"/>
      <c r="S421" s="11"/>
      <c r="T421" s="11"/>
      <c r="U421" s="5"/>
      <c r="V421" s="5"/>
      <c r="W421" s="173">
        <f>($X$3-O421*24-P421*24-N421*24)/($X$3-O421*24-P421*24)</f>
        <v>0.99961917562724023</v>
      </c>
      <c r="X421" s="12"/>
    </row>
    <row r="422" spans="1:24" s="72" customFormat="1" outlineLevel="2">
      <c r="A422" s="123">
        <v>160</v>
      </c>
      <c r="B422" s="67" t="s">
        <v>1191</v>
      </c>
      <c r="C422" s="152" t="s">
        <v>1190</v>
      </c>
      <c r="D422" s="67">
        <v>240</v>
      </c>
      <c r="E422" s="10" t="s">
        <v>52</v>
      </c>
      <c r="F422" s="10"/>
      <c r="G422" s="66"/>
      <c r="H422" s="66"/>
      <c r="I422" s="66"/>
      <c r="J422" s="66"/>
      <c r="K422" s="66"/>
      <c r="L422" s="66"/>
      <c r="M422" s="66"/>
      <c r="N422" s="66"/>
      <c r="O422" s="66"/>
      <c r="P422" s="66"/>
      <c r="Q422" s="66"/>
      <c r="R422" s="153"/>
      <c r="S422" s="154"/>
      <c r="T422" s="154"/>
      <c r="U422" s="152"/>
      <c r="V422" s="152"/>
      <c r="W422" s="152"/>
      <c r="X422" s="153"/>
    </row>
    <row r="423" spans="1:24" s="72" customFormat="1" outlineLevel="1">
      <c r="A423" s="123">
        <v>160</v>
      </c>
      <c r="B423" s="67"/>
      <c r="C423" s="162" t="s">
        <v>1471</v>
      </c>
      <c r="D423" s="67"/>
      <c r="E423" s="10"/>
      <c r="F423" s="10"/>
      <c r="G423" s="66"/>
      <c r="H423" s="66"/>
      <c r="I423" s="66"/>
      <c r="J423" s="66"/>
      <c r="K423" s="66"/>
      <c r="L423" s="66"/>
      <c r="M423" s="66"/>
      <c r="N423" s="66">
        <f>SUBTOTAL(9,N422:N422)</f>
        <v>0</v>
      </c>
      <c r="O423" s="66">
        <f>SUBTOTAL(9,O422:O422)</f>
        <v>0</v>
      </c>
      <c r="P423" s="66">
        <f>SUBTOTAL(9,P422:P422)</f>
        <v>0</v>
      </c>
      <c r="Q423" s="66">
        <f>SUBTOTAL(9,Q422:Q422)</f>
        <v>0</v>
      </c>
      <c r="R423" s="153"/>
      <c r="S423" s="154"/>
      <c r="T423" s="154"/>
      <c r="U423" s="152"/>
      <c r="V423" s="152"/>
      <c r="W423" s="173">
        <f>($X$3-O423*24-P423*24-N423*24)/($X$3-O423*24-P423*24)</f>
        <v>1</v>
      </c>
      <c r="X423" s="153"/>
    </row>
    <row r="424" spans="1:24" s="72" customFormat="1" ht="28.5" outlineLevel="2">
      <c r="A424" s="66">
        <v>161</v>
      </c>
      <c r="B424" s="67" t="s">
        <v>1192</v>
      </c>
      <c r="C424" s="6" t="s">
        <v>105</v>
      </c>
      <c r="D424" s="67">
        <v>240</v>
      </c>
      <c r="E424" s="10" t="s">
        <v>52</v>
      </c>
      <c r="F424" s="10"/>
      <c r="G424" s="19">
        <v>42145</v>
      </c>
      <c r="H424" s="20">
        <v>0.42638888888888887</v>
      </c>
      <c r="I424" s="19">
        <v>42147</v>
      </c>
      <c r="J424" s="20">
        <v>0.79999999999999993</v>
      </c>
      <c r="K424" s="20"/>
      <c r="L424" s="20"/>
      <c r="M424" s="20"/>
      <c r="N424" s="21">
        <v>0</v>
      </c>
      <c r="O424" s="21">
        <v>0</v>
      </c>
      <c r="P424" s="21">
        <v>0</v>
      </c>
      <c r="Q424" s="21">
        <v>2.3736111111111109</v>
      </c>
      <c r="R424" s="11"/>
      <c r="S424" s="11"/>
      <c r="T424" s="11"/>
      <c r="U424" s="5" t="s">
        <v>20</v>
      </c>
      <c r="V424" s="5"/>
      <c r="W424" s="5"/>
      <c r="X424" s="12" t="s">
        <v>6</v>
      </c>
    </row>
    <row r="425" spans="1:24" s="72" customFormat="1" outlineLevel="1">
      <c r="A425" s="66">
        <v>161</v>
      </c>
      <c r="B425" s="67"/>
      <c r="C425" s="166" t="s">
        <v>1472</v>
      </c>
      <c r="D425" s="67"/>
      <c r="E425" s="10"/>
      <c r="F425" s="10"/>
      <c r="G425" s="19"/>
      <c r="H425" s="20"/>
      <c r="I425" s="19"/>
      <c r="J425" s="20"/>
      <c r="K425" s="20"/>
      <c r="L425" s="20"/>
      <c r="M425" s="20"/>
      <c r="N425" s="21">
        <f>SUBTOTAL(9,N424:N424)</f>
        <v>0</v>
      </c>
      <c r="O425" s="21">
        <f>SUBTOTAL(9,O424:O424)</f>
        <v>0</v>
      </c>
      <c r="P425" s="21">
        <f>SUBTOTAL(9,P424:P424)</f>
        <v>0</v>
      </c>
      <c r="Q425" s="21">
        <f>SUBTOTAL(9,Q424:Q424)</f>
        <v>2.3736111111111109</v>
      </c>
      <c r="R425" s="11"/>
      <c r="S425" s="11"/>
      <c r="T425" s="11"/>
      <c r="U425" s="5"/>
      <c r="V425" s="5"/>
      <c r="W425" s="173">
        <f>($X$3-O425*24-P425*24-N425*24)/($X$3-O425*24-P425*24)</f>
        <v>1</v>
      </c>
      <c r="X425" s="12"/>
    </row>
    <row r="426" spans="1:24" s="72" customFormat="1" outlineLevel="2">
      <c r="A426" s="123">
        <v>162</v>
      </c>
      <c r="B426" s="67" t="s">
        <v>1194</v>
      </c>
      <c r="C426" s="152" t="s">
        <v>1193</v>
      </c>
      <c r="D426" s="67">
        <v>240</v>
      </c>
      <c r="E426" s="10" t="s">
        <v>52</v>
      </c>
      <c r="F426" s="10"/>
      <c r="G426" s="66"/>
      <c r="H426" s="66"/>
      <c r="I426" s="66"/>
      <c r="J426" s="66"/>
      <c r="K426" s="66"/>
      <c r="L426" s="66"/>
      <c r="M426" s="66"/>
      <c r="N426" s="66"/>
      <c r="O426" s="66"/>
      <c r="P426" s="66"/>
      <c r="Q426" s="66"/>
      <c r="R426" s="153"/>
      <c r="S426" s="154"/>
      <c r="T426" s="154"/>
      <c r="U426" s="152"/>
      <c r="V426" s="152"/>
      <c r="W426" s="152"/>
      <c r="X426" s="153"/>
    </row>
    <row r="427" spans="1:24" s="72" customFormat="1" outlineLevel="1">
      <c r="A427" s="123">
        <v>162</v>
      </c>
      <c r="B427" s="67"/>
      <c r="C427" s="162" t="s">
        <v>1473</v>
      </c>
      <c r="D427" s="67"/>
      <c r="E427" s="10"/>
      <c r="F427" s="10"/>
      <c r="G427" s="66"/>
      <c r="H427" s="66"/>
      <c r="I427" s="66"/>
      <c r="J427" s="66"/>
      <c r="K427" s="66"/>
      <c r="L427" s="66"/>
      <c r="M427" s="66"/>
      <c r="N427" s="66">
        <f>SUBTOTAL(9,N426:N426)</f>
        <v>0</v>
      </c>
      <c r="O427" s="66">
        <f>SUBTOTAL(9,O426:O426)</f>
        <v>0</v>
      </c>
      <c r="P427" s="66">
        <f>SUBTOTAL(9,P426:P426)</f>
        <v>0</v>
      </c>
      <c r="Q427" s="66">
        <f>SUBTOTAL(9,Q426:Q426)</f>
        <v>0</v>
      </c>
      <c r="R427" s="153"/>
      <c r="S427" s="154"/>
      <c r="T427" s="154"/>
      <c r="U427" s="152"/>
      <c r="V427" s="152"/>
      <c r="W427" s="173">
        <f>($X$3-O427*24-P427*24-N427*24)/($X$3-O427*24-P427*24)</f>
        <v>1</v>
      </c>
      <c r="X427" s="153"/>
    </row>
    <row r="428" spans="1:24" s="72" customFormat="1" outlineLevel="2">
      <c r="A428" s="123">
        <v>163</v>
      </c>
      <c r="B428" s="67" t="s">
        <v>1196</v>
      </c>
      <c r="C428" s="152" t="s">
        <v>1195</v>
      </c>
      <c r="D428" s="67">
        <v>240</v>
      </c>
      <c r="E428" s="10" t="s">
        <v>52</v>
      </c>
      <c r="F428" s="10"/>
      <c r="G428" s="66"/>
      <c r="H428" s="66"/>
      <c r="I428" s="66"/>
      <c r="J428" s="66"/>
      <c r="K428" s="66"/>
      <c r="L428" s="66"/>
      <c r="M428" s="66"/>
      <c r="N428" s="66"/>
      <c r="O428" s="66"/>
      <c r="P428" s="66"/>
      <c r="Q428" s="66"/>
      <c r="R428" s="153"/>
      <c r="S428" s="154"/>
      <c r="T428" s="154"/>
      <c r="U428" s="152"/>
      <c r="V428" s="152"/>
      <c r="W428" s="152"/>
      <c r="X428" s="153"/>
    </row>
    <row r="429" spans="1:24" s="72" customFormat="1" outlineLevel="1">
      <c r="A429" s="123">
        <v>163</v>
      </c>
      <c r="B429" s="67"/>
      <c r="C429" s="162" t="s">
        <v>1474</v>
      </c>
      <c r="D429" s="67"/>
      <c r="E429" s="10"/>
      <c r="F429" s="10"/>
      <c r="G429" s="66"/>
      <c r="H429" s="66"/>
      <c r="I429" s="66"/>
      <c r="J429" s="66"/>
      <c r="K429" s="66"/>
      <c r="L429" s="66"/>
      <c r="M429" s="66"/>
      <c r="N429" s="66">
        <f>SUBTOTAL(9,N428:N428)</f>
        <v>0</v>
      </c>
      <c r="O429" s="66">
        <f>SUBTOTAL(9,O428:O428)</f>
        <v>0</v>
      </c>
      <c r="P429" s="66">
        <f>SUBTOTAL(9,P428:P428)</f>
        <v>0</v>
      </c>
      <c r="Q429" s="66">
        <f>SUBTOTAL(9,Q428:Q428)</f>
        <v>0</v>
      </c>
      <c r="R429" s="153"/>
      <c r="S429" s="154"/>
      <c r="T429" s="154"/>
      <c r="U429" s="152"/>
      <c r="V429" s="152"/>
      <c r="W429" s="173">
        <f>($X$3-O429*24-P429*24-N429*24)/($X$3-O429*24-P429*24)</f>
        <v>1</v>
      </c>
      <c r="X429" s="153"/>
    </row>
    <row r="430" spans="1:24" s="72" customFormat="1" outlineLevel="2">
      <c r="A430" s="123">
        <v>164</v>
      </c>
      <c r="B430" s="67" t="s">
        <v>1198</v>
      </c>
      <c r="C430" s="152" t="s">
        <v>1197</v>
      </c>
      <c r="D430" s="67">
        <v>240</v>
      </c>
      <c r="E430" s="10" t="s">
        <v>52</v>
      </c>
      <c r="F430" s="10"/>
      <c r="G430" s="66"/>
      <c r="H430" s="66"/>
      <c r="I430" s="66"/>
      <c r="J430" s="66"/>
      <c r="K430" s="66"/>
      <c r="L430" s="66"/>
      <c r="M430" s="66"/>
      <c r="N430" s="66"/>
      <c r="O430" s="66"/>
      <c r="P430" s="66"/>
      <c r="Q430" s="66"/>
      <c r="R430" s="153"/>
      <c r="S430" s="154"/>
      <c r="T430" s="154"/>
      <c r="U430" s="152"/>
      <c r="V430" s="152"/>
      <c r="W430" s="152"/>
      <c r="X430" s="153"/>
    </row>
    <row r="431" spans="1:24" s="72" customFormat="1" outlineLevel="1">
      <c r="A431" s="123">
        <v>164</v>
      </c>
      <c r="B431" s="67"/>
      <c r="C431" s="162" t="s">
        <v>1475</v>
      </c>
      <c r="D431" s="67"/>
      <c r="E431" s="10"/>
      <c r="F431" s="10"/>
      <c r="G431" s="66"/>
      <c r="H431" s="66"/>
      <c r="I431" s="66"/>
      <c r="J431" s="66"/>
      <c r="K431" s="66"/>
      <c r="L431" s="66"/>
      <c r="M431" s="66"/>
      <c r="N431" s="66">
        <f>SUBTOTAL(9,N430:N430)</f>
        <v>0</v>
      </c>
      <c r="O431" s="66">
        <f>SUBTOTAL(9,O430:O430)</f>
        <v>0</v>
      </c>
      <c r="P431" s="66">
        <f>SUBTOTAL(9,P430:P430)</f>
        <v>0</v>
      </c>
      <c r="Q431" s="66">
        <f>SUBTOTAL(9,Q430:Q430)</f>
        <v>0</v>
      </c>
      <c r="R431" s="153"/>
      <c r="S431" s="154"/>
      <c r="T431" s="154"/>
      <c r="U431" s="152"/>
      <c r="V431" s="152"/>
      <c r="W431" s="173">
        <f>($X$3-O431*24-P431*24-N431*24)/($X$3-O431*24-P431*24)</f>
        <v>1</v>
      </c>
      <c r="X431" s="153"/>
    </row>
    <row r="432" spans="1:24" s="72" customFormat="1" outlineLevel="2">
      <c r="A432" s="123">
        <v>165</v>
      </c>
      <c r="B432" s="67" t="s">
        <v>1200</v>
      </c>
      <c r="C432" s="152" t="s">
        <v>1199</v>
      </c>
      <c r="D432" s="67">
        <v>240</v>
      </c>
      <c r="E432" s="10" t="s">
        <v>52</v>
      </c>
      <c r="F432" s="10"/>
      <c r="G432" s="66"/>
      <c r="H432" s="66"/>
      <c r="I432" s="66"/>
      <c r="J432" s="66"/>
      <c r="K432" s="66"/>
      <c r="L432" s="66"/>
      <c r="M432" s="66"/>
      <c r="N432" s="66"/>
      <c r="O432" s="66"/>
      <c r="P432" s="66"/>
      <c r="Q432" s="66"/>
      <c r="R432" s="153"/>
      <c r="S432" s="154"/>
      <c r="T432" s="154"/>
      <c r="U432" s="152"/>
      <c r="V432" s="152"/>
      <c r="W432" s="152"/>
      <c r="X432" s="153"/>
    </row>
    <row r="433" spans="1:24" s="72" customFormat="1" outlineLevel="1">
      <c r="A433" s="123">
        <v>165</v>
      </c>
      <c r="B433" s="67"/>
      <c r="C433" s="162" t="s">
        <v>1476</v>
      </c>
      <c r="D433" s="67"/>
      <c r="E433" s="10"/>
      <c r="F433" s="10"/>
      <c r="G433" s="66"/>
      <c r="H433" s="66"/>
      <c r="I433" s="66"/>
      <c r="J433" s="66"/>
      <c r="K433" s="66"/>
      <c r="L433" s="66"/>
      <c r="M433" s="66"/>
      <c r="N433" s="66">
        <f>SUBTOTAL(9,N432:N432)</f>
        <v>0</v>
      </c>
      <c r="O433" s="66">
        <f>SUBTOTAL(9,O432:O432)</f>
        <v>0</v>
      </c>
      <c r="P433" s="66">
        <f>SUBTOTAL(9,P432:P432)</f>
        <v>0</v>
      </c>
      <c r="Q433" s="66">
        <f>SUBTOTAL(9,Q432:Q432)</f>
        <v>0</v>
      </c>
      <c r="R433" s="153"/>
      <c r="S433" s="154"/>
      <c r="T433" s="154"/>
      <c r="U433" s="152"/>
      <c r="V433" s="152"/>
      <c r="W433" s="173">
        <f>($X$3-O433*24-P433*24-N433*24)/($X$3-O433*24-P433*24)</f>
        <v>1</v>
      </c>
      <c r="X433" s="153"/>
    </row>
    <row r="434" spans="1:24" s="72" customFormat="1" outlineLevel="2">
      <c r="A434" s="123">
        <v>166</v>
      </c>
      <c r="B434" s="67" t="s">
        <v>1202</v>
      </c>
      <c r="C434" s="152" t="s">
        <v>1201</v>
      </c>
      <c r="D434" s="67">
        <v>240</v>
      </c>
      <c r="E434" s="10" t="s">
        <v>52</v>
      </c>
      <c r="F434" s="10"/>
      <c r="G434" s="66"/>
      <c r="H434" s="66"/>
      <c r="I434" s="66"/>
      <c r="J434" s="66"/>
      <c r="K434" s="66"/>
      <c r="L434" s="66"/>
      <c r="M434" s="66"/>
      <c r="N434" s="66"/>
      <c r="O434" s="66"/>
      <c r="P434" s="66"/>
      <c r="Q434" s="66"/>
      <c r="R434" s="153"/>
      <c r="S434" s="154"/>
      <c r="T434" s="154"/>
      <c r="U434" s="152"/>
      <c r="V434" s="152"/>
      <c r="W434" s="152"/>
      <c r="X434" s="153"/>
    </row>
    <row r="435" spans="1:24" s="72" customFormat="1" outlineLevel="1">
      <c r="A435" s="123">
        <v>166</v>
      </c>
      <c r="B435" s="67"/>
      <c r="C435" s="162" t="s">
        <v>1477</v>
      </c>
      <c r="D435" s="67"/>
      <c r="E435" s="10"/>
      <c r="F435" s="10"/>
      <c r="G435" s="66"/>
      <c r="H435" s="66"/>
      <c r="I435" s="66"/>
      <c r="J435" s="66"/>
      <c r="K435" s="66"/>
      <c r="L435" s="66"/>
      <c r="M435" s="66"/>
      <c r="N435" s="66">
        <f>SUBTOTAL(9,N434:N434)</f>
        <v>0</v>
      </c>
      <c r="O435" s="66">
        <f>SUBTOTAL(9,O434:O434)</f>
        <v>0</v>
      </c>
      <c r="P435" s="66">
        <f>SUBTOTAL(9,P434:P434)</f>
        <v>0</v>
      </c>
      <c r="Q435" s="66">
        <f>SUBTOTAL(9,Q434:Q434)</f>
        <v>0</v>
      </c>
      <c r="R435" s="153"/>
      <c r="S435" s="154"/>
      <c r="T435" s="154"/>
      <c r="U435" s="152"/>
      <c r="V435" s="152"/>
      <c r="W435" s="173">
        <f>($X$3-O435*24-P435*24-N435*24)/($X$3-O435*24-P435*24)</f>
        <v>1</v>
      </c>
      <c r="X435" s="153"/>
    </row>
    <row r="436" spans="1:24" s="72" customFormat="1" outlineLevel="2">
      <c r="A436" s="123">
        <v>167</v>
      </c>
      <c r="B436" s="67" t="s">
        <v>1204</v>
      </c>
      <c r="C436" s="152" t="s">
        <v>1203</v>
      </c>
      <c r="D436" s="67">
        <v>80</v>
      </c>
      <c r="E436" s="10" t="s">
        <v>52</v>
      </c>
      <c r="F436" s="10"/>
      <c r="G436" s="66"/>
      <c r="H436" s="66"/>
      <c r="I436" s="66"/>
      <c r="J436" s="66"/>
      <c r="K436" s="66"/>
      <c r="L436" s="66"/>
      <c r="M436" s="66"/>
      <c r="N436" s="66"/>
      <c r="O436" s="66"/>
      <c r="P436" s="66"/>
      <c r="Q436" s="66"/>
      <c r="R436" s="153"/>
      <c r="S436" s="154"/>
      <c r="T436" s="154"/>
      <c r="U436" s="152"/>
      <c r="V436" s="152"/>
      <c r="W436" s="152"/>
      <c r="X436" s="153"/>
    </row>
    <row r="437" spans="1:24" s="72" customFormat="1" outlineLevel="1">
      <c r="A437" s="123">
        <v>167</v>
      </c>
      <c r="B437" s="67"/>
      <c r="C437" s="162" t="s">
        <v>1478</v>
      </c>
      <c r="D437" s="67"/>
      <c r="E437" s="10"/>
      <c r="F437" s="10"/>
      <c r="G437" s="66"/>
      <c r="H437" s="66"/>
      <c r="I437" s="66"/>
      <c r="J437" s="66"/>
      <c r="K437" s="66"/>
      <c r="L437" s="66"/>
      <c r="M437" s="66"/>
      <c r="N437" s="66">
        <f>SUBTOTAL(9,N436:N436)</f>
        <v>0</v>
      </c>
      <c r="O437" s="66">
        <f>SUBTOTAL(9,O436:O436)</f>
        <v>0</v>
      </c>
      <c r="P437" s="66">
        <f>SUBTOTAL(9,P436:P436)</f>
        <v>0</v>
      </c>
      <c r="Q437" s="66">
        <f>SUBTOTAL(9,Q436:Q436)</f>
        <v>0</v>
      </c>
      <c r="R437" s="153"/>
      <c r="S437" s="154"/>
      <c r="T437" s="154"/>
      <c r="U437" s="152"/>
      <c r="V437" s="152"/>
      <c r="W437" s="173">
        <f>($X$3-O437*24-P437*24-N437*24)/($X$3-O437*24-P437*24)</f>
        <v>1</v>
      </c>
      <c r="X437" s="153"/>
    </row>
    <row r="438" spans="1:24" s="72" customFormat="1" outlineLevel="2">
      <c r="A438" s="123">
        <v>168</v>
      </c>
      <c r="B438" s="67" t="s">
        <v>1206</v>
      </c>
      <c r="C438" s="152" t="s">
        <v>1205</v>
      </c>
      <c r="D438" s="67">
        <v>240</v>
      </c>
      <c r="E438" s="10" t="s">
        <v>52</v>
      </c>
      <c r="F438" s="10"/>
      <c r="G438" s="66"/>
      <c r="H438" s="66"/>
      <c r="I438" s="66"/>
      <c r="J438" s="66"/>
      <c r="K438" s="66"/>
      <c r="L438" s="66"/>
      <c r="M438" s="66"/>
      <c r="N438" s="66"/>
      <c r="O438" s="66"/>
      <c r="P438" s="66"/>
      <c r="Q438" s="66"/>
      <c r="R438" s="153"/>
      <c r="S438" s="154"/>
      <c r="T438" s="154"/>
      <c r="U438" s="152"/>
      <c r="V438" s="152"/>
      <c r="W438" s="152"/>
      <c r="X438" s="153"/>
    </row>
    <row r="439" spans="1:24" s="72" customFormat="1" outlineLevel="1">
      <c r="A439" s="123">
        <v>168</v>
      </c>
      <c r="B439" s="67"/>
      <c r="C439" s="162" t="s">
        <v>1479</v>
      </c>
      <c r="D439" s="67"/>
      <c r="E439" s="10"/>
      <c r="F439" s="10"/>
      <c r="G439" s="66"/>
      <c r="H439" s="66"/>
      <c r="I439" s="66"/>
      <c r="J439" s="66"/>
      <c r="K439" s="66"/>
      <c r="L439" s="66"/>
      <c r="M439" s="66"/>
      <c r="N439" s="66">
        <f>SUBTOTAL(9,N438:N438)</f>
        <v>0</v>
      </c>
      <c r="O439" s="66">
        <f>SUBTOTAL(9,O438:O438)</f>
        <v>0</v>
      </c>
      <c r="P439" s="66">
        <f>SUBTOTAL(9,P438:P438)</f>
        <v>0</v>
      </c>
      <c r="Q439" s="66">
        <f>SUBTOTAL(9,Q438:Q438)</f>
        <v>0</v>
      </c>
      <c r="R439" s="153"/>
      <c r="S439" s="154"/>
      <c r="T439" s="154"/>
      <c r="U439" s="152"/>
      <c r="V439" s="152"/>
      <c r="W439" s="173">
        <f>($X$3-O439*24-P439*24-N439*24)/($X$3-O439*24-P439*24)</f>
        <v>1</v>
      </c>
      <c r="X439" s="153"/>
    </row>
    <row r="440" spans="1:24" s="72" customFormat="1" outlineLevel="2">
      <c r="A440" s="123">
        <v>169</v>
      </c>
      <c r="B440" s="67" t="s">
        <v>1208</v>
      </c>
      <c r="C440" s="152" t="s">
        <v>1207</v>
      </c>
      <c r="D440" s="67">
        <v>50</v>
      </c>
      <c r="E440" s="10" t="s">
        <v>52</v>
      </c>
      <c r="F440" s="10"/>
      <c r="G440" s="66"/>
      <c r="H440" s="66"/>
      <c r="I440" s="66"/>
      <c r="J440" s="66"/>
      <c r="K440" s="66"/>
      <c r="L440" s="66"/>
      <c r="M440" s="66"/>
      <c r="N440" s="66"/>
      <c r="O440" s="66"/>
      <c r="P440" s="66"/>
      <c r="Q440" s="66"/>
      <c r="R440" s="153"/>
      <c r="S440" s="154"/>
      <c r="T440" s="154"/>
      <c r="U440" s="152"/>
      <c r="V440" s="152"/>
      <c r="W440" s="152"/>
      <c r="X440" s="153"/>
    </row>
    <row r="441" spans="1:24" s="72" customFormat="1" outlineLevel="1">
      <c r="A441" s="123">
        <v>169</v>
      </c>
      <c r="B441" s="67"/>
      <c r="C441" s="162" t="s">
        <v>1480</v>
      </c>
      <c r="D441" s="67"/>
      <c r="E441" s="10"/>
      <c r="F441" s="10"/>
      <c r="G441" s="66"/>
      <c r="H441" s="66"/>
      <c r="I441" s="66"/>
      <c r="J441" s="66"/>
      <c r="K441" s="66"/>
      <c r="L441" s="66"/>
      <c r="M441" s="66"/>
      <c r="N441" s="66">
        <f>SUBTOTAL(9,N440:N440)</f>
        <v>0</v>
      </c>
      <c r="O441" s="66">
        <f>SUBTOTAL(9,O440:O440)</f>
        <v>0</v>
      </c>
      <c r="P441" s="66">
        <f>SUBTOTAL(9,P440:P440)</f>
        <v>0</v>
      </c>
      <c r="Q441" s="66">
        <f>SUBTOTAL(9,Q440:Q440)</f>
        <v>0</v>
      </c>
      <c r="R441" s="153"/>
      <c r="S441" s="154"/>
      <c r="T441" s="154"/>
      <c r="U441" s="152"/>
      <c r="V441" s="152"/>
      <c r="W441" s="173">
        <f>($X$3-O441*24-P441*24-N441*24)/($X$3-O441*24-P441*24)</f>
        <v>1</v>
      </c>
      <c r="X441" s="153"/>
    </row>
    <row r="442" spans="1:24" s="72" customFormat="1" ht="28.5" outlineLevel="2">
      <c r="A442" s="17">
        <v>170</v>
      </c>
      <c r="B442" s="67" t="s">
        <v>1209</v>
      </c>
      <c r="C442" s="6" t="s">
        <v>106</v>
      </c>
      <c r="D442" s="67">
        <v>80</v>
      </c>
      <c r="E442" s="10" t="s">
        <v>52</v>
      </c>
      <c r="F442" s="10"/>
      <c r="G442" s="19">
        <v>42135</v>
      </c>
      <c r="H442" s="20">
        <v>0.39930555555555558</v>
      </c>
      <c r="I442" s="19">
        <v>42135</v>
      </c>
      <c r="J442" s="20">
        <v>0.76180555555555562</v>
      </c>
      <c r="K442" s="20"/>
      <c r="L442" s="20"/>
      <c r="M442" s="20"/>
      <c r="N442" s="21">
        <v>0</v>
      </c>
      <c r="O442" s="21">
        <v>0</v>
      </c>
      <c r="P442" s="21">
        <v>0</v>
      </c>
      <c r="Q442" s="21">
        <v>0.36250000000000004</v>
      </c>
      <c r="R442" s="11"/>
      <c r="S442" s="11"/>
      <c r="T442" s="11"/>
      <c r="U442" s="5" t="s">
        <v>20</v>
      </c>
      <c r="V442" s="5"/>
      <c r="W442" s="5"/>
      <c r="X442" s="12" t="s">
        <v>6</v>
      </c>
    </row>
    <row r="443" spans="1:24" s="72" customFormat="1" outlineLevel="1">
      <c r="A443" s="17">
        <v>170</v>
      </c>
      <c r="B443" s="67"/>
      <c r="C443" s="166" t="s">
        <v>1481</v>
      </c>
      <c r="D443" s="67"/>
      <c r="E443" s="10"/>
      <c r="F443" s="10"/>
      <c r="G443" s="19"/>
      <c r="H443" s="20"/>
      <c r="I443" s="19"/>
      <c r="J443" s="20"/>
      <c r="K443" s="20"/>
      <c r="L443" s="20"/>
      <c r="M443" s="20"/>
      <c r="N443" s="21">
        <f>SUBTOTAL(9,N442:N442)</f>
        <v>0</v>
      </c>
      <c r="O443" s="21">
        <f>SUBTOTAL(9,O442:O442)</f>
        <v>0</v>
      </c>
      <c r="P443" s="21">
        <f>SUBTOTAL(9,P442:P442)</f>
        <v>0</v>
      </c>
      <c r="Q443" s="21">
        <f>SUBTOTAL(9,Q442:Q442)</f>
        <v>0.36250000000000004</v>
      </c>
      <c r="R443" s="11"/>
      <c r="S443" s="11"/>
      <c r="T443" s="11"/>
      <c r="U443" s="5"/>
      <c r="V443" s="5"/>
      <c r="W443" s="173">
        <f>($X$3-O443*24-P443*24-N443*24)/($X$3-O443*24-P443*24)</f>
        <v>1</v>
      </c>
      <c r="X443" s="12"/>
    </row>
    <row r="444" spans="1:24" s="72" customFormat="1" ht="28.5" outlineLevel="2">
      <c r="A444" s="17">
        <v>171</v>
      </c>
      <c r="B444" s="67" t="s">
        <v>1210</v>
      </c>
      <c r="C444" s="6" t="s">
        <v>107</v>
      </c>
      <c r="D444" s="67">
        <v>50</v>
      </c>
      <c r="E444" s="10" t="s">
        <v>52</v>
      </c>
      <c r="F444" s="10"/>
      <c r="G444" s="19">
        <v>42126</v>
      </c>
      <c r="H444" s="20" t="s">
        <v>194</v>
      </c>
      <c r="I444" s="19">
        <v>42126</v>
      </c>
      <c r="J444" s="20" t="s">
        <v>195</v>
      </c>
      <c r="K444" s="20"/>
      <c r="L444" s="20"/>
      <c r="M444" s="20"/>
      <c r="N444" s="21">
        <v>0</v>
      </c>
      <c r="O444" s="21">
        <v>0</v>
      </c>
      <c r="P444" s="21">
        <v>0</v>
      </c>
      <c r="Q444" s="21">
        <v>0.29375000000000007</v>
      </c>
      <c r="R444" s="11"/>
      <c r="S444" s="11"/>
      <c r="T444" s="11"/>
      <c r="U444" s="5" t="s">
        <v>20</v>
      </c>
      <c r="V444" s="5"/>
      <c r="W444" s="5"/>
      <c r="X444" s="12" t="s">
        <v>6</v>
      </c>
    </row>
    <row r="445" spans="1:24" s="72" customFormat="1" ht="28.5" outlineLevel="2">
      <c r="A445" s="66">
        <v>171</v>
      </c>
      <c r="B445" s="67" t="s">
        <v>1210</v>
      </c>
      <c r="C445" s="2" t="s">
        <v>107</v>
      </c>
      <c r="D445" s="67">
        <v>50</v>
      </c>
      <c r="E445" s="10" t="s">
        <v>52</v>
      </c>
      <c r="F445" s="10"/>
      <c r="G445" s="19">
        <v>42128</v>
      </c>
      <c r="H445" s="20">
        <v>0.40347222222222223</v>
      </c>
      <c r="I445" s="19">
        <v>42128</v>
      </c>
      <c r="J445" s="20">
        <v>0.67499999999999993</v>
      </c>
      <c r="K445" s="20"/>
      <c r="L445" s="20"/>
      <c r="M445" s="20"/>
      <c r="N445" s="21">
        <v>0</v>
      </c>
      <c r="O445" s="21">
        <v>0</v>
      </c>
      <c r="P445" s="21">
        <v>0</v>
      </c>
      <c r="Q445" s="21">
        <v>0.2715277777777777</v>
      </c>
      <c r="R445" s="11"/>
      <c r="S445" s="11"/>
      <c r="T445" s="11"/>
      <c r="U445" s="5" t="s">
        <v>20</v>
      </c>
      <c r="V445" s="5"/>
      <c r="W445" s="5"/>
      <c r="X445" s="12" t="s">
        <v>6</v>
      </c>
    </row>
    <row r="446" spans="1:24" s="72" customFormat="1" ht="28.5" outlineLevel="2">
      <c r="A446" s="66">
        <v>171</v>
      </c>
      <c r="B446" s="67" t="s">
        <v>1210</v>
      </c>
      <c r="C446" s="6" t="s">
        <v>107</v>
      </c>
      <c r="D446" s="67">
        <v>50</v>
      </c>
      <c r="E446" s="10" t="s">
        <v>52</v>
      </c>
      <c r="F446" s="10"/>
      <c r="G446" s="19">
        <v>42129</v>
      </c>
      <c r="H446" s="20">
        <v>0.40347222222222223</v>
      </c>
      <c r="I446" s="19">
        <v>42129</v>
      </c>
      <c r="J446" s="20">
        <v>0.51111111111111118</v>
      </c>
      <c r="K446" s="20"/>
      <c r="L446" s="20"/>
      <c r="M446" s="20"/>
      <c r="N446" s="21">
        <v>0</v>
      </c>
      <c r="O446" s="21">
        <v>0</v>
      </c>
      <c r="P446" s="21">
        <v>0</v>
      </c>
      <c r="Q446" s="21">
        <v>0.10763888888888895</v>
      </c>
      <c r="R446" s="11"/>
      <c r="S446" s="11"/>
      <c r="T446" s="11"/>
      <c r="U446" s="5" t="s">
        <v>20</v>
      </c>
      <c r="V446" s="5"/>
      <c r="W446" s="5"/>
      <c r="X446" s="12" t="s">
        <v>6</v>
      </c>
    </row>
    <row r="447" spans="1:24" s="72" customFormat="1" ht="28.5" outlineLevel="2">
      <c r="A447" s="17">
        <v>171</v>
      </c>
      <c r="B447" s="67" t="s">
        <v>1210</v>
      </c>
      <c r="C447" s="6" t="s">
        <v>107</v>
      </c>
      <c r="D447" s="67">
        <v>50</v>
      </c>
      <c r="E447" s="10" t="s">
        <v>52</v>
      </c>
      <c r="F447" s="10"/>
      <c r="G447" s="19">
        <v>42131</v>
      </c>
      <c r="H447" s="20">
        <v>0.4291666666666667</v>
      </c>
      <c r="I447" s="19">
        <v>42131</v>
      </c>
      <c r="J447" s="20">
        <v>0.71319444444444446</v>
      </c>
      <c r="K447" s="20"/>
      <c r="L447" s="20"/>
      <c r="M447" s="20"/>
      <c r="N447" s="21">
        <v>0</v>
      </c>
      <c r="O447" s="21">
        <v>0</v>
      </c>
      <c r="P447" s="21">
        <v>0</v>
      </c>
      <c r="Q447" s="21">
        <v>0.28402777777777777</v>
      </c>
      <c r="R447" s="11"/>
      <c r="S447" s="11"/>
      <c r="T447" s="11"/>
      <c r="U447" s="5" t="s">
        <v>20</v>
      </c>
      <c r="V447" s="5"/>
      <c r="W447" s="5"/>
      <c r="X447" s="12" t="s">
        <v>6</v>
      </c>
    </row>
    <row r="448" spans="1:24" s="72" customFormat="1" ht="28.5" outlineLevel="2">
      <c r="A448" s="66">
        <v>171</v>
      </c>
      <c r="B448" s="67" t="s">
        <v>1210</v>
      </c>
      <c r="C448" s="6" t="s">
        <v>107</v>
      </c>
      <c r="D448" s="67">
        <v>50</v>
      </c>
      <c r="E448" s="10" t="s">
        <v>52</v>
      </c>
      <c r="F448" s="10"/>
      <c r="G448" s="19">
        <v>42136</v>
      </c>
      <c r="H448" s="20" t="s">
        <v>397</v>
      </c>
      <c r="I448" s="19">
        <v>42136</v>
      </c>
      <c r="J448" s="20" t="s">
        <v>82</v>
      </c>
      <c r="K448" s="20"/>
      <c r="L448" s="20"/>
      <c r="M448" s="20"/>
      <c r="N448" s="21">
        <v>0</v>
      </c>
      <c r="O448" s="21">
        <v>0</v>
      </c>
      <c r="P448" s="21">
        <v>0</v>
      </c>
      <c r="Q448" s="21">
        <v>0.11250000000000004</v>
      </c>
      <c r="R448" s="11"/>
      <c r="S448" s="11"/>
      <c r="T448" s="11"/>
      <c r="U448" s="5" t="s">
        <v>20</v>
      </c>
      <c r="V448" s="5"/>
      <c r="W448" s="5"/>
      <c r="X448" s="12" t="s">
        <v>6</v>
      </c>
    </row>
    <row r="449" spans="1:24" s="72" customFormat="1" ht="28.5" outlineLevel="2">
      <c r="A449" s="17">
        <v>171</v>
      </c>
      <c r="B449" s="67" t="s">
        <v>1210</v>
      </c>
      <c r="C449" s="6" t="s">
        <v>107</v>
      </c>
      <c r="D449" s="67">
        <v>50</v>
      </c>
      <c r="E449" s="10" t="s">
        <v>52</v>
      </c>
      <c r="F449" s="10"/>
      <c r="G449" s="19">
        <v>42137</v>
      </c>
      <c r="H449" s="20" t="s">
        <v>431</v>
      </c>
      <c r="I449" s="19">
        <v>42137</v>
      </c>
      <c r="J449" s="20" t="s">
        <v>432</v>
      </c>
      <c r="K449" s="20"/>
      <c r="L449" s="20"/>
      <c r="M449" s="20"/>
      <c r="N449" s="21">
        <v>0</v>
      </c>
      <c r="O449" s="21">
        <v>0</v>
      </c>
      <c r="P449" s="21">
        <v>0</v>
      </c>
      <c r="Q449" s="21">
        <v>0.23402777777777772</v>
      </c>
      <c r="R449" s="11"/>
      <c r="S449" s="11"/>
      <c r="T449" s="11"/>
      <c r="U449" s="5" t="s">
        <v>20</v>
      </c>
      <c r="V449" s="5"/>
      <c r="W449" s="5"/>
      <c r="X449" s="12" t="s">
        <v>6</v>
      </c>
    </row>
    <row r="450" spans="1:24" s="72" customFormat="1" ht="28.5" outlineLevel="2">
      <c r="A450" s="17">
        <v>171</v>
      </c>
      <c r="B450" s="67" t="s">
        <v>1210</v>
      </c>
      <c r="C450" s="6" t="s">
        <v>107</v>
      </c>
      <c r="D450" s="67">
        <v>50</v>
      </c>
      <c r="E450" s="10" t="s">
        <v>52</v>
      </c>
      <c r="F450" s="10"/>
      <c r="G450" s="19">
        <v>42141</v>
      </c>
      <c r="H450" s="25">
        <v>0.40416666666666662</v>
      </c>
      <c r="I450" s="19">
        <v>42141</v>
      </c>
      <c r="J450" s="79" t="s">
        <v>512</v>
      </c>
      <c r="K450" s="79"/>
      <c r="L450" s="79"/>
      <c r="M450" s="79"/>
      <c r="N450" s="21">
        <v>0</v>
      </c>
      <c r="O450" s="21">
        <v>0</v>
      </c>
      <c r="P450" s="21">
        <v>0</v>
      </c>
      <c r="Q450" s="21">
        <v>0.26388888888888901</v>
      </c>
      <c r="R450" s="11"/>
      <c r="S450" s="11"/>
      <c r="T450" s="11"/>
      <c r="U450" s="5" t="s">
        <v>20</v>
      </c>
      <c r="V450" s="5"/>
      <c r="W450" s="5"/>
      <c r="X450" s="12" t="s">
        <v>6</v>
      </c>
    </row>
    <row r="451" spans="1:24" s="72" customFormat="1" ht="28.5" outlineLevel="2">
      <c r="A451" s="17">
        <v>171</v>
      </c>
      <c r="B451" s="67" t="s">
        <v>1210</v>
      </c>
      <c r="C451" s="6" t="s">
        <v>107</v>
      </c>
      <c r="D451" s="67">
        <v>50</v>
      </c>
      <c r="E451" s="10" t="s">
        <v>52</v>
      </c>
      <c r="F451" s="10"/>
      <c r="G451" s="19">
        <v>42144</v>
      </c>
      <c r="H451" s="20" t="s">
        <v>141</v>
      </c>
      <c r="I451" s="19">
        <v>42144</v>
      </c>
      <c r="J451" s="20" t="s">
        <v>587</v>
      </c>
      <c r="K451" s="20"/>
      <c r="L451" s="20"/>
      <c r="M451" s="20"/>
      <c r="N451" s="21">
        <v>0</v>
      </c>
      <c r="O451" s="21">
        <v>0</v>
      </c>
      <c r="P451" s="21">
        <v>0</v>
      </c>
      <c r="Q451" s="21">
        <v>0.28194444444444444</v>
      </c>
      <c r="R451" s="11"/>
      <c r="S451" s="11"/>
      <c r="T451" s="11"/>
      <c r="U451" s="5" t="s">
        <v>20</v>
      </c>
      <c r="V451" s="5"/>
      <c r="W451" s="5"/>
      <c r="X451" s="12" t="s">
        <v>6</v>
      </c>
    </row>
    <row r="452" spans="1:24" s="72" customFormat="1" ht="28.5" outlineLevel="2">
      <c r="A452" s="66">
        <v>171</v>
      </c>
      <c r="B452" s="67" t="s">
        <v>1210</v>
      </c>
      <c r="C452" s="6" t="s">
        <v>107</v>
      </c>
      <c r="D452" s="67">
        <v>50</v>
      </c>
      <c r="E452" s="10" t="s">
        <v>52</v>
      </c>
      <c r="F452" s="10"/>
      <c r="G452" s="19">
        <v>42145</v>
      </c>
      <c r="H452" s="20">
        <v>0.37291666666666662</v>
      </c>
      <c r="I452" s="19">
        <v>42145</v>
      </c>
      <c r="J452" s="20">
        <v>0.67222222222222217</v>
      </c>
      <c r="K452" s="20"/>
      <c r="L452" s="20"/>
      <c r="M452" s="20"/>
      <c r="N452" s="21">
        <v>0</v>
      </c>
      <c r="O452" s="21">
        <v>0</v>
      </c>
      <c r="P452" s="21">
        <v>0</v>
      </c>
      <c r="Q452" s="21">
        <v>0.29930555555555555</v>
      </c>
      <c r="R452" s="11"/>
      <c r="S452" s="11"/>
      <c r="T452" s="11"/>
      <c r="U452" s="5" t="s">
        <v>20</v>
      </c>
      <c r="V452" s="5"/>
      <c r="W452" s="5"/>
      <c r="X452" s="12" t="s">
        <v>6</v>
      </c>
    </row>
    <row r="453" spans="1:24" s="72" customFormat="1" ht="28.5" outlineLevel="2">
      <c r="A453" s="17">
        <v>171</v>
      </c>
      <c r="B453" s="67" t="s">
        <v>1210</v>
      </c>
      <c r="C453" s="6" t="s">
        <v>107</v>
      </c>
      <c r="D453" s="67">
        <v>50</v>
      </c>
      <c r="E453" s="10" t="s">
        <v>52</v>
      </c>
      <c r="F453" s="10"/>
      <c r="G453" s="19">
        <v>42146</v>
      </c>
      <c r="H453" s="20">
        <v>0.40972222222222227</v>
      </c>
      <c r="I453" s="19">
        <v>42146</v>
      </c>
      <c r="J453" s="20">
        <v>0.70208333333333339</v>
      </c>
      <c r="K453" s="20"/>
      <c r="L453" s="20"/>
      <c r="M453" s="20"/>
      <c r="N453" s="21">
        <v>0</v>
      </c>
      <c r="O453" s="21">
        <v>0</v>
      </c>
      <c r="P453" s="21">
        <v>0</v>
      </c>
      <c r="Q453" s="21">
        <v>0.29236111111111113</v>
      </c>
      <c r="R453" s="11"/>
      <c r="S453" s="11"/>
      <c r="T453" s="11"/>
      <c r="U453" s="5" t="s">
        <v>20</v>
      </c>
      <c r="V453" s="5"/>
      <c r="W453" s="5"/>
      <c r="X453" s="12" t="s">
        <v>6</v>
      </c>
    </row>
    <row r="454" spans="1:24" s="72" customFormat="1" ht="28.5" outlineLevel="2">
      <c r="A454" s="17">
        <v>171</v>
      </c>
      <c r="B454" s="67" t="s">
        <v>1210</v>
      </c>
      <c r="C454" s="6" t="s">
        <v>107</v>
      </c>
      <c r="D454" s="67">
        <v>50</v>
      </c>
      <c r="E454" s="10" t="s">
        <v>52</v>
      </c>
      <c r="F454" s="10"/>
      <c r="G454" s="19">
        <v>42151</v>
      </c>
      <c r="H454" s="20" t="s">
        <v>165</v>
      </c>
      <c r="I454" s="19">
        <v>42151</v>
      </c>
      <c r="J454" s="20" t="s">
        <v>620</v>
      </c>
      <c r="K454" s="20"/>
      <c r="L454" s="20"/>
      <c r="M454" s="20"/>
      <c r="N454" s="21">
        <v>0</v>
      </c>
      <c r="O454" s="21">
        <v>0</v>
      </c>
      <c r="P454" s="21">
        <v>0</v>
      </c>
      <c r="Q454" s="21">
        <v>0.33750000000000002</v>
      </c>
      <c r="R454" s="11"/>
      <c r="S454" s="11"/>
      <c r="T454" s="11"/>
      <c r="U454" s="5" t="s">
        <v>20</v>
      </c>
      <c r="V454" s="5"/>
      <c r="W454" s="5"/>
      <c r="X454" s="12" t="s">
        <v>6</v>
      </c>
    </row>
    <row r="455" spans="1:24" s="72" customFormat="1" ht="28.5" outlineLevel="2">
      <c r="A455" s="66">
        <v>171</v>
      </c>
      <c r="B455" s="67" t="s">
        <v>1210</v>
      </c>
      <c r="C455" s="6" t="s">
        <v>107</v>
      </c>
      <c r="D455" s="67">
        <v>50</v>
      </c>
      <c r="E455" s="10" t="s">
        <v>52</v>
      </c>
      <c r="F455" s="10"/>
      <c r="G455" s="19">
        <v>42152</v>
      </c>
      <c r="H455" s="20">
        <v>0.37291666666666662</v>
      </c>
      <c r="I455" s="19">
        <v>42152</v>
      </c>
      <c r="J455" s="20">
        <v>0.72291666666666676</v>
      </c>
      <c r="K455" s="20"/>
      <c r="L455" s="20"/>
      <c r="M455" s="20"/>
      <c r="N455" s="21">
        <v>0</v>
      </c>
      <c r="O455" s="21">
        <v>0</v>
      </c>
      <c r="P455" s="21">
        <v>0</v>
      </c>
      <c r="Q455" s="21">
        <v>0.35000000000000014</v>
      </c>
      <c r="R455" s="11"/>
      <c r="S455" s="11"/>
      <c r="T455" s="11"/>
      <c r="U455" s="5" t="s">
        <v>20</v>
      </c>
      <c r="V455" s="5"/>
      <c r="W455" s="5"/>
      <c r="X455" s="12" t="s">
        <v>6</v>
      </c>
    </row>
    <row r="456" spans="1:24" s="72" customFormat="1" outlineLevel="1">
      <c r="A456" s="66">
        <v>171</v>
      </c>
      <c r="B456" s="67"/>
      <c r="C456" s="166" t="s">
        <v>1482</v>
      </c>
      <c r="D456" s="67"/>
      <c r="E456" s="10"/>
      <c r="F456" s="10"/>
      <c r="G456" s="19"/>
      <c r="H456" s="20"/>
      <c r="I456" s="19"/>
      <c r="J456" s="20"/>
      <c r="K456" s="20"/>
      <c r="L456" s="20"/>
      <c r="M456" s="20"/>
      <c r="N456" s="21">
        <f>SUBTOTAL(9,N444:N455)</f>
        <v>0</v>
      </c>
      <c r="O456" s="21">
        <f>SUBTOTAL(9,O444:O455)</f>
        <v>0</v>
      </c>
      <c r="P456" s="21">
        <f>SUBTOTAL(9,P444:P455)</f>
        <v>0</v>
      </c>
      <c r="Q456" s="21">
        <f>SUBTOTAL(9,Q444:Q455)</f>
        <v>3.1284722222222228</v>
      </c>
      <c r="R456" s="11"/>
      <c r="S456" s="11"/>
      <c r="T456" s="11"/>
      <c r="U456" s="5"/>
      <c r="V456" s="5"/>
      <c r="W456" s="173">
        <f>($X$3-O456*24-P456*24-N456*24)/($X$3-O456*24-P456*24)</f>
        <v>1</v>
      </c>
      <c r="X456" s="12"/>
    </row>
    <row r="457" spans="1:24" s="72" customFormat="1" ht="28.5" outlineLevel="2">
      <c r="A457" s="66">
        <v>172</v>
      </c>
      <c r="B457" s="67" t="s">
        <v>1211</v>
      </c>
      <c r="C457" s="6" t="s">
        <v>108</v>
      </c>
      <c r="D457" s="67">
        <v>80</v>
      </c>
      <c r="E457" s="10" t="s">
        <v>52</v>
      </c>
      <c r="F457" s="10"/>
      <c r="G457" s="19">
        <v>42126</v>
      </c>
      <c r="H457" s="20" t="s">
        <v>72</v>
      </c>
      <c r="I457" s="19">
        <v>42126</v>
      </c>
      <c r="J457" s="20" t="s">
        <v>198</v>
      </c>
      <c r="K457" s="20"/>
      <c r="L457" s="20"/>
      <c r="M457" s="20"/>
      <c r="N457" s="21">
        <v>0</v>
      </c>
      <c r="O457" s="21">
        <v>0</v>
      </c>
      <c r="P457" s="21">
        <v>0</v>
      </c>
      <c r="Q457" s="21">
        <v>0.29375000000000007</v>
      </c>
      <c r="R457" s="11"/>
      <c r="S457" s="11"/>
      <c r="T457" s="11"/>
      <c r="U457" s="5" t="s">
        <v>20</v>
      </c>
      <c r="V457" s="5"/>
      <c r="W457" s="5"/>
      <c r="X457" s="12" t="s">
        <v>6</v>
      </c>
    </row>
    <row r="458" spans="1:24" s="72" customFormat="1" ht="28.5" outlineLevel="2">
      <c r="A458" s="17">
        <v>172</v>
      </c>
      <c r="B458" s="67" t="s">
        <v>1211</v>
      </c>
      <c r="C458" s="2" t="s">
        <v>108</v>
      </c>
      <c r="D458" s="67">
        <v>80</v>
      </c>
      <c r="E458" s="10" t="s">
        <v>52</v>
      </c>
      <c r="F458" s="10"/>
      <c r="G458" s="19">
        <v>42128</v>
      </c>
      <c r="H458" s="20">
        <v>0.40208333333333335</v>
      </c>
      <c r="I458" s="19">
        <v>42128</v>
      </c>
      <c r="J458" s="20">
        <v>0.67708333333333337</v>
      </c>
      <c r="K458" s="20"/>
      <c r="L458" s="20"/>
      <c r="M458" s="20"/>
      <c r="N458" s="21">
        <v>0</v>
      </c>
      <c r="O458" s="21">
        <v>0</v>
      </c>
      <c r="P458" s="21">
        <v>0</v>
      </c>
      <c r="Q458" s="21">
        <v>0.27500000000000002</v>
      </c>
      <c r="R458" s="11"/>
      <c r="S458" s="11"/>
      <c r="T458" s="11"/>
      <c r="U458" s="5" t="s">
        <v>20</v>
      </c>
      <c r="V458" s="5"/>
      <c r="W458" s="5"/>
      <c r="X458" s="12" t="s">
        <v>6</v>
      </c>
    </row>
    <row r="459" spans="1:24" s="72" customFormat="1" ht="28.5" outlineLevel="2">
      <c r="A459" s="66">
        <v>172</v>
      </c>
      <c r="B459" s="67" t="s">
        <v>1211</v>
      </c>
      <c r="C459" s="6" t="s">
        <v>108</v>
      </c>
      <c r="D459" s="67">
        <v>80</v>
      </c>
      <c r="E459" s="10" t="s">
        <v>52</v>
      </c>
      <c r="F459" s="10"/>
      <c r="G459" s="19">
        <v>42129</v>
      </c>
      <c r="H459" s="20">
        <v>0.40347222222222223</v>
      </c>
      <c r="I459" s="19">
        <v>42129</v>
      </c>
      <c r="J459" s="20">
        <v>0.51388888888888895</v>
      </c>
      <c r="K459" s="20"/>
      <c r="L459" s="20"/>
      <c r="M459" s="20"/>
      <c r="N459" s="21">
        <v>0</v>
      </c>
      <c r="O459" s="21">
        <v>0</v>
      </c>
      <c r="P459" s="21">
        <v>0</v>
      </c>
      <c r="Q459" s="21">
        <v>0.11041666666666672</v>
      </c>
      <c r="R459" s="11"/>
      <c r="S459" s="11"/>
      <c r="T459" s="11"/>
      <c r="U459" s="5" t="s">
        <v>20</v>
      </c>
      <c r="V459" s="5"/>
      <c r="W459" s="5"/>
      <c r="X459" s="12" t="s">
        <v>6</v>
      </c>
    </row>
    <row r="460" spans="1:24" s="72" customFormat="1" ht="28.5" outlineLevel="2">
      <c r="A460" s="66">
        <v>172</v>
      </c>
      <c r="B460" s="67" t="s">
        <v>1211</v>
      </c>
      <c r="C460" s="6" t="s">
        <v>108</v>
      </c>
      <c r="D460" s="67">
        <v>80</v>
      </c>
      <c r="E460" s="10" t="s">
        <v>52</v>
      </c>
      <c r="F460" s="10"/>
      <c r="G460" s="19">
        <v>42130</v>
      </c>
      <c r="H460" s="20">
        <v>0.43611111111111112</v>
      </c>
      <c r="I460" s="19">
        <v>42130</v>
      </c>
      <c r="J460" s="20">
        <v>0.71875</v>
      </c>
      <c r="K460" s="20"/>
      <c r="L460" s="20"/>
      <c r="M460" s="20"/>
      <c r="N460" s="21">
        <v>0</v>
      </c>
      <c r="O460" s="21">
        <v>0</v>
      </c>
      <c r="P460" s="21">
        <v>0</v>
      </c>
      <c r="Q460" s="21">
        <v>0.28263888888888888</v>
      </c>
      <c r="R460" s="11"/>
      <c r="S460" s="11"/>
      <c r="T460" s="11"/>
      <c r="U460" s="5" t="s">
        <v>20</v>
      </c>
      <c r="V460" s="5"/>
      <c r="W460" s="5"/>
      <c r="X460" s="12" t="s">
        <v>6</v>
      </c>
    </row>
    <row r="461" spans="1:24" s="72" customFormat="1" ht="28.5" outlineLevel="2">
      <c r="A461" s="66">
        <v>172</v>
      </c>
      <c r="B461" s="67" t="s">
        <v>1211</v>
      </c>
      <c r="C461" s="6" t="s">
        <v>108</v>
      </c>
      <c r="D461" s="67">
        <v>80</v>
      </c>
      <c r="E461" s="10" t="s">
        <v>52</v>
      </c>
      <c r="F461" s="10"/>
      <c r="G461" s="19">
        <v>42131</v>
      </c>
      <c r="H461" s="20">
        <v>0.37291666666666662</v>
      </c>
      <c r="I461" s="19">
        <v>42132</v>
      </c>
      <c r="J461" s="20">
        <v>0.69166666666666676</v>
      </c>
      <c r="K461" s="20"/>
      <c r="L461" s="20"/>
      <c r="M461" s="20"/>
      <c r="N461" s="21">
        <v>0</v>
      </c>
      <c r="O461" s="21">
        <v>0</v>
      </c>
      <c r="P461" s="21">
        <v>0</v>
      </c>
      <c r="Q461" s="21">
        <v>1.3187500000000003</v>
      </c>
      <c r="R461" s="11"/>
      <c r="S461" s="11"/>
      <c r="T461" s="11"/>
      <c r="U461" s="5" t="s">
        <v>20</v>
      </c>
      <c r="V461" s="5"/>
      <c r="W461" s="5"/>
      <c r="X461" s="12" t="s">
        <v>6</v>
      </c>
    </row>
    <row r="462" spans="1:24" s="72" customFormat="1" ht="28.5" outlineLevel="2">
      <c r="A462" s="17">
        <v>172</v>
      </c>
      <c r="B462" s="67" t="s">
        <v>1211</v>
      </c>
      <c r="C462" s="6" t="s">
        <v>108</v>
      </c>
      <c r="D462" s="67">
        <v>80</v>
      </c>
      <c r="E462" s="10" t="s">
        <v>52</v>
      </c>
      <c r="F462" s="10"/>
      <c r="G462" s="19">
        <v>42135</v>
      </c>
      <c r="H462" s="20">
        <v>0.41180555555555554</v>
      </c>
      <c r="I462" s="19">
        <v>42135</v>
      </c>
      <c r="J462" s="20">
        <v>0.69305555555555554</v>
      </c>
      <c r="K462" s="20"/>
      <c r="L462" s="20"/>
      <c r="M462" s="20"/>
      <c r="N462" s="21">
        <v>0</v>
      </c>
      <c r="O462" s="21">
        <v>0</v>
      </c>
      <c r="P462" s="21">
        <v>0</v>
      </c>
      <c r="Q462" s="21">
        <v>0.28125</v>
      </c>
      <c r="R462" s="11"/>
      <c r="S462" s="11"/>
      <c r="T462" s="11"/>
      <c r="U462" s="5" t="s">
        <v>20</v>
      </c>
      <c r="V462" s="5"/>
      <c r="W462" s="5"/>
      <c r="X462" s="12" t="s">
        <v>6</v>
      </c>
    </row>
    <row r="463" spans="1:24" s="72" customFormat="1" ht="28.5" outlineLevel="2">
      <c r="A463" s="66">
        <v>172</v>
      </c>
      <c r="B463" s="67" t="s">
        <v>1211</v>
      </c>
      <c r="C463" s="6" t="s">
        <v>108</v>
      </c>
      <c r="D463" s="67">
        <v>80</v>
      </c>
      <c r="E463" s="10" t="s">
        <v>52</v>
      </c>
      <c r="F463" s="10"/>
      <c r="G463" s="19">
        <v>42137</v>
      </c>
      <c r="H463" s="20" t="s">
        <v>163</v>
      </c>
      <c r="I463" s="19">
        <v>42137</v>
      </c>
      <c r="J463" s="20" t="s">
        <v>126</v>
      </c>
      <c r="K463" s="20"/>
      <c r="L463" s="20"/>
      <c r="M463" s="20"/>
      <c r="N463" s="21">
        <v>0</v>
      </c>
      <c r="O463" s="21">
        <v>0</v>
      </c>
      <c r="P463" s="21">
        <v>0</v>
      </c>
      <c r="Q463" s="21">
        <v>0.25416666666666671</v>
      </c>
      <c r="R463" s="11"/>
      <c r="S463" s="11"/>
      <c r="T463" s="11"/>
      <c r="U463" s="5" t="s">
        <v>20</v>
      </c>
      <c r="V463" s="5"/>
      <c r="W463" s="5"/>
      <c r="X463" s="12" t="s">
        <v>6</v>
      </c>
    </row>
    <row r="464" spans="1:24" s="72" customFormat="1" ht="28.5" outlineLevel="2">
      <c r="A464" s="66">
        <v>172</v>
      </c>
      <c r="B464" s="67" t="s">
        <v>1211</v>
      </c>
      <c r="C464" s="6" t="s">
        <v>108</v>
      </c>
      <c r="D464" s="67">
        <v>80</v>
      </c>
      <c r="E464" s="10" t="s">
        <v>52</v>
      </c>
      <c r="F464" s="10"/>
      <c r="G464" s="19">
        <v>42139</v>
      </c>
      <c r="H464" s="20">
        <v>0.41875000000000001</v>
      </c>
      <c r="I464" s="19">
        <v>42139</v>
      </c>
      <c r="J464" s="20">
        <v>0.67708333333333337</v>
      </c>
      <c r="K464" s="20"/>
      <c r="L464" s="20"/>
      <c r="M464" s="20"/>
      <c r="N464" s="21">
        <v>0</v>
      </c>
      <c r="O464" s="21">
        <v>0</v>
      </c>
      <c r="P464" s="21">
        <v>0</v>
      </c>
      <c r="Q464" s="21">
        <v>0.25833333333333336</v>
      </c>
      <c r="R464" s="11"/>
      <c r="S464" s="11"/>
      <c r="T464" s="11"/>
      <c r="U464" s="5" t="s">
        <v>20</v>
      </c>
      <c r="V464" s="5"/>
      <c r="W464" s="5"/>
      <c r="X464" s="12" t="s">
        <v>6</v>
      </c>
    </row>
    <row r="465" spans="1:24" s="72" customFormat="1" ht="28.5" outlineLevel="2">
      <c r="A465" s="66">
        <v>172</v>
      </c>
      <c r="B465" s="67" t="s">
        <v>1211</v>
      </c>
      <c r="C465" s="6" t="s">
        <v>108</v>
      </c>
      <c r="D465" s="67">
        <v>80</v>
      </c>
      <c r="E465" s="10" t="s">
        <v>52</v>
      </c>
      <c r="F465" s="10"/>
      <c r="G465" s="19">
        <v>42142</v>
      </c>
      <c r="H465" s="25">
        <v>0.39999999999999997</v>
      </c>
      <c r="I465" s="19">
        <v>42142</v>
      </c>
      <c r="J465" s="79" t="s">
        <v>69</v>
      </c>
      <c r="K465" s="79"/>
      <c r="L465" s="79"/>
      <c r="M465" s="79"/>
      <c r="N465" s="21">
        <v>0</v>
      </c>
      <c r="O465" s="21">
        <v>0</v>
      </c>
      <c r="P465" s="21">
        <v>0</v>
      </c>
      <c r="Q465" s="21">
        <v>0.2951388888888889</v>
      </c>
      <c r="R465" s="11"/>
      <c r="S465" s="11"/>
      <c r="T465" s="11"/>
      <c r="U465" s="5" t="s">
        <v>20</v>
      </c>
      <c r="V465" s="5"/>
      <c r="W465" s="5"/>
      <c r="X465" s="12" t="s">
        <v>6</v>
      </c>
    </row>
    <row r="466" spans="1:24" s="72" customFormat="1" ht="28.5" outlineLevel="2">
      <c r="A466" s="66">
        <v>172</v>
      </c>
      <c r="B466" s="67" t="s">
        <v>1211</v>
      </c>
      <c r="C466" s="6" t="s">
        <v>108</v>
      </c>
      <c r="D466" s="67">
        <v>80</v>
      </c>
      <c r="E466" s="10" t="s">
        <v>52</v>
      </c>
      <c r="F466" s="10"/>
      <c r="G466" s="19">
        <v>42143</v>
      </c>
      <c r="H466" s="25">
        <v>0.3972222222222222</v>
      </c>
      <c r="I466" s="19">
        <v>42143</v>
      </c>
      <c r="J466" s="79" t="s">
        <v>568</v>
      </c>
      <c r="K466" s="79"/>
      <c r="L466" s="79"/>
      <c r="M466" s="79"/>
      <c r="N466" s="21">
        <v>0</v>
      </c>
      <c r="O466" s="21">
        <v>0</v>
      </c>
      <c r="P466" s="21">
        <v>0</v>
      </c>
      <c r="Q466" s="21">
        <v>0.15138888888888885</v>
      </c>
      <c r="R466" s="11"/>
      <c r="S466" s="11"/>
      <c r="T466" s="11"/>
      <c r="U466" s="5" t="s">
        <v>20</v>
      </c>
      <c r="V466" s="5"/>
      <c r="W466" s="5"/>
      <c r="X466" s="12" t="s">
        <v>6</v>
      </c>
    </row>
    <row r="467" spans="1:24" s="72" customFormat="1" ht="28.5" outlineLevel="2">
      <c r="A467" s="66">
        <v>172</v>
      </c>
      <c r="B467" s="67" t="s">
        <v>1211</v>
      </c>
      <c r="C467" s="6" t="s">
        <v>108</v>
      </c>
      <c r="D467" s="67">
        <v>80</v>
      </c>
      <c r="E467" s="10" t="s">
        <v>52</v>
      </c>
      <c r="F467" s="10"/>
      <c r="G467" s="19">
        <v>42144</v>
      </c>
      <c r="H467" s="20" t="s">
        <v>378</v>
      </c>
      <c r="I467" s="19">
        <v>42144</v>
      </c>
      <c r="J467" s="20" t="s">
        <v>587</v>
      </c>
      <c r="K467" s="20"/>
      <c r="L467" s="20"/>
      <c r="M467" s="20"/>
      <c r="N467" s="21">
        <v>0</v>
      </c>
      <c r="O467" s="21">
        <v>0</v>
      </c>
      <c r="P467" s="21">
        <v>0</v>
      </c>
      <c r="Q467" s="21">
        <v>0.3083333333333334</v>
      </c>
      <c r="R467" s="11"/>
      <c r="S467" s="11"/>
      <c r="T467" s="11"/>
      <c r="U467" s="5" t="s">
        <v>20</v>
      </c>
      <c r="V467" s="5"/>
      <c r="W467" s="5"/>
      <c r="X467" s="12" t="s">
        <v>6</v>
      </c>
    </row>
    <row r="468" spans="1:24" s="72" customFormat="1" ht="28.5" outlineLevel="2">
      <c r="A468" s="66">
        <v>172</v>
      </c>
      <c r="B468" s="67" t="s">
        <v>1211</v>
      </c>
      <c r="C468" s="6" t="s">
        <v>108</v>
      </c>
      <c r="D468" s="67">
        <v>80</v>
      </c>
      <c r="E468" s="10" t="s">
        <v>52</v>
      </c>
      <c r="F468" s="10"/>
      <c r="G468" s="19">
        <v>42145</v>
      </c>
      <c r="H468" s="20">
        <v>0.3888888888888889</v>
      </c>
      <c r="I468" s="19">
        <v>42145</v>
      </c>
      <c r="J468" s="20">
        <v>0.67013888888888884</v>
      </c>
      <c r="K468" s="20"/>
      <c r="L468" s="20"/>
      <c r="M468" s="20"/>
      <c r="N468" s="21">
        <v>0</v>
      </c>
      <c r="O468" s="21">
        <v>0</v>
      </c>
      <c r="P468" s="21">
        <v>0</v>
      </c>
      <c r="Q468" s="21">
        <v>0.28124999999999994</v>
      </c>
      <c r="R468" s="11"/>
      <c r="S468" s="11"/>
      <c r="T468" s="11"/>
      <c r="U468" s="5" t="s">
        <v>20</v>
      </c>
      <c r="V468" s="5"/>
      <c r="W468" s="5"/>
      <c r="X468" s="12" t="s">
        <v>6</v>
      </c>
    </row>
    <row r="469" spans="1:24" s="72" customFormat="1" ht="28.5" outlineLevel="2">
      <c r="A469" s="66">
        <v>172</v>
      </c>
      <c r="B469" s="67" t="s">
        <v>1211</v>
      </c>
      <c r="C469" s="6" t="s">
        <v>108</v>
      </c>
      <c r="D469" s="67">
        <v>80</v>
      </c>
      <c r="E469" s="10" t="s">
        <v>52</v>
      </c>
      <c r="F469" s="10"/>
      <c r="G469" s="19">
        <v>42146</v>
      </c>
      <c r="H469" s="20">
        <v>0.4069444444444445</v>
      </c>
      <c r="I469" s="19">
        <v>42146</v>
      </c>
      <c r="J469" s="20">
        <v>0.69027777777777777</v>
      </c>
      <c r="K469" s="20"/>
      <c r="L469" s="20"/>
      <c r="M469" s="20"/>
      <c r="N469" s="21">
        <v>0</v>
      </c>
      <c r="O469" s="21">
        <v>0</v>
      </c>
      <c r="P469" s="21">
        <v>0</v>
      </c>
      <c r="Q469" s="21">
        <v>0.28333333333333327</v>
      </c>
      <c r="R469" s="11"/>
      <c r="S469" s="11"/>
      <c r="T469" s="11"/>
      <c r="U469" s="5" t="s">
        <v>20</v>
      </c>
      <c r="V469" s="5"/>
      <c r="W469" s="5"/>
      <c r="X469" s="12" t="s">
        <v>6</v>
      </c>
    </row>
    <row r="470" spans="1:24" s="72" customFormat="1" ht="28.5" outlineLevel="2">
      <c r="A470" s="17">
        <v>172</v>
      </c>
      <c r="B470" s="67" t="s">
        <v>1211</v>
      </c>
      <c r="C470" s="6" t="s">
        <v>108</v>
      </c>
      <c r="D470" s="67">
        <v>80</v>
      </c>
      <c r="E470" s="10" t="s">
        <v>52</v>
      </c>
      <c r="F470" s="10"/>
      <c r="G470" s="19">
        <v>42147</v>
      </c>
      <c r="H470" s="20">
        <v>0.39166666666666666</v>
      </c>
      <c r="I470" s="19">
        <v>42147</v>
      </c>
      <c r="J470" s="20">
        <v>0.6875</v>
      </c>
      <c r="K470" s="20"/>
      <c r="L470" s="20"/>
      <c r="M470" s="20"/>
      <c r="N470" s="21">
        <v>0</v>
      </c>
      <c r="O470" s="21">
        <v>0</v>
      </c>
      <c r="P470" s="21">
        <v>0</v>
      </c>
      <c r="Q470" s="21">
        <v>0.29583333333333334</v>
      </c>
      <c r="R470" s="11"/>
      <c r="S470" s="11"/>
      <c r="T470" s="11"/>
      <c r="U470" s="5" t="s">
        <v>20</v>
      </c>
      <c r="V470" s="5"/>
      <c r="W470" s="5"/>
      <c r="X470" s="12" t="s">
        <v>6</v>
      </c>
    </row>
    <row r="471" spans="1:24" s="72" customFormat="1" ht="28.5" outlineLevel="2">
      <c r="A471" s="66">
        <v>172</v>
      </c>
      <c r="B471" s="67" t="s">
        <v>1211</v>
      </c>
      <c r="C471" s="6" t="s">
        <v>108</v>
      </c>
      <c r="D471" s="67">
        <v>80</v>
      </c>
      <c r="E471" s="10" t="s">
        <v>52</v>
      </c>
      <c r="F471" s="10"/>
      <c r="G471" s="19">
        <v>42149</v>
      </c>
      <c r="H471" s="20">
        <v>0.4152777777777778</v>
      </c>
      <c r="I471" s="19">
        <v>42149</v>
      </c>
      <c r="J471" s="20">
        <v>0.67708333333333337</v>
      </c>
      <c r="K471" s="20"/>
      <c r="L471" s="20"/>
      <c r="M471" s="20"/>
      <c r="N471" s="21">
        <v>0</v>
      </c>
      <c r="O471" s="21">
        <v>0</v>
      </c>
      <c r="P471" s="21">
        <v>0</v>
      </c>
      <c r="Q471" s="21">
        <v>0.26180555555555557</v>
      </c>
      <c r="R471" s="11"/>
      <c r="S471" s="11"/>
      <c r="T471" s="11"/>
      <c r="U471" s="5" t="s">
        <v>20</v>
      </c>
      <c r="V471" s="5"/>
      <c r="W471" s="5"/>
      <c r="X471" s="12" t="s">
        <v>6</v>
      </c>
    </row>
    <row r="472" spans="1:24" s="72" customFormat="1" ht="28.5" outlineLevel="2">
      <c r="A472" s="66">
        <v>172</v>
      </c>
      <c r="B472" s="67" t="s">
        <v>1211</v>
      </c>
      <c r="C472" s="6" t="s">
        <v>108</v>
      </c>
      <c r="D472" s="67">
        <v>80</v>
      </c>
      <c r="E472" s="10" t="s">
        <v>52</v>
      </c>
      <c r="F472" s="10"/>
      <c r="G472" s="19">
        <v>42150</v>
      </c>
      <c r="H472" s="20" t="s">
        <v>741</v>
      </c>
      <c r="I472" s="19">
        <v>42150</v>
      </c>
      <c r="J472" s="20" t="s">
        <v>742</v>
      </c>
      <c r="K472" s="20"/>
      <c r="L472" s="20"/>
      <c r="M472" s="20"/>
      <c r="N472" s="21">
        <v>0</v>
      </c>
      <c r="O472" s="21">
        <v>0</v>
      </c>
      <c r="P472" s="21">
        <v>0</v>
      </c>
      <c r="Q472" s="21">
        <v>0.31458333333333333</v>
      </c>
      <c r="R472" s="11"/>
      <c r="S472" s="11"/>
      <c r="T472" s="11"/>
      <c r="U472" s="5" t="s">
        <v>743</v>
      </c>
      <c r="V472" s="5"/>
      <c r="W472" s="5"/>
      <c r="X472" s="12" t="s">
        <v>11</v>
      </c>
    </row>
    <row r="473" spans="1:24" s="72" customFormat="1" ht="28.5" outlineLevel="2">
      <c r="A473" s="66">
        <v>172</v>
      </c>
      <c r="B473" s="67" t="s">
        <v>1211</v>
      </c>
      <c r="C473" s="6" t="s">
        <v>108</v>
      </c>
      <c r="D473" s="67">
        <v>80</v>
      </c>
      <c r="E473" s="10" t="s">
        <v>52</v>
      </c>
      <c r="F473" s="10"/>
      <c r="G473" s="19">
        <v>42151</v>
      </c>
      <c r="H473" s="20" t="s">
        <v>147</v>
      </c>
      <c r="I473" s="19">
        <v>42151</v>
      </c>
      <c r="J473" s="20" t="s">
        <v>767</v>
      </c>
      <c r="K473" s="20"/>
      <c r="L473" s="20"/>
      <c r="M473" s="20"/>
      <c r="N473" s="21">
        <v>0</v>
      </c>
      <c r="O473" s="21">
        <v>0</v>
      </c>
      <c r="P473" s="21">
        <v>0</v>
      </c>
      <c r="Q473" s="21">
        <v>0.37847222222222227</v>
      </c>
      <c r="R473" s="11"/>
      <c r="S473" s="11"/>
      <c r="T473" s="11"/>
      <c r="U473" s="5" t="s">
        <v>20</v>
      </c>
      <c r="V473" s="5"/>
      <c r="W473" s="5"/>
      <c r="X473" s="12" t="s">
        <v>6</v>
      </c>
    </row>
    <row r="474" spans="1:24" s="72" customFormat="1" ht="28.5" outlineLevel="2">
      <c r="A474" s="66">
        <v>172</v>
      </c>
      <c r="B474" s="67" t="s">
        <v>1211</v>
      </c>
      <c r="C474" s="6" t="s">
        <v>108</v>
      </c>
      <c r="D474" s="67">
        <v>80</v>
      </c>
      <c r="E474" s="10" t="s">
        <v>52</v>
      </c>
      <c r="F474" s="10"/>
      <c r="G474" s="19">
        <v>42152</v>
      </c>
      <c r="H474" s="20">
        <v>0.3576388888888889</v>
      </c>
      <c r="I474" s="19">
        <v>42152</v>
      </c>
      <c r="J474" s="20">
        <v>0.67499999999999993</v>
      </c>
      <c r="K474" s="20"/>
      <c r="L474" s="20"/>
      <c r="M474" s="20"/>
      <c r="N474" s="21">
        <v>0</v>
      </c>
      <c r="O474" s="21">
        <v>0</v>
      </c>
      <c r="P474" s="21">
        <v>0</v>
      </c>
      <c r="Q474" s="21">
        <v>0.31736111111111104</v>
      </c>
      <c r="R474" s="11"/>
      <c r="S474" s="11"/>
      <c r="T474" s="11"/>
      <c r="U474" s="5" t="s">
        <v>20</v>
      </c>
      <c r="V474" s="5"/>
      <c r="W474" s="5"/>
      <c r="X474" s="12" t="s">
        <v>6</v>
      </c>
    </row>
    <row r="475" spans="1:24" s="72" customFormat="1" ht="28.5" outlineLevel="2">
      <c r="A475" s="66">
        <v>172</v>
      </c>
      <c r="B475" s="67" t="s">
        <v>1211</v>
      </c>
      <c r="C475" s="6" t="s">
        <v>108</v>
      </c>
      <c r="D475" s="67">
        <v>80</v>
      </c>
      <c r="E475" s="10" t="s">
        <v>52</v>
      </c>
      <c r="F475" s="10"/>
      <c r="G475" s="19">
        <v>42153</v>
      </c>
      <c r="H475" s="20">
        <v>0.3666666666666667</v>
      </c>
      <c r="I475" s="19">
        <v>42153</v>
      </c>
      <c r="J475" s="20">
        <v>0.67083333333333339</v>
      </c>
      <c r="K475" s="20"/>
      <c r="L475" s="20"/>
      <c r="M475" s="20"/>
      <c r="N475" s="21">
        <v>0</v>
      </c>
      <c r="O475" s="21">
        <v>0</v>
      </c>
      <c r="P475" s="21">
        <v>0</v>
      </c>
      <c r="Q475" s="21">
        <v>0.3041666666666667</v>
      </c>
      <c r="R475" s="11"/>
      <c r="S475" s="11"/>
      <c r="T475" s="11"/>
      <c r="U475" s="5" t="s">
        <v>20</v>
      </c>
      <c r="V475" s="5"/>
      <c r="W475" s="5"/>
      <c r="X475" s="12" t="s">
        <v>6</v>
      </c>
    </row>
    <row r="476" spans="1:24" s="72" customFormat="1" outlineLevel="1">
      <c r="A476" s="66">
        <v>172</v>
      </c>
      <c r="B476" s="67"/>
      <c r="C476" s="166" t="s">
        <v>1483</v>
      </c>
      <c r="D476" s="67"/>
      <c r="E476" s="10"/>
      <c r="F476" s="10"/>
      <c r="G476" s="19"/>
      <c r="H476" s="20"/>
      <c r="I476" s="19"/>
      <c r="J476" s="20"/>
      <c r="K476" s="20"/>
      <c r="L476" s="20"/>
      <c r="M476" s="20"/>
      <c r="N476" s="21">
        <f>SUBTOTAL(9,N457:N475)</f>
        <v>0</v>
      </c>
      <c r="O476" s="21">
        <f>SUBTOTAL(9,O457:O475)</f>
        <v>0</v>
      </c>
      <c r="P476" s="21">
        <f>SUBTOTAL(9,P457:P475)</f>
        <v>0</v>
      </c>
      <c r="Q476" s="21">
        <f>SUBTOTAL(9,Q457:Q475)</f>
        <v>6.2659722222222225</v>
      </c>
      <c r="R476" s="11"/>
      <c r="S476" s="11"/>
      <c r="T476" s="11"/>
      <c r="U476" s="5"/>
      <c r="V476" s="5"/>
      <c r="W476" s="173">
        <f>($X$3-O476*24-P476*24-N476*24)/($X$3-O476*24-P476*24)</f>
        <v>1</v>
      </c>
      <c r="X476" s="12"/>
    </row>
    <row r="477" spans="1:24" s="72" customFormat="1" outlineLevel="2">
      <c r="A477" s="123">
        <v>173</v>
      </c>
      <c r="B477" s="67" t="s">
        <v>1213</v>
      </c>
      <c r="C477" s="152" t="s">
        <v>1212</v>
      </c>
      <c r="D477" s="67">
        <v>240</v>
      </c>
      <c r="E477" s="10" t="s">
        <v>52</v>
      </c>
      <c r="F477" s="10"/>
      <c r="G477" s="66"/>
      <c r="H477" s="66"/>
      <c r="I477" s="66"/>
      <c r="J477" s="66"/>
      <c r="K477" s="66"/>
      <c r="L477" s="66"/>
      <c r="M477" s="66"/>
      <c r="N477" s="66"/>
      <c r="O477" s="66"/>
      <c r="P477" s="66"/>
      <c r="Q477" s="66"/>
      <c r="R477" s="153"/>
      <c r="S477" s="154"/>
      <c r="T477" s="154"/>
      <c r="U477" s="152"/>
      <c r="V477" s="152"/>
      <c r="W477" s="152"/>
      <c r="X477" s="153"/>
    </row>
    <row r="478" spans="1:24" s="72" customFormat="1" outlineLevel="1">
      <c r="A478" s="123">
        <v>173</v>
      </c>
      <c r="B478" s="67"/>
      <c r="C478" s="162" t="s">
        <v>1484</v>
      </c>
      <c r="D478" s="67"/>
      <c r="E478" s="10"/>
      <c r="F478" s="10"/>
      <c r="G478" s="66"/>
      <c r="H478" s="66"/>
      <c r="I478" s="66"/>
      <c r="J478" s="66"/>
      <c r="K478" s="66"/>
      <c r="L478" s="66"/>
      <c r="M478" s="66"/>
      <c r="N478" s="66">
        <f>SUBTOTAL(9,N477:N477)</f>
        <v>0</v>
      </c>
      <c r="O478" s="66">
        <f>SUBTOTAL(9,O477:O477)</f>
        <v>0</v>
      </c>
      <c r="P478" s="66">
        <f>SUBTOTAL(9,P477:P477)</f>
        <v>0</v>
      </c>
      <c r="Q478" s="66">
        <f>SUBTOTAL(9,Q477:Q477)</f>
        <v>0</v>
      </c>
      <c r="R478" s="153"/>
      <c r="S478" s="154"/>
      <c r="T478" s="154"/>
      <c r="U478" s="152"/>
      <c r="V478" s="152"/>
      <c r="W478" s="173">
        <f>($X$3-O478*24-P478*24-N478*24)/($X$3-O478*24-P478*24)</f>
        <v>1</v>
      </c>
      <c r="X478" s="153"/>
    </row>
    <row r="479" spans="1:24" s="72" customFormat="1" outlineLevel="2">
      <c r="A479" s="123">
        <v>174</v>
      </c>
      <c r="B479" s="67" t="s">
        <v>1215</v>
      </c>
      <c r="C479" s="152" t="s">
        <v>1214</v>
      </c>
      <c r="D479" s="67">
        <v>240</v>
      </c>
      <c r="E479" s="10" t="s">
        <v>52</v>
      </c>
      <c r="F479" s="10"/>
      <c r="G479" s="66"/>
      <c r="H479" s="66"/>
      <c r="I479" s="66"/>
      <c r="J479" s="66"/>
      <c r="K479" s="66"/>
      <c r="L479" s="66"/>
      <c r="M479" s="66"/>
      <c r="N479" s="66"/>
      <c r="O479" s="66"/>
      <c r="P479" s="66"/>
      <c r="Q479" s="66"/>
      <c r="R479" s="153"/>
      <c r="S479" s="154"/>
      <c r="T479" s="154"/>
      <c r="U479" s="152"/>
      <c r="V479" s="152"/>
      <c r="W479" s="152"/>
      <c r="X479" s="153"/>
    </row>
    <row r="480" spans="1:24" s="72" customFormat="1" outlineLevel="1">
      <c r="A480" s="123">
        <v>174</v>
      </c>
      <c r="B480" s="67"/>
      <c r="C480" s="162" t="s">
        <v>1485</v>
      </c>
      <c r="D480" s="67"/>
      <c r="E480" s="10"/>
      <c r="F480" s="10"/>
      <c r="G480" s="66"/>
      <c r="H480" s="66"/>
      <c r="I480" s="66"/>
      <c r="J480" s="66"/>
      <c r="K480" s="66"/>
      <c r="L480" s="66"/>
      <c r="M480" s="66"/>
      <c r="N480" s="66">
        <f>SUBTOTAL(9,N479:N479)</f>
        <v>0</v>
      </c>
      <c r="O480" s="66">
        <f>SUBTOTAL(9,O479:O479)</f>
        <v>0</v>
      </c>
      <c r="P480" s="66">
        <f>SUBTOTAL(9,P479:P479)</f>
        <v>0</v>
      </c>
      <c r="Q480" s="66">
        <f>SUBTOTAL(9,Q479:Q479)</f>
        <v>0</v>
      </c>
      <c r="R480" s="153"/>
      <c r="S480" s="154"/>
      <c r="T480" s="154"/>
      <c r="U480" s="152"/>
      <c r="V480" s="152"/>
      <c r="W480" s="173">
        <f>($X$3-O480*24-P480*24-N480*24)/($X$3-O480*24-P480*24)</f>
        <v>1</v>
      </c>
      <c r="X480" s="153"/>
    </row>
    <row r="481" spans="1:24" s="72" customFormat="1" outlineLevel="2">
      <c r="A481" s="123">
        <v>175</v>
      </c>
      <c r="B481" s="67" t="s">
        <v>1217</v>
      </c>
      <c r="C481" s="152" t="s">
        <v>1216</v>
      </c>
      <c r="D481" s="67">
        <v>240</v>
      </c>
      <c r="E481" s="10" t="s">
        <v>52</v>
      </c>
      <c r="F481" s="10"/>
      <c r="G481" s="66"/>
      <c r="H481" s="66"/>
      <c r="I481" s="66"/>
      <c r="J481" s="66"/>
      <c r="K481" s="66"/>
      <c r="L481" s="66"/>
      <c r="M481" s="66"/>
      <c r="N481" s="66"/>
      <c r="O481" s="66"/>
      <c r="P481" s="66"/>
      <c r="Q481" s="66"/>
      <c r="R481" s="153"/>
      <c r="S481" s="154"/>
      <c r="T481" s="154"/>
      <c r="U481" s="152"/>
      <c r="V481" s="152"/>
      <c r="W481" s="152"/>
      <c r="X481" s="153"/>
    </row>
    <row r="482" spans="1:24" s="72" customFormat="1" outlineLevel="1">
      <c r="A482" s="123">
        <v>175</v>
      </c>
      <c r="B482" s="67"/>
      <c r="C482" s="162" t="s">
        <v>1486</v>
      </c>
      <c r="D482" s="67"/>
      <c r="E482" s="10"/>
      <c r="F482" s="10"/>
      <c r="G482" s="66"/>
      <c r="H482" s="66"/>
      <c r="I482" s="66"/>
      <c r="J482" s="66"/>
      <c r="K482" s="66"/>
      <c r="L482" s="66"/>
      <c r="M482" s="66"/>
      <c r="N482" s="66">
        <f>SUBTOTAL(9,N481:N481)</f>
        <v>0</v>
      </c>
      <c r="O482" s="66">
        <f>SUBTOTAL(9,O481:O481)</f>
        <v>0</v>
      </c>
      <c r="P482" s="66">
        <f>SUBTOTAL(9,P481:P481)</f>
        <v>0</v>
      </c>
      <c r="Q482" s="66">
        <f>SUBTOTAL(9,Q481:Q481)</f>
        <v>0</v>
      </c>
      <c r="R482" s="153"/>
      <c r="S482" s="154"/>
      <c r="T482" s="154"/>
      <c r="U482" s="152"/>
      <c r="V482" s="152"/>
      <c r="W482" s="173">
        <f>($X$3-O482*24-P482*24-N482*24)/($X$3-O482*24-P482*24)</f>
        <v>1</v>
      </c>
      <c r="X482" s="153"/>
    </row>
    <row r="483" spans="1:24" s="72" customFormat="1" ht="28.5" outlineLevel="2">
      <c r="A483" s="66">
        <v>176</v>
      </c>
      <c r="B483" s="67" t="s">
        <v>1218</v>
      </c>
      <c r="C483" s="2" t="s">
        <v>109</v>
      </c>
      <c r="D483" s="67">
        <v>240</v>
      </c>
      <c r="E483" s="10" t="s">
        <v>52</v>
      </c>
      <c r="F483" s="10"/>
      <c r="G483" s="19">
        <v>42126</v>
      </c>
      <c r="H483" s="20" t="s">
        <v>208</v>
      </c>
      <c r="I483" s="19">
        <v>42126</v>
      </c>
      <c r="J483" s="20" t="s">
        <v>209</v>
      </c>
      <c r="K483" s="20"/>
      <c r="L483" s="20"/>
      <c r="M483" s="20"/>
      <c r="N483" s="21">
        <v>0</v>
      </c>
      <c r="O483" s="21">
        <v>0</v>
      </c>
      <c r="P483" s="21">
        <v>0</v>
      </c>
      <c r="Q483" s="21">
        <v>0.1958333333333333</v>
      </c>
      <c r="R483" s="11"/>
      <c r="S483" s="11"/>
      <c r="T483" s="11"/>
      <c r="U483" s="22" t="s">
        <v>20</v>
      </c>
      <c r="V483" s="22"/>
      <c r="W483" s="22"/>
      <c r="X483" s="12" t="s">
        <v>6</v>
      </c>
    </row>
    <row r="484" spans="1:24" s="72" customFormat="1" ht="28.5" outlineLevel="2">
      <c r="A484" s="66">
        <v>176</v>
      </c>
      <c r="B484" s="67" t="s">
        <v>1218</v>
      </c>
      <c r="C484" s="6" t="s">
        <v>109</v>
      </c>
      <c r="D484" s="67">
        <v>240</v>
      </c>
      <c r="E484" s="10" t="s">
        <v>52</v>
      </c>
      <c r="F484" s="10"/>
      <c r="G484" s="19">
        <v>42129</v>
      </c>
      <c r="H484" s="20">
        <v>0.40972222222222227</v>
      </c>
      <c r="I484" s="19">
        <v>42129</v>
      </c>
      <c r="J484" s="20">
        <v>0.54791666666666672</v>
      </c>
      <c r="K484" s="20"/>
      <c r="L484" s="20"/>
      <c r="M484" s="20"/>
      <c r="N484" s="21">
        <v>0</v>
      </c>
      <c r="O484" s="21">
        <v>0</v>
      </c>
      <c r="P484" s="21">
        <v>0</v>
      </c>
      <c r="Q484" s="21">
        <v>0.13819444444444445</v>
      </c>
      <c r="R484" s="11"/>
      <c r="S484" s="11"/>
      <c r="T484" s="11"/>
      <c r="U484" s="5" t="s">
        <v>20</v>
      </c>
      <c r="V484" s="5"/>
      <c r="W484" s="5"/>
      <c r="X484" s="12" t="s">
        <v>6</v>
      </c>
    </row>
    <row r="485" spans="1:24" s="72" customFormat="1" ht="28.5" outlineLevel="2">
      <c r="A485" s="66">
        <v>176</v>
      </c>
      <c r="B485" s="67" t="s">
        <v>1218</v>
      </c>
      <c r="C485" s="6" t="s">
        <v>109</v>
      </c>
      <c r="D485" s="67">
        <v>240</v>
      </c>
      <c r="E485" s="10" t="s">
        <v>52</v>
      </c>
      <c r="F485" s="10"/>
      <c r="G485" s="19">
        <v>42144</v>
      </c>
      <c r="H485" s="20" t="s">
        <v>141</v>
      </c>
      <c r="I485" s="19">
        <v>42144</v>
      </c>
      <c r="J485" s="20" t="s">
        <v>597</v>
      </c>
      <c r="K485" s="20"/>
      <c r="L485" s="20"/>
      <c r="M485" s="20"/>
      <c r="N485" s="21">
        <v>0</v>
      </c>
      <c r="O485" s="21">
        <v>0</v>
      </c>
      <c r="P485" s="21">
        <v>0</v>
      </c>
      <c r="Q485" s="21">
        <v>0.24722222222222212</v>
      </c>
      <c r="R485" s="11"/>
      <c r="S485" s="11"/>
      <c r="T485" s="11"/>
      <c r="U485" s="5" t="s">
        <v>20</v>
      </c>
      <c r="V485" s="5"/>
      <c r="W485" s="5"/>
      <c r="X485" s="12" t="s">
        <v>6</v>
      </c>
    </row>
    <row r="486" spans="1:24" s="72" customFormat="1" ht="28.5" outlineLevel="2">
      <c r="A486" s="66">
        <v>176</v>
      </c>
      <c r="B486" s="67" t="s">
        <v>1218</v>
      </c>
      <c r="C486" s="6" t="s">
        <v>109</v>
      </c>
      <c r="D486" s="67">
        <v>240</v>
      </c>
      <c r="E486" s="10" t="s">
        <v>52</v>
      </c>
      <c r="F486" s="10"/>
      <c r="G486" s="19">
        <v>42145</v>
      </c>
      <c r="H486" s="20">
        <v>0.40972222222222227</v>
      </c>
      <c r="I486" s="19">
        <v>42145</v>
      </c>
      <c r="J486" s="20">
        <v>0.67569444444444438</v>
      </c>
      <c r="K486" s="20"/>
      <c r="L486" s="20"/>
      <c r="M486" s="20"/>
      <c r="N486" s="21">
        <v>0</v>
      </c>
      <c r="O486" s="21">
        <v>0</v>
      </c>
      <c r="P486" s="21">
        <v>0</v>
      </c>
      <c r="Q486" s="21">
        <v>0.26597222222222211</v>
      </c>
      <c r="R486" s="11"/>
      <c r="S486" s="11"/>
      <c r="T486" s="11"/>
      <c r="U486" s="5" t="s">
        <v>20</v>
      </c>
      <c r="V486" s="5"/>
      <c r="W486" s="5"/>
      <c r="X486" s="12" t="s">
        <v>6</v>
      </c>
    </row>
    <row r="487" spans="1:24" s="72" customFormat="1" ht="28.5" outlineLevel="2">
      <c r="A487" s="66">
        <v>176</v>
      </c>
      <c r="B487" s="67" t="s">
        <v>1218</v>
      </c>
      <c r="C487" s="6" t="s">
        <v>109</v>
      </c>
      <c r="D487" s="67">
        <v>240</v>
      </c>
      <c r="E487" s="10" t="s">
        <v>52</v>
      </c>
      <c r="F487" s="10"/>
      <c r="G487" s="19">
        <v>42146</v>
      </c>
      <c r="H487" s="20">
        <v>0.50277777777777777</v>
      </c>
      <c r="I487" s="19">
        <v>42146</v>
      </c>
      <c r="J487" s="20">
        <v>0.56458333333333333</v>
      </c>
      <c r="K487" s="20"/>
      <c r="L487" s="20"/>
      <c r="M487" s="20"/>
      <c r="N487" s="21">
        <v>0</v>
      </c>
      <c r="O487" s="21">
        <v>0</v>
      </c>
      <c r="P487" s="21">
        <v>0</v>
      </c>
      <c r="Q487" s="21">
        <v>6.1805555555555558E-2</v>
      </c>
      <c r="R487" s="11"/>
      <c r="S487" s="11"/>
      <c r="T487" s="11"/>
      <c r="U487" s="5" t="s">
        <v>20</v>
      </c>
      <c r="V487" s="5"/>
      <c r="W487" s="5"/>
      <c r="X487" s="12" t="s">
        <v>6</v>
      </c>
    </row>
    <row r="488" spans="1:24" s="72" customFormat="1" ht="28.5" outlineLevel="2">
      <c r="A488" s="66">
        <v>176</v>
      </c>
      <c r="B488" s="67" t="s">
        <v>1218</v>
      </c>
      <c r="C488" s="6" t="s">
        <v>109</v>
      </c>
      <c r="D488" s="67">
        <v>240</v>
      </c>
      <c r="E488" s="10" t="s">
        <v>52</v>
      </c>
      <c r="F488" s="10"/>
      <c r="G488" s="19">
        <v>42149</v>
      </c>
      <c r="H488" s="20">
        <v>0.60625000000000007</v>
      </c>
      <c r="I488" s="19">
        <v>42149</v>
      </c>
      <c r="J488" s="20">
        <v>0.6972222222222223</v>
      </c>
      <c r="K488" s="20"/>
      <c r="L488" s="20"/>
      <c r="M488" s="20"/>
      <c r="N488" s="21">
        <v>0</v>
      </c>
      <c r="O488" s="21">
        <v>0</v>
      </c>
      <c r="P488" s="21">
        <v>0</v>
      </c>
      <c r="Q488" s="21">
        <v>9.0972222222222232E-2</v>
      </c>
      <c r="R488" s="11"/>
      <c r="S488" s="11"/>
      <c r="T488" s="11"/>
      <c r="U488" s="5" t="s">
        <v>20</v>
      </c>
      <c r="V488" s="5"/>
      <c r="W488" s="5"/>
      <c r="X488" s="12" t="s">
        <v>6</v>
      </c>
    </row>
    <row r="489" spans="1:24" s="72" customFormat="1" ht="28.5" outlineLevel="2">
      <c r="A489" s="66">
        <v>176</v>
      </c>
      <c r="B489" s="67" t="s">
        <v>1218</v>
      </c>
      <c r="C489" s="6" t="s">
        <v>109</v>
      </c>
      <c r="D489" s="67">
        <v>240</v>
      </c>
      <c r="E489" s="10" t="s">
        <v>52</v>
      </c>
      <c r="F489" s="10"/>
      <c r="G489" s="19">
        <v>42151</v>
      </c>
      <c r="H489" s="20" t="s">
        <v>208</v>
      </c>
      <c r="I489" s="19">
        <v>42151</v>
      </c>
      <c r="J489" s="20" t="s">
        <v>786</v>
      </c>
      <c r="K489" s="20"/>
      <c r="L489" s="20"/>
      <c r="M489" s="20"/>
      <c r="N489" s="21">
        <v>0</v>
      </c>
      <c r="O489" s="21">
        <v>0</v>
      </c>
      <c r="P489" s="21">
        <v>0</v>
      </c>
      <c r="Q489" s="21">
        <v>0.26875000000000004</v>
      </c>
      <c r="R489" s="11"/>
      <c r="S489" s="11"/>
      <c r="T489" s="11"/>
      <c r="U489" s="5" t="s">
        <v>20</v>
      </c>
      <c r="V489" s="5"/>
      <c r="W489" s="5"/>
      <c r="X489" s="12" t="s">
        <v>6</v>
      </c>
    </row>
    <row r="490" spans="1:24" s="72" customFormat="1" ht="28.5" outlineLevel="2">
      <c r="A490" s="17">
        <v>176</v>
      </c>
      <c r="B490" s="67" t="s">
        <v>1218</v>
      </c>
      <c r="C490" s="6" t="s">
        <v>109</v>
      </c>
      <c r="D490" s="67">
        <v>240</v>
      </c>
      <c r="E490" s="10" t="s">
        <v>52</v>
      </c>
      <c r="F490" s="10"/>
      <c r="G490" s="19">
        <v>42152</v>
      </c>
      <c r="H490" s="20">
        <v>0.37222222222222223</v>
      </c>
      <c r="I490" s="19">
        <v>42152</v>
      </c>
      <c r="J490" s="20">
        <v>0.68263888888888891</v>
      </c>
      <c r="K490" s="20"/>
      <c r="L490" s="20"/>
      <c r="M490" s="20"/>
      <c r="N490" s="21">
        <v>0</v>
      </c>
      <c r="O490" s="21">
        <v>0</v>
      </c>
      <c r="P490" s="21">
        <v>0</v>
      </c>
      <c r="Q490" s="21">
        <v>0.31041666666666667</v>
      </c>
      <c r="R490" s="11"/>
      <c r="S490" s="11"/>
      <c r="T490" s="11"/>
      <c r="U490" s="5" t="s">
        <v>20</v>
      </c>
      <c r="V490" s="5"/>
      <c r="W490" s="5"/>
      <c r="X490" s="12" t="s">
        <v>6</v>
      </c>
    </row>
    <row r="491" spans="1:24" s="72" customFormat="1" outlineLevel="1">
      <c r="A491" s="17">
        <v>176</v>
      </c>
      <c r="B491" s="67"/>
      <c r="C491" s="166" t="s">
        <v>1487</v>
      </c>
      <c r="D491" s="67"/>
      <c r="E491" s="10"/>
      <c r="F491" s="10"/>
      <c r="G491" s="19"/>
      <c r="H491" s="20"/>
      <c r="I491" s="19"/>
      <c r="J491" s="20"/>
      <c r="K491" s="20"/>
      <c r="L491" s="20"/>
      <c r="M491" s="20"/>
      <c r="N491" s="21">
        <f>SUBTOTAL(9,N483:N490)</f>
        <v>0</v>
      </c>
      <c r="O491" s="21">
        <f>SUBTOTAL(9,O483:O490)</f>
        <v>0</v>
      </c>
      <c r="P491" s="21">
        <f>SUBTOTAL(9,P483:P490)</f>
        <v>0</v>
      </c>
      <c r="Q491" s="21">
        <f>SUBTOTAL(9,Q483:Q490)</f>
        <v>1.5791666666666666</v>
      </c>
      <c r="R491" s="11"/>
      <c r="S491" s="11"/>
      <c r="T491" s="11"/>
      <c r="U491" s="5"/>
      <c r="V491" s="5"/>
      <c r="W491" s="173">
        <f>($X$3-O491*24-P491*24-N491*24)/($X$3-O491*24-P491*24)</f>
        <v>1</v>
      </c>
      <c r="X491" s="12"/>
    </row>
    <row r="492" spans="1:24" s="72" customFormat="1" outlineLevel="2">
      <c r="A492" s="66">
        <v>177</v>
      </c>
      <c r="B492" s="67" t="s">
        <v>1219</v>
      </c>
      <c r="C492" s="6" t="s">
        <v>110</v>
      </c>
      <c r="D492" s="67">
        <v>240</v>
      </c>
      <c r="E492" s="10" t="s">
        <v>52</v>
      </c>
      <c r="F492" s="10"/>
      <c r="G492" s="19">
        <v>42139</v>
      </c>
      <c r="H492" s="20">
        <v>0.42986111111111108</v>
      </c>
      <c r="I492" s="19">
        <v>42139</v>
      </c>
      <c r="J492" s="20">
        <v>0.71250000000000002</v>
      </c>
      <c r="K492" s="20"/>
      <c r="L492" s="20"/>
      <c r="M492" s="20"/>
      <c r="N492" s="21">
        <v>0</v>
      </c>
      <c r="O492" s="21">
        <v>0</v>
      </c>
      <c r="P492" s="21">
        <v>0</v>
      </c>
      <c r="Q492" s="21">
        <v>0.28263888888888894</v>
      </c>
      <c r="R492" s="11"/>
      <c r="S492" s="11"/>
      <c r="T492" s="11"/>
      <c r="U492" s="5" t="s">
        <v>478</v>
      </c>
      <c r="V492" s="5"/>
      <c r="W492" s="5"/>
      <c r="X492" s="12" t="s">
        <v>11</v>
      </c>
    </row>
    <row r="493" spans="1:24" s="72" customFormat="1" ht="28.5" outlineLevel="2">
      <c r="A493" s="17">
        <v>177</v>
      </c>
      <c r="B493" s="67" t="s">
        <v>1219</v>
      </c>
      <c r="C493" s="6" t="s">
        <v>110</v>
      </c>
      <c r="D493" s="67">
        <v>240</v>
      </c>
      <c r="E493" s="10" t="s">
        <v>52</v>
      </c>
      <c r="F493" s="10"/>
      <c r="G493" s="19">
        <v>42148</v>
      </c>
      <c r="H493" s="20">
        <v>0.8666666666666667</v>
      </c>
      <c r="I493" s="19">
        <v>42148</v>
      </c>
      <c r="J493" s="20">
        <v>0.88194444444444453</v>
      </c>
      <c r="K493" s="20"/>
      <c r="L493" s="20"/>
      <c r="M493" s="20"/>
      <c r="N493" s="21">
        <v>1.5277777777777835E-2</v>
      </c>
      <c r="O493" s="21">
        <v>0</v>
      </c>
      <c r="P493" s="21">
        <v>0</v>
      </c>
      <c r="Q493" s="21">
        <v>0</v>
      </c>
      <c r="R493" s="11"/>
      <c r="S493" s="11"/>
      <c r="T493" s="11"/>
      <c r="U493" s="5" t="s">
        <v>900</v>
      </c>
      <c r="V493" s="5"/>
      <c r="W493" s="5"/>
      <c r="X493" s="12" t="s">
        <v>21</v>
      </c>
    </row>
    <row r="494" spans="1:24" s="72" customFormat="1" outlineLevel="1">
      <c r="A494" s="17">
        <v>177</v>
      </c>
      <c r="B494" s="67"/>
      <c r="C494" s="166" t="s">
        <v>1488</v>
      </c>
      <c r="D494" s="67"/>
      <c r="E494" s="10"/>
      <c r="F494" s="10"/>
      <c r="G494" s="19"/>
      <c r="H494" s="20"/>
      <c r="I494" s="19"/>
      <c r="J494" s="20"/>
      <c r="K494" s="20"/>
      <c r="L494" s="20"/>
      <c r="M494" s="20"/>
      <c r="N494" s="21">
        <f>SUBTOTAL(9,N492:N493)</f>
        <v>1.5277777777777835E-2</v>
      </c>
      <c r="O494" s="21">
        <f>SUBTOTAL(9,O492:O493)</f>
        <v>0</v>
      </c>
      <c r="P494" s="21">
        <f>SUBTOTAL(9,P492:P493)</f>
        <v>0</v>
      </c>
      <c r="Q494" s="21">
        <f>SUBTOTAL(9,Q492:Q493)</f>
        <v>0.28263888888888894</v>
      </c>
      <c r="R494" s="11"/>
      <c r="S494" s="11"/>
      <c r="T494" s="11"/>
      <c r="U494" s="5"/>
      <c r="V494" s="5"/>
      <c r="W494" s="173">
        <f>($X$3-O494*24-P494*24-N494*24)/($X$3-O494*24-P494*24)</f>
        <v>0.9995071684587814</v>
      </c>
      <c r="X494" s="12"/>
    </row>
    <row r="495" spans="1:24" s="72" customFormat="1" ht="28.5" outlineLevel="2">
      <c r="A495" s="66">
        <v>178</v>
      </c>
      <c r="B495" s="67" t="s">
        <v>1220</v>
      </c>
      <c r="C495" s="6" t="s">
        <v>111</v>
      </c>
      <c r="D495" s="67">
        <v>240</v>
      </c>
      <c r="E495" s="10" t="s">
        <v>52</v>
      </c>
      <c r="F495" s="10"/>
      <c r="G495" s="19">
        <v>42131</v>
      </c>
      <c r="H495" s="20">
        <v>0.42083333333333334</v>
      </c>
      <c r="I495" s="19">
        <v>42132</v>
      </c>
      <c r="J495" s="20">
        <v>0.73819444444444438</v>
      </c>
      <c r="K495" s="20"/>
      <c r="L495" s="20"/>
      <c r="M495" s="20"/>
      <c r="N495" s="21">
        <v>0</v>
      </c>
      <c r="O495" s="21">
        <v>0</v>
      </c>
      <c r="P495" s="21">
        <v>0</v>
      </c>
      <c r="Q495" s="21">
        <v>1.317361111111111</v>
      </c>
      <c r="R495" s="11"/>
      <c r="S495" s="11"/>
      <c r="T495" s="11"/>
      <c r="U495" s="5" t="s">
        <v>290</v>
      </c>
      <c r="V495" s="5"/>
      <c r="W495" s="5"/>
      <c r="X495" s="12" t="s">
        <v>11</v>
      </c>
    </row>
    <row r="496" spans="1:24" s="72" customFormat="1" outlineLevel="1">
      <c r="A496" s="66">
        <v>178</v>
      </c>
      <c r="B496" s="67"/>
      <c r="C496" s="166" t="s">
        <v>1489</v>
      </c>
      <c r="D496" s="67"/>
      <c r="E496" s="10"/>
      <c r="F496" s="10"/>
      <c r="G496" s="19"/>
      <c r="H496" s="20"/>
      <c r="I496" s="19"/>
      <c r="J496" s="20"/>
      <c r="K496" s="20"/>
      <c r="L496" s="20"/>
      <c r="M496" s="20"/>
      <c r="N496" s="21">
        <f>SUBTOTAL(9,N495:N495)</f>
        <v>0</v>
      </c>
      <c r="O496" s="21">
        <f>SUBTOTAL(9,O495:O495)</f>
        <v>0</v>
      </c>
      <c r="P496" s="21">
        <f>SUBTOTAL(9,P495:P495)</f>
        <v>0</v>
      </c>
      <c r="Q496" s="21">
        <f>SUBTOTAL(9,Q495:Q495)</f>
        <v>1.317361111111111</v>
      </c>
      <c r="R496" s="11"/>
      <c r="S496" s="11"/>
      <c r="T496" s="11"/>
      <c r="U496" s="5"/>
      <c r="V496" s="5"/>
      <c r="W496" s="173">
        <f>($X$3-O496*24-P496*24-N496*24)/($X$3-O496*24-P496*24)</f>
        <v>1</v>
      </c>
      <c r="X496" s="12"/>
    </row>
    <row r="497" spans="1:25" s="72" customFormat="1" ht="30" outlineLevel="2">
      <c r="A497" s="17">
        <v>179</v>
      </c>
      <c r="B497" s="67" t="s">
        <v>1221</v>
      </c>
      <c r="C497" s="6" t="s">
        <v>112</v>
      </c>
      <c r="D497" s="67">
        <v>330</v>
      </c>
      <c r="E497" s="10" t="s">
        <v>52</v>
      </c>
      <c r="F497" s="10"/>
      <c r="G497" s="18">
        <v>42121</v>
      </c>
      <c r="H497" s="27">
        <v>0.91805555555555562</v>
      </c>
      <c r="I497" s="19">
        <v>42129</v>
      </c>
      <c r="J497" s="20">
        <v>2.361111111111111E-2</v>
      </c>
      <c r="K497" s="20"/>
      <c r="L497" s="20"/>
      <c r="M497" s="20"/>
      <c r="N497" s="21">
        <v>0</v>
      </c>
      <c r="O497" s="21">
        <v>0</v>
      </c>
      <c r="P497" s="21">
        <v>0</v>
      </c>
      <c r="Q497" s="21">
        <v>4.0236111111111112</v>
      </c>
      <c r="R497" s="11"/>
      <c r="S497" s="11"/>
      <c r="T497" s="11"/>
      <c r="U497" s="13" t="s">
        <v>20</v>
      </c>
      <c r="V497" s="13"/>
      <c r="W497" s="13"/>
      <c r="X497" s="28" t="s">
        <v>6</v>
      </c>
    </row>
    <row r="498" spans="1:25" s="72" customFormat="1" ht="28.5" outlineLevel="2">
      <c r="A498" s="66">
        <v>179</v>
      </c>
      <c r="B498" s="67" t="s">
        <v>1221</v>
      </c>
      <c r="C498" s="6" t="s">
        <v>112</v>
      </c>
      <c r="D498" s="67">
        <v>330</v>
      </c>
      <c r="E498" s="10" t="s">
        <v>52</v>
      </c>
      <c r="F498" s="10"/>
      <c r="G498" s="19">
        <v>42128</v>
      </c>
      <c r="H498" s="20" t="s">
        <v>255</v>
      </c>
      <c r="I498" s="19">
        <v>42133</v>
      </c>
      <c r="J498" s="19" t="s">
        <v>256</v>
      </c>
      <c r="K498" s="19"/>
      <c r="L498" s="19"/>
      <c r="M498" s="19"/>
      <c r="N498" s="21">
        <v>0</v>
      </c>
      <c r="O498" s="21">
        <v>0</v>
      </c>
      <c r="P498" s="21">
        <v>0</v>
      </c>
      <c r="Q498" s="21">
        <v>4.790972222222222</v>
      </c>
      <c r="R498" s="11"/>
      <c r="S498" s="11"/>
      <c r="T498" s="11"/>
      <c r="U498" s="5" t="s">
        <v>20</v>
      </c>
      <c r="V498" s="5"/>
      <c r="W498" s="5"/>
      <c r="X498" s="12" t="s">
        <v>6</v>
      </c>
    </row>
    <row r="499" spans="1:25" s="72" customFormat="1" ht="28.5" outlineLevel="2">
      <c r="A499" s="17">
        <v>179</v>
      </c>
      <c r="B499" s="67" t="s">
        <v>1221</v>
      </c>
      <c r="C499" s="6" t="s">
        <v>112</v>
      </c>
      <c r="D499" s="67">
        <v>330</v>
      </c>
      <c r="E499" s="10" t="s">
        <v>52</v>
      </c>
      <c r="F499" s="10"/>
      <c r="G499" s="19">
        <v>42145</v>
      </c>
      <c r="H499" s="20">
        <v>0.61388888888888882</v>
      </c>
      <c r="I499" s="82">
        <v>42155</v>
      </c>
      <c r="J499" s="83">
        <v>1</v>
      </c>
      <c r="K499" s="83"/>
      <c r="L499" s="83"/>
      <c r="M499" s="83"/>
      <c r="N499" s="21">
        <v>0</v>
      </c>
      <c r="O499" s="21">
        <v>0</v>
      </c>
      <c r="P499" s="21">
        <v>0</v>
      </c>
      <c r="Q499" s="21">
        <v>10.386111111111111</v>
      </c>
      <c r="R499" s="11"/>
      <c r="S499" s="11"/>
      <c r="T499" s="11"/>
      <c r="U499" s="5" t="s">
        <v>20</v>
      </c>
      <c r="V499" s="5"/>
      <c r="W499" s="5"/>
      <c r="X499" s="12" t="s">
        <v>6</v>
      </c>
    </row>
    <row r="500" spans="1:25" s="72" customFormat="1" outlineLevel="1">
      <c r="A500" s="17">
        <v>179</v>
      </c>
      <c r="B500" s="67"/>
      <c r="C500" s="166" t="s">
        <v>1490</v>
      </c>
      <c r="D500" s="67"/>
      <c r="E500" s="10"/>
      <c r="F500" s="10"/>
      <c r="G500" s="19"/>
      <c r="H500" s="20"/>
      <c r="I500" s="82"/>
      <c r="J500" s="83"/>
      <c r="K500" s="83"/>
      <c r="L500" s="83"/>
      <c r="M500" s="83"/>
      <c r="N500" s="21">
        <f>SUBTOTAL(9,N497:N499)</f>
        <v>0</v>
      </c>
      <c r="O500" s="21">
        <f>SUBTOTAL(9,O497:O499)</f>
        <v>0</v>
      </c>
      <c r="P500" s="21">
        <f>SUBTOTAL(9,P497:P499)</f>
        <v>0</v>
      </c>
      <c r="Q500" s="21">
        <f>SUBTOTAL(9,Q497:Q499)</f>
        <v>19.200694444444444</v>
      </c>
      <c r="R500" s="11"/>
      <c r="S500" s="11"/>
      <c r="T500" s="11"/>
      <c r="U500" s="5"/>
      <c r="V500" s="5"/>
      <c r="W500" s="173">
        <f>($X$3-O500*24-P500*24-N500*24)/($X$3-O500*24-P500*24)</f>
        <v>1</v>
      </c>
      <c r="X500" s="12"/>
    </row>
    <row r="501" spans="1:25" s="72" customFormat="1" outlineLevel="2">
      <c r="A501" s="123">
        <v>180</v>
      </c>
      <c r="B501" s="67" t="s">
        <v>1223</v>
      </c>
      <c r="C501" s="152" t="s">
        <v>1222</v>
      </c>
      <c r="D501" s="67">
        <v>330</v>
      </c>
      <c r="E501" s="10" t="s">
        <v>52</v>
      </c>
      <c r="F501" s="10"/>
      <c r="G501" s="66"/>
      <c r="H501" s="66"/>
      <c r="I501" s="66"/>
      <c r="J501" s="66"/>
      <c r="K501" s="66"/>
      <c r="L501" s="66"/>
      <c r="M501" s="66"/>
      <c r="N501" s="66"/>
      <c r="O501" s="66"/>
      <c r="P501" s="66"/>
      <c r="Q501" s="66"/>
      <c r="R501" s="153"/>
      <c r="S501" s="154"/>
      <c r="T501" s="154"/>
      <c r="U501" s="152"/>
      <c r="V501" s="152"/>
      <c r="W501" s="152"/>
      <c r="X501" s="153"/>
    </row>
    <row r="502" spans="1:25" s="72" customFormat="1" outlineLevel="1">
      <c r="A502" s="123">
        <v>180</v>
      </c>
      <c r="B502" s="67"/>
      <c r="C502" s="162" t="s">
        <v>1491</v>
      </c>
      <c r="D502" s="67"/>
      <c r="E502" s="10"/>
      <c r="F502" s="10"/>
      <c r="G502" s="66"/>
      <c r="H502" s="66"/>
      <c r="I502" s="66"/>
      <c r="J502" s="66"/>
      <c r="K502" s="66"/>
      <c r="L502" s="66"/>
      <c r="M502" s="66"/>
      <c r="N502" s="66">
        <f>SUBTOTAL(9,N501:N501)</f>
        <v>0</v>
      </c>
      <c r="O502" s="66">
        <f>SUBTOTAL(9,O501:O501)</f>
        <v>0</v>
      </c>
      <c r="P502" s="66">
        <f>SUBTOTAL(9,P501:P501)</f>
        <v>0</v>
      </c>
      <c r="Q502" s="66">
        <f>SUBTOTAL(9,Q501:Q501)</f>
        <v>0</v>
      </c>
      <c r="R502" s="153"/>
      <c r="S502" s="154"/>
      <c r="T502" s="154"/>
      <c r="U502" s="152"/>
      <c r="V502" s="152"/>
      <c r="W502" s="173">
        <f>($X$3-O502*24-P502*24-N502*24)/($X$3-O502*24-P502*24)</f>
        <v>1</v>
      </c>
      <c r="X502" s="153"/>
    </row>
    <row r="503" spans="1:25" s="72" customFormat="1" ht="28.5" outlineLevel="2">
      <c r="A503" s="66">
        <v>181</v>
      </c>
      <c r="B503" s="67" t="s">
        <v>1224</v>
      </c>
      <c r="C503" s="6" t="s">
        <v>113</v>
      </c>
      <c r="D503" s="67">
        <v>240</v>
      </c>
      <c r="E503" s="10" t="s">
        <v>52</v>
      </c>
      <c r="F503" s="10"/>
      <c r="G503" s="19">
        <v>42137</v>
      </c>
      <c r="H503" s="20" t="s">
        <v>416</v>
      </c>
      <c r="I503" s="19">
        <v>42137</v>
      </c>
      <c r="J503" s="20" t="s">
        <v>408</v>
      </c>
      <c r="K503" s="20"/>
      <c r="L503" s="20"/>
      <c r="M503" s="20"/>
      <c r="N503" s="21">
        <v>0</v>
      </c>
      <c r="O503" s="21">
        <v>0</v>
      </c>
      <c r="P503" s="21">
        <v>0</v>
      </c>
      <c r="Q503" s="21">
        <v>0.32152777777777775</v>
      </c>
      <c r="R503" s="11"/>
      <c r="S503" s="11"/>
      <c r="T503" s="11"/>
      <c r="U503" s="5" t="s">
        <v>20</v>
      </c>
      <c r="V503" s="5"/>
      <c r="W503" s="5"/>
      <c r="X503" s="12" t="s">
        <v>6</v>
      </c>
    </row>
    <row r="504" spans="1:25" s="72" customFormat="1" outlineLevel="1">
      <c r="A504" s="66">
        <v>181</v>
      </c>
      <c r="B504" s="67"/>
      <c r="C504" s="166" t="s">
        <v>1492</v>
      </c>
      <c r="D504" s="67"/>
      <c r="E504" s="10"/>
      <c r="F504" s="10"/>
      <c r="G504" s="19"/>
      <c r="H504" s="20"/>
      <c r="I504" s="19"/>
      <c r="J504" s="20"/>
      <c r="K504" s="20"/>
      <c r="L504" s="20"/>
      <c r="M504" s="20"/>
      <c r="N504" s="21">
        <f>SUBTOTAL(9,N503:N503)</f>
        <v>0</v>
      </c>
      <c r="O504" s="21">
        <f>SUBTOTAL(9,O503:O503)</f>
        <v>0</v>
      </c>
      <c r="P504" s="21">
        <f>SUBTOTAL(9,P503:P503)</f>
        <v>0</v>
      </c>
      <c r="Q504" s="21">
        <f>SUBTOTAL(9,Q503:Q503)</f>
        <v>0.32152777777777775</v>
      </c>
      <c r="R504" s="11"/>
      <c r="S504" s="11"/>
      <c r="T504" s="11"/>
      <c r="U504" s="5"/>
      <c r="V504" s="5"/>
      <c r="W504" s="173">
        <f>($X$3-O504*24-P504*24-N504*24)/($X$3-O504*24-P504*24)</f>
        <v>1</v>
      </c>
      <c r="X504" s="12"/>
    </row>
    <row r="505" spans="1:25" outlineLevel="2">
      <c r="A505" s="123">
        <v>182</v>
      </c>
      <c r="B505" s="67" t="s">
        <v>1226</v>
      </c>
      <c r="C505" s="152" t="s">
        <v>1225</v>
      </c>
      <c r="D505" s="67">
        <v>240</v>
      </c>
      <c r="E505" s="10" t="s">
        <v>52</v>
      </c>
      <c r="F505" s="10"/>
      <c r="G505" s="66"/>
      <c r="H505" s="66"/>
      <c r="I505" s="66"/>
      <c r="J505" s="66"/>
      <c r="K505" s="66"/>
      <c r="L505" s="66"/>
      <c r="M505" s="66"/>
      <c r="N505" s="66"/>
      <c r="O505" s="66"/>
      <c r="P505" s="66"/>
      <c r="Q505" s="66"/>
      <c r="R505" s="153"/>
      <c r="S505" s="154"/>
      <c r="T505" s="154"/>
      <c r="U505" s="152"/>
      <c r="V505" s="152"/>
      <c r="W505" s="152"/>
      <c r="X505" s="153"/>
    </row>
    <row r="506" spans="1:25" outlineLevel="1">
      <c r="A506" s="123">
        <v>182</v>
      </c>
      <c r="B506" s="67"/>
      <c r="C506" s="162" t="s">
        <v>1493</v>
      </c>
      <c r="D506" s="67"/>
      <c r="E506" s="10"/>
      <c r="F506" s="10"/>
      <c r="G506" s="66"/>
      <c r="H506" s="66"/>
      <c r="I506" s="66"/>
      <c r="J506" s="66"/>
      <c r="K506" s="66"/>
      <c r="L506" s="66"/>
      <c r="M506" s="66"/>
      <c r="N506" s="66">
        <f>SUBTOTAL(9,N505:N505)</f>
        <v>0</v>
      </c>
      <c r="O506" s="66">
        <f>SUBTOTAL(9,O505:O505)</f>
        <v>0</v>
      </c>
      <c r="P506" s="66">
        <f>SUBTOTAL(9,P505:P505)</f>
        <v>0</v>
      </c>
      <c r="Q506" s="66">
        <f>SUBTOTAL(9,Q505:Q505)</f>
        <v>0</v>
      </c>
      <c r="R506" s="153"/>
      <c r="S506" s="154"/>
      <c r="T506" s="154"/>
      <c r="U506" s="152"/>
      <c r="V506" s="152"/>
      <c r="W506" s="173">
        <f>($X$3-O506*24-P506*24-N506*24)/($X$3-O506*24-P506*24)</f>
        <v>1</v>
      </c>
      <c r="X506" s="153"/>
    </row>
    <row r="507" spans="1:25" ht="28.5" outlineLevel="2">
      <c r="A507" s="66">
        <v>183</v>
      </c>
      <c r="B507" s="67" t="s">
        <v>1227</v>
      </c>
      <c r="C507" s="6" t="s">
        <v>157</v>
      </c>
      <c r="D507" s="67">
        <v>330</v>
      </c>
      <c r="E507" s="10" t="s">
        <v>52</v>
      </c>
      <c r="F507" s="10"/>
      <c r="G507" s="19">
        <v>42140</v>
      </c>
      <c r="H507" s="20">
        <v>0.43472222222222223</v>
      </c>
      <c r="I507" s="82">
        <v>42155</v>
      </c>
      <c r="J507" s="83">
        <v>1</v>
      </c>
      <c r="K507" s="83"/>
      <c r="L507" s="83"/>
      <c r="M507" s="83"/>
      <c r="N507" s="21">
        <v>0</v>
      </c>
      <c r="O507" s="21">
        <v>0</v>
      </c>
      <c r="P507" s="21">
        <v>0</v>
      </c>
      <c r="Q507" s="21">
        <v>15.565277777777778</v>
      </c>
      <c r="R507" s="11"/>
      <c r="S507" s="11"/>
      <c r="T507" s="11"/>
      <c r="U507" s="5" t="s">
        <v>20</v>
      </c>
      <c r="V507" s="5"/>
      <c r="W507" s="5"/>
      <c r="X507" s="12" t="s">
        <v>6</v>
      </c>
    </row>
    <row r="508" spans="1:25" outlineLevel="1">
      <c r="A508" s="66">
        <v>183</v>
      </c>
      <c r="B508" s="67"/>
      <c r="C508" s="166" t="s">
        <v>1494</v>
      </c>
      <c r="D508" s="67"/>
      <c r="E508" s="10"/>
      <c r="F508" s="10"/>
      <c r="G508" s="19"/>
      <c r="H508" s="20"/>
      <c r="I508" s="82"/>
      <c r="J508" s="83"/>
      <c r="K508" s="83"/>
      <c r="L508" s="83"/>
      <c r="M508" s="83"/>
      <c r="N508" s="21">
        <f>SUBTOTAL(9,N507:N507)</f>
        <v>0</v>
      </c>
      <c r="O508" s="21">
        <f>SUBTOTAL(9,O507:O507)</f>
        <v>0</v>
      </c>
      <c r="P508" s="21">
        <f>SUBTOTAL(9,P507:P507)</f>
        <v>0</v>
      </c>
      <c r="Q508" s="21">
        <f>SUBTOTAL(9,Q507:Q507)</f>
        <v>15.565277777777778</v>
      </c>
      <c r="R508" s="11"/>
      <c r="S508" s="11"/>
      <c r="T508" s="11"/>
      <c r="U508" s="5"/>
      <c r="V508" s="5"/>
      <c r="W508" s="173">
        <f>($X$3-O508*24-P508*24-N508*24)/($X$3-O508*24-P508*24)</f>
        <v>1</v>
      </c>
      <c r="X508" s="12"/>
    </row>
    <row r="509" spans="1:25" s="44" customFormat="1" outlineLevel="2">
      <c r="A509" s="123">
        <v>184</v>
      </c>
      <c r="B509" s="67" t="s">
        <v>1229</v>
      </c>
      <c r="C509" s="152" t="s">
        <v>1228</v>
      </c>
      <c r="D509" s="67">
        <v>330</v>
      </c>
      <c r="E509" s="10" t="s">
        <v>52</v>
      </c>
      <c r="F509" s="10"/>
      <c r="G509" s="66"/>
      <c r="H509" s="66"/>
      <c r="I509" s="66"/>
      <c r="J509" s="66"/>
      <c r="K509" s="66"/>
      <c r="L509" s="66"/>
      <c r="M509" s="66"/>
      <c r="N509" s="66"/>
      <c r="O509" s="66"/>
      <c r="P509" s="66"/>
      <c r="Q509" s="66"/>
      <c r="R509" s="153"/>
      <c r="S509" s="154"/>
      <c r="T509" s="154"/>
      <c r="U509" s="152"/>
      <c r="V509" s="152"/>
      <c r="W509" s="152"/>
      <c r="X509" s="153"/>
      <c r="Y509" s="43"/>
    </row>
    <row r="510" spans="1:25" s="44" customFormat="1" outlineLevel="1">
      <c r="A510" s="123">
        <v>184</v>
      </c>
      <c r="B510" s="67"/>
      <c r="C510" s="162" t="s">
        <v>1495</v>
      </c>
      <c r="D510" s="67"/>
      <c r="E510" s="10"/>
      <c r="F510" s="10"/>
      <c r="G510" s="66"/>
      <c r="H510" s="66"/>
      <c r="I510" s="66"/>
      <c r="J510" s="66"/>
      <c r="K510" s="66"/>
      <c r="L510" s="66"/>
      <c r="M510" s="66"/>
      <c r="N510" s="66">
        <f>SUBTOTAL(9,N509:N509)</f>
        <v>0</v>
      </c>
      <c r="O510" s="66">
        <f>SUBTOTAL(9,O509:O509)</f>
        <v>0</v>
      </c>
      <c r="P510" s="66">
        <f>SUBTOTAL(9,P509:P509)</f>
        <v>0</v>
      </c>
      <c r="Q510" s="66">
        <f>SUBTOTAL(9,Q509:Q509)</f>
        <v>0</v>
      </c>
      <c r="R510" s="153"/>
      <c r="S510" s="154"/>
      <c r="T510" s="154"/>
      <c r="U510" s="152"/>
      <c r="V510" s="152"/>
      <c r="W510" s="173">
        <f>($X$3-O510*24-P510*24-N510*24)/($X$3-O510*24-P510*24)</f>
        <v>1</v>
      </c>
      <c r="X510" s="153"/>
      <c r="Y510" s="43"/>
    </row>
    <row r="511" spans="1:25" ht="30" outlineLevel="2">
      <c r="A511" s="17">
        <v>185</v>
      </c>
      <c r="B511" s="67" t="s">
        <v>1230</v>
      </c>
      <c r="C511" s="6" t="s">
        <v>114</v>
      </c>
      <c r="D511" s="67">
        <v>240</v>
      </c>
      <c r="E511" s="10" t="s">
        <v>52</v>
      </c>
      <c r="F511" s="10"/>
      <c r="G511" s="18">
        <v>42124</v>
      </c>
      <c r="H511" s="27" t="s">
        <v>145</v>
      </c>
      <c r="I511" s="19">
        <v>42125</v>
      </c>
      <c r="J511" s="20">
        <v>0.71805555555555556</v>
      </c>
      <c r="K511" s="20"/>
      <c r="L511" s="20"/>
      <c r="M511" s="20"/>
      <c r="N511" s="21">
        <v>0</v>
      </c>
      <c r="O511" s="21">
        <v>0</v>
      </c>
      <c r="P511" s="21">
        <v>0</v>
      </c>
      <c r="Q511" s="21">
        <v>0.71805555555555556</v>
      </c>
      <c r="R511" s="11"/>
      <c r="S511" s="11"/>
      <c r="T511" s="11"/>
      <c r="U511" s="13" t="s">
        <v>20</v>
      </c>
      <c r="V511" s="13"/>
      <c r="W511" s="13"/>
      <c r="X511" s="28" t="s">
        <v>6</v>
      </c>
    </row>
    <row r="512" spans="1:25" ht="28.5" outlineLevel="2">
      <c r="A512" s="66">
        <v>185</v>
      </c>
      <c r="B512" s="67" t="s">
        <v>1230</v>
      </c>
      <c r="C512" s="6" t="s">
        <v>114</v>
      </c>
      <c r="D512" s="67">
        <v>240</v>
      </c>
      <c r="E512" s="10" t="s">
        <v>52</v>
      </c>
      <c r="F512" s="10"/>
      <c r="G512" s="19">
        <v>42127</v>
      </c>
      <c r="H512" s="20">
        <v>0.88124999999999998</v>
      </c>
      <c r="I512" s="19">
        <v>42128</v>
      </c>
      <c r="J512" s="20">
        <v>0.75208333333333333</v>
      </c>
      <c r="K512" s="20"/>
      <c r="L512" s="20"/>
      <c r="M512" s="20"/>
      <c r="N512" s="21">
        <v>0</v>
      </c>
      <c r="O512" s="21">
        <v>0</v>
      </c>
      <c r="P512" s="21">
        <v>0</v>
      </c>
      <c r="Q512" s="21">
        <v>0.87083333333333324</v>
      </c>
      <c r="R512" s="11"/>
      <c r="S512" s="11"/>
      <c r="T512" s="11"/>
      <c r="U512" s="5" t="s">
        <v>20</v>
      </c>
      <c r="V512" s="5"/>
      <c r="W512" s="5"/>
      <c r="X512" s="12" t="s">
        <v>6</v>
      </c>
    </row>
    <row r="513" spans="1:24" ht="28.5" outlineLevel="2">
      <c r="A513" s="17">
        <v>185</v>
      </c>
      <c r="B513" s="67" t="s">
        <v>1230</v>
      </c>
      <c r="C513" s="6" t="s">
        <v>114</v>
      </c>
      <c r="D513" s="67">
        <v>240</v>
      </c>
      <c r="E513" s="10" t="s">
        <v>52</v>
      </c>
      <c r="F513" s="10"/>
      <c r="G513" s="19">
        <v>42128</v>
      </c>
      <c r="H513" s="20">
        <v>0.89097222222222217</v>
      </c>
      <c r="I513" s="19">
        <v>42130</v>
      </c>
      <c r="J513" s="20">
        <v>0.72499999999999998</v>
      </c>
      <c r="K513" s="20"/>
      <c r="L513" s="20"/>
      <c r="M513" s="20"/>
      <c r="N513" s="21">
        <v>0</v>
      </c>
      <c r="O513" s="21">
        <v>0</v>
      </c>
      <c r="P513" s="21">
        <v>0</v>
      </c>
      <c r="Q513" s="21">
        <v>1.834027777777778</v>
      </c>
      <c r="R513" s="11"/>
      <c r="S513" s="11"/>
      <c r="T513" s="11"/>
      <c r="U513" s="5" t="s">
        <v>20</v>
      </c>
      <c r="V513" s="5"/>
      <c r="W513" s="5"/>
      <c r="X513" s="12" t="s">
        <v>6</v>
      </c>
    </row>
    <row r="514" spans="1:24" ht="28.5" outlineLevel="2">
      <c r="A514" s="17">
        <v>185</v>
      </c>
      <c r="B514" s="67" t="s">
        <v>1230</v>
      </c>
      <c r="C514" s="6" t="s">
        <v>114</v>
      </c>
      <c r="D514" s="67">
        <v>240</v>
      </c>
      <c r="E514" s="10" t="s">
        <v>52</v>
      </c>
      <c r="F514" s="10"/>
      <c r="G514" s="19">
        <v>42131</v>
      </c>
      <c r="H514" s="20">
        <v>0.34652777777777777</v>
      </c>
      <c r="I514" s="19">
        <v>42131</v>
      </c>
      <c r="J514" s="20">
        <v>0.7416666666666667</v>
      </c>
      <c r="K514" s="20"/>
      <c r="L514" s="20"/>
      <c r="M514" s="20"/>
      <c r="N514" s="21">
        <v>0</v>
      </c>
      <c r="O514" s="21">
        <v>0</v>
      </c>
      <c r="P514" s="21">
        <v>0</v>
      </c>
      <c r="Q514" s="21">
        <v>0.39513888888888893</v>
      </c>
      <c r="R514" s="11"/>
      <c r="S514" s="11"/>
      <c r="T514" s="11"/>
      <c r="U514" s="5" t="s">
        <v>20</v>
      </c>
      <c r="V514" s="5"/>
      <c r="W514" s="5"/>
      <c r="X514" s="12" t="s">
        <v>6</v>
      </c>
    </row>
    <row r="515" spans="1:24" ht="28.5" outlineLevel="2">
      <c r="A515" s="17">
        <v>185</v>
      </c>
      <c r="B515" s="67" t="s">
        <v>1230</v>
      </c>
      <c r="C515" s="6" t="s">
        <v>114</v>
      </c>
      <c r="D515" s="67">
        <v>240</v>
      </c>
      <c r="E515" s="10" t="s">
        <v>52</v>
      </c>
      <c r="F515" s="10"/>
      <c r="G515" s="19">
        <v>42133</v>
      </c>
      <c r="H515" s="20">
        <v>0.50208333333333333</v>
      </c>
      <c r="I515" s="19">
        <v>42133</v>
      </c>
      <c r="J515" s="20">
        <v>0.68611111111111101</v>
      </c>
      <c r="K515" s="20"/>
      <c r="L515" s="20"/>
      <c r="M515" s="20"/>
      <c r="N515" s="21">
        <v>0</v>
      </c>
      <c r="O515" s="21">
        <v>0</v>
      </c>
      <c r="P515" s="21">
        <v>0</v>
      </c>
      <c r="Q515" s="21">
        <v>0.18402777777777768</v>
      </c>
      <c r="R515" s="11"/>
      <c r="S515" s="11"/>
      <c r="T515" s="11"/>
      <c r="U515" s="5" t="s">
        <v>20</v>
      </c>
      <c r="V515" s="5"/>
      <c r="W515" s="5"/>
      <c r="X515" s="12" t="s">
        <v>6</v>
      </c>
    </row>
    <row r="516" spans="1:24" ht="28.5" outlineLevel="2">
      <c r="A516" s="17">
        <v>185</v>
      </c>
      <c r="B516" s="67" t="s">
        <v>1230</v>
      </c>
      <c r="C516" s="6" t="s">
        <v>114</v>
      </c>
      <c r="D516" s="67">
        <v>240</v>
      </c>
      <c r="E516" s="10" t="s">
        <v>52</v>
      </c>
      <c r="F516" s="10"/>
      <c r="G516" s="19">
        <v>42134</v>
      </c>
      <c r="H516" s="20">
        <v>0.37638888888888888</v>
      </c>
      <c r="I516" s="19">
        <v>42134</v>
      </c>
      <c r="J516" s="20">
        <v>0.74722222222222223</v>
      </c>
      <c r="K516" s="20"/>
      <c r="L516" s="20"/>
      <c r="M516" s="20"/>
      <c r="N516" s="21">
        <v>0</v>
      </c>
      <c r="O516" s="21">
        <v>0</v>
      </c>
      <c r="P516" s="21">
        <v>0</v>
      </c>
      <c r="Q516" s="21">
        <v>0.37083333333333335</v>
      </c>
      <c r="R516" s="11"/>
      <c r="S516" s="11"/>
      <c r="T516" s="11"/>
      <c r="U516" s="5" t="s">
        <v>20</v>
      </c>
      <c r="V516" s="5"/>
      <c r="W516" s="5"/>
      <c r="X516" s="12" t="s">
        <v>6</v>
      </c>
    </row>
    <row r="517" spans="1:24" ht="28.5" outlineLevel="2">
      <c r="A517" s="66">
        <v>185</v>
      </c>
      <c r="B517" s="67" t="s">
        <v>1230</v>
      </c>
      <c r="C517" s="6" t="s">
        <v>114</v>
      </c>
      <c r="D517" s="67">
        <v>240</v>
      </c>
      <c r="E517" s="10" t="s">
        <v>52</v>
      </c>
      <c r="F517" s="10"/>
      <c r="G517" s="19">
        <v>42135</v>
      </c>
      <c r="H517" s="20">
        <v>0.4291666666666667</v>
      </c>
      <c r="I517" s="19">
        <v>42135</v>
      </c>
      <c r="J517" s="20">
        <v>0.69166666666666676</v>
      </c>
      <c r="K517" s="20"/>
      <c r="L517" s="20"/>
      <c r="M517" s="20"/>
      <c r="N517" s="21">
        <v>0</v>
      </c>
      <c r="O517" s="21">
        <v>0</v>
      </c>
      <c r="P517" s="21">
        <v>0</v>
      </c>
      <c r="Q517" s="21">
        <v>0.26250000000000007</v>
      </c>
      <c r="R517" s="11"/>
      <c r="S517" s="11"/>
      <c r="T517" s="11"/>
      <c r="U517" s="5" t="s">
        <v>20</v>
      </c>
      <c r="V517" s="5"/>
      <c r="W517" s="5"/>
      <c r="X517" s="12" t="s">
        <v>6</v>
      </c>
    </row>
    <row r="518" spans="1:24" ht="28.5" outlineLevel="2">
      <c r="A518" s="66">
        <v>185</v>
      </c>
      <c r="B518" s="67" t="s">
        <v>1230</v>
      </c>
      <c r="C518" s="6" t="s">
        <v>114</v>
      </c>
      <c r="D518" s="67">
        <v>240</v>
      </c>
      <c r="E518" s="10" t="s">
        <v>52</v>
      </c>
      <c r="F518" s="10"/>
      <c r="G518" s="19">
        <v>42136</v>
      </c>
      <c r="H518" s="20" t="s">
        <v>382</v>
      </c>
      <c r="I518" s="19">
        <v>42136</v>
      </c>
      <c r="J518" s="20" t="s">
        <v>383</v>
      </c>
      <c r="K518" s="20"/>
      <c r="L518" s="20"/>
      <c r="M518" s="20"/>
      <c r="N518" s="21">
        <v>0</v>
      </c>
      <c r="O518" s="21">
        <v>0</v>
      </c>
      <c r="P518" s="21">
        <v>0</v>
      </c>
      <c r="Q518" s="21">
        <v>0.16250000000000003</v>
      </c>
      <c r="R518" s="11"/>
      <c r="S518" s="11"/>
      <c r="T518" s="11"/>
      <c r="U518" s="5" t="s">
        <v>20</v>
      </c>
      <c r="V518" s="5"/>
      <c r="W518" s="5"/>
      <c r="X518" s="12" t="s">
        <v>6</v>
      </c>
    </row>
    <row r="519" spans="1:24" ht="28.5" outlineLevel="2">
      <c r="A519" s="66">
        <v>185</v>
      </c>
      <c r="B519" s="67" t="s">
        <v>1230</v>
      </c>
      <c r="C519" s="6" t="s">
        <v>114</v>
      </c>
      <c r="D519" s="67">
        <v>240</v>
      </c>
      <c r="E519" s="10" t="s">
        <v>52</v>
      </c>
      <c r="F519" s="10"/>
      <c r="G519" s="19">
        <v>42137</v>
      </c>
      <c r="H519" s="20" t="s">
        <v>404</v>
      </c>
      <c r="I519" s="19">
        <v>42139</v>
      </c>
      <c r="J519" s="20">
        <v>0.73333333333333339</v>
      </c>
      <c r="K519" s="20"/>
      <c r="L519" s="20"/>
      <c r="M519" s="20"/>
      <c r="N519" s="21">
        <v>0</v>
      </c>
      <c r="O519" s="21">
        <v>0</v>
      </c>
      <c r="P519" s="21">
        <v>0</v>
      </c>
      <c r="Q519" s="21">
        <v>2.4666666666666668</v>
      </c>
      <c r="R519" s="11"/>
      <c r="S519" s="11"/>
      <c r="T519" s="11"/>
      <c r="U519" s="5" t="s">
        <v>20</v>
      </c>
      <c r="V519" s="5"/>
      <c r="W519" s="5"/>
      <c r="X519" s="12" t="s">
        <v>6</v>
      </c>
    </row>
    <row r="520" spans="1:24" ht="28.5" outlineLevel="2">
      <c r="A520" s="66">
        <v>185</v>
      </c>
      <c r="B520" s="67" t="s">
        <v>1230</v>
      </c>
      <c r="C520" s="6" t="s">
        <v>114</v>
      </c>
      <c r="D520" s="67">
        <v>240</v>
      </c>
      <c r="E520" s="10" t="s">
        <v>52</v>
      </c>
      <c r="F520" s="10"/>
      <c r="G520" s="19">
        <v>42140</v>
      </c>
      <c r="H520" s="20">
        <v>0.40277777777777773</v>
      </c>
      <c r="I520" s="19">
        <v>42140</v>
      </c>
      <c r="J520" s="20">
        <v>0.70347222222222217</v>
      </c>
      <c r="K520" s="20"/>
      <c r="L520" s="20"/>
      <c r="M520" s="20"/>
      <c r="N520" s="21">
        <v>0</v>
      </c>
      <c r="O520" s="21">
        <v>0</v>
      </c>
      <c r="P520" s="21">
        <v>0</v>
      </c>
      <c r="Q520" s="21">
        <v>0.30069444444444443</v>
      </c>
      <c r="R520" s="11"/>
      <c r="S520" s="11"/>
      <c r="T520" s="11"/>
      <c r="U520" s="5" t="s">
        <v>20</v>
      </c>
      <c r="V520" s="5"/>
      <c r="W520" s="5"/>
      <c r="X520" s="12" t="s">
        <v>6</v>
      </c>
    </row>
    <row r="521" spans="1:24" ht="28.5" outlineLevel="2">
      <c r="A521" s="66">
        <v>185</v>
      </c>
      <c r="B521" s="67" t="s">
        <v>1230</v>
      </c>
      <c r="C521" s="6" t="s">
        <v>114</v>
      </c>
      <c r="D521" s="67">
        <v>240</v>
      </c>
      <c r="E521" s="10" t="s">
        <v>52</v>
      </c>
      <c r="F521" s="10"/>
      <c r="G521" s="19">
        <v>42142</v>
      </c>
      <c r="H521" s="20">
        <v>0.26944444444444443</v>
      </c>
      <c r="I521" s="19">
        <v>42142</v>
      </c>
      <c r="J521" s="79" t="s">
        <v>525</v>
      </c>
      <c r="K521" s="79"/>
      <c r="L521" s="79"/>
      <c r="M521" s="79"/>
      <c r="N521" s="21">
        <v>0</v>
      </c>
      <c r="O521" s="21">
        <v>0</v>
      </c>
      <c r="P521" s="21">
        <v>0</v>
      </c>
      <c r="Q521" s="21">
        <v>0.44513888888888881</v>
      </c>
      <c r="R521" s="11"/>
      <c r="S521" s="11"/>
      <c r="T521" s="11"/>
      <c r="U521" s="5" t="s">
        <v>20</v>
      </c>
      <c r="V521" s="5"/>
      <c r="W521" s="5"/>
      <c r="X521" s="12" t="s">
        <v>6</v>
      </c>
    </row>
    <row r="522" spans="1:24" ht="28.5" outlineLevel="2">
      <c r="A522" s="66">
        <v>185</v>
      </c>
      <c r="B522" s="67" t="s">
        <v>1230</v>
      </c>
      <c r="C522" s="6" t="s">
        <v>114</v>
      </c>
      <c r="D522" s="67">
        <v>240</v>
      </c>
      <c r="E522" s="10" t="s">
        <v>52</v>
      </c>
      <c r="F522" s="10"/>
      <c r="G522" s="19">
        <v>42143</v>
      </c>
      <c r="H522" s="25">
        <v>0.34583333333333338</v>
      </c>
      <c r="I522" s="19">
        <v>42143</v>
      </c>
      <c r="J522" s="79" t="s">
        <v>556</v>
      </c>
      <c r="K522" s="79"/>
      <c r="L522" s="79"/>
      <c r="M522" s="79"/>
      <c r="N522" s="21">
        <v>0</v>
      </c>
      <c r="O522" s="21">
        <v>0</v>
      </c>
      <c r="P522" s="21">
        <v>0</v>
      </c>
      <c r="Q522" s="21">
        <v>0.30555555555555552</v>
      </c>
      <c r="R522" s="11"/>
      <c r="S522" s="11"/>
      <c r="T522" s="11"/>
      <c r="U522" s="5" t="s">
        <v>20</v>
      </c>
      <c r="V522" s="5"/>
      <c r="W522" s="5"/>
      <c r="X522" s="12" t="s">
        <v>6</v>
      </c>
    </row>
    <row r="523" spans="1:24" ht="28.5" outlineLevel="2">
      <c r="A523" s="17">
        <v>185</v>
      </c>
      <c r="B523" s="67" t="s">
        <v>1230</v>
      </c>
      <c r="C523" s="6" t="s">
        <v>114</v>
      </c>
      <c r="D523" s="67">
        <v>240</v>
      </c>
      <c r="E523" s="10" t="s">
        <v>52</v>
      </c>
      <c r="F523" s="10"/>
      <c r="G523" s="19">
        <v>42143</v>
      </c>
      <c r="H523" s="25">
        <v>0.92083333333333339</v>
      </c>
      <c r="I523" s="19">
        <v>42144</v>
      </c>
      <c r="J523" s="20" t="s">
        <v>580</v>
      </c>
      <c r="K523" s="20"/>
      <c r="L523" s="20"/>
      <c r="M523" s="20"/>
      <c r="N523" s="21">
        <v>0</v>
      </c>
      <c r="O523" s="21">
        <v>0</v>
      </c>
      <c r="P523" s="21">
        <v>0</v>
      </c>
      <c r="Q523" s="21">
        <v>0.78125</v>
      </c>
      <c r="R523" s="11"/>
      <c r="S523" s="11"/>
      <c r="T523" s="11"/>
      <c r="U523" s="5" t="s">
        <v>20</v>
      </c>
      <c r="V523" s="5"/>
      <c r="W523" s="5"/>
      <c r="X523" s="12" t="s">
        <v>6</v>
      </c>
    </row>
    <row r="524" spans="1:24" ht="28.5" outlineLevel="2">
      <c r="A524" s="17">
        <v>185</v>
      </c>
      <c r="B524" s="67" t="s">
        <v>1230</v>
      </c>
      <c r="C524" s="6" t="s">
        <v>114</v>
      </c>
      <c r="D524" s="67">
        <v>240</v>
      </c>
      <c r="E524" s="10" t="s">
        <v>52</v>
      </c>
      <c r="F524" s="10"/>
      <c r="G524" s="19">
        <v>42145</v>
      </c>
      <c r="H524" s="20" t="s">
        <v>404</v>
      </c>
      <c r="I524" s="19">
        <v>42145</v>
      </c>
      <c r="J524" s="20">
        <v>0.67569444444444438</v>
      </c>
      <c r="K524" s="20"/>
      <c r="L524" s="20"/>
      <c r="M524" s="20"/>
      <c r="N524" s="21">
        <v>0</v>
      </c>
      <c r="O524" s="21">
        <v>0</v>
      </c>
      <c r="P524" s="21">
        <v>0</v>
      </c>
      <c r="Q524" s="21">
        <v>0.40902777777777771</v>
      </c>
      <c r="R524" s="11"/>
      <c r="S524" s="11"/>
      <c r="T524" s="11"/>
      <c r="U524" s="5" t="s">
        <v>20</v>
      </c>
      <c r="V524" s="5"/>
      <c r="W524" s="5"/>
      <c r="X524" s="12" t="s">
        <v>6</v>
      </c>
    </row>
    <row r="525" spans="1:24" ht="28.5" outlineLevel="2">
      <c r="A525" s="17">
        <v>185</v>
      </c>
      <c r="B525" s="67" t="s">
        <v>1230</v>
      </c>
      <c r="C525" s="6" t="s">
        <v>114</v>
      </c>
      <c r="D525" s="67">
        <v>240</v>
      </c>
      <c r="E525" s="10" t="s">
        <v>52</v>
      </c>
      <c r="F525" s="10"/>
      <c r="G525" s="19">
        <v>42147</v>
      </c>
      <c r="H525" s="20">
        <v>0.41388888888888892</v>
      </c>
      <c r="I525" s="19">
        <v>42147</v>
      </c>
      <c r="J525" s="20">
        <v>0.75902777777777775</v>
      </c>
      <c r="K525" s="20"/>
      <c r="L525" s="20"/>
      <c r="M525" s="20"/>
      <c r="N525" s="21">
        <v>0</v>
      </c>
      <c r="O525" s="21">
        <v>0</v>
      </c>
      <c r="P525" s="21">
        <v>0</v>
      </c>
      <c r="Q525" s="21">
        <v>0.34513888888888883</v>
      </c>
      <c r="R525" s="11"/>
      <c r="S525" s="11"/>
      <c r="T525" s="11"/>
      <c r="U525" s="5" t="s">
        <v>20</v>
      </c>
      <c r="V525" s="5"/>
      <c r="W525" s="5"/>
      <c r="X525" s="12" t="s">
        <v>6</v>
      </c>
    </row>
    <row r="526" spans="1:24" ht="28.5" outlineLevel="2">
      <c r="A526" s="66">
        <v>185</v>
      </c>
      <c r="B526" s="67" t="s">
        <v>1230</v>
      </c>
      <c r="C526" s="6" t="s">
        <v>114</v>
      </c>
      <c r="D526" s="67">
        <v>240</v>
      </c>
      <c r="E526" s="10" t="s">
        <v>52</v>
      </c>
      <c r="F526" s="10"/>
      <c r="G526" s="19">
        <v>42150</v>
      </c>
      <c r="H526" s="20" t="s">
        <v>737</v>
      </c>
      <c r="I526" s="19">
        <v>42150</v>
      </c>
      <c r="J526" s="20" t="s">
        <v>738</v>
      </c>
      <c r="K526" s="20"/>
      <c r="L526" s="20"/>
      <c r="M526" s="20"/>
      <c r="N526" s="21">
        <v>0</v>
      </c>
      <c r="O526" s="21">
        <v>0</v>
      </c>
      <c r="P526" s="21">
        <v>0</v>
      </c>
      <c r="Q526" s="21">
        <v>0.42430555555555544</v>
      </c>
      <c r="R526" s="11"/>
      <c r="S526" s="11"/>
      <c r="T526" s="11"/>
      <c r="U526" s="5" t="s">
        <v>20</v>
      </c>
      <c r="V526" s="5"/>
      <c r="W526" s="5"/>
      <c r="X526" s="12" t="s">
        <v>6</v>
      </c>
    </row>
    <row r="527" spans="1:24" ht="28.5" outlineLevel="2">
      <c r="A527" s="17">
        <v>185</v>
      </c>
      <c r="B527" s="67" t="s">
        <v>1230</v>
      </c>
      <c r="C527" s="6" t="s">
        <v>114</v>
      </c>
      <c r="D527" s="67">
        <v>240</v>
      </c>
      <c r="E527" s="10" t="s">
        <v>52</v>
      </c>
      <c r="F527" s="10"/>
      <c r="G527" s="19">
        <v>42152</v>
      </c>
      <c r="H527" s="20" t="s">
        <v>800</v>
      </c>
      <c r="I527" s="19">
        <v>42152</v>
      </c>
      <c r="J527" s="20">
        <v>0.7006944444444444</v>
      </c>
      <c r="K527" s="20"/>
      <c r="L527" s="20"/>
      <c r="M527" s="20"/>
      <c r="N527" s="21">
        <v>0</v>
      </c>
      <c r="O527" s="21">
        <v>0</v>
      </c>
      <c r="P527" s="21">
        <v>0</v>
      </c>
      <c r="Q527" s="21">
        <v>0.43194444444444441</v>
      </c>
      <c r="R527" s="11"/>
      <c r="S527" s="11"/>
      <c r="T527" s="11"/>
      <c r="U527" s="5" t="s">
        <v>20</v>
      </c>
      <c r="V527" s="5"/>
      <c r="W527" s="5"/>
      <c r="X527" s="12" t="s">
        <v>6</v>
      </c>
    </row>
    <row r="528" spans="1:24" ht="28.5" outlineLevel="2">
      <c r="A528" s="17">
        <v>185</v>
      </c>
      <c r="B528" s="67" t="s">
        <v>1230</v>
      </c>
      <c r="C528" s="6" t="s">
        <v>114</v>
      </c>
      <c r="D528" s="67">
        <v>240</v>
      </c>
      <c r="E528" s="10" t="s">
        <v>52</v>
      </c>
      <c r="F528" s="10"/>
      <c r="G528" s="19">
        <v>42155</v>
      </c>
      <c r="H528" s="20">
        <v>0.40277777777777773</v>
      </c>
      <c r="I528" s="19">
        <v>42155</v>
      </c>
      <c r="J528" s="20">
        <v>0.6972222222222223</v>
      </c>
      <c r="K528" s="20"/>
      <c r="L528" s="20"/>
      <c r="M528" s="20"/>
      <c r="N528" s="21">
        <v>0</v>
      </c>
      <c r="O528" s="21">
        <v>0</v>
      </c>
      <c r="P528" s="21">
        <v>0</v>
      </c>
      <c r="Q528" s="21">
        <v>0.29444444444444456</v>
      </c>
      <c r="R528" s="11"/>
      <c r="S528" s="11"/>
      <c r="T528" s="11"/>
      <c r="U528" s="5" t="s">
        <v>20</v>
      </c>
      <c r="V528" s="5"/>
      <c r="W528" s="5"/>
      <c r="X528" s="12" t="s">
        <v>6</v>
      </c>
    </row>
    <row r="529" spans="1:24" outlineLevel="1">
      <c r="A529" s="17">
        <v>185</v>
      </c>
      <c r="B529" s="67"/>
      <c r="C529" s="166" t="s">
        <v>1496</v>
      </c>
      <c r="D529" s="67"/>
      <c r="E529" s="10"/>
      <c r="F529" s="10"/>
      <c r="G529" s="19"/>
      <c r="H529" s="20"/>
      <c r="I529" s="19"/>
      <c r="J529" s="20"/>
      <c r="K529" s="20"/>
      <c r="L529" s="20"/>
      <c r="M529" s="20"/>
      <c r="N529" s="21">
        <f>SUBTOTAL(9,N511:N528)</f>
        <v>0</v>
      </c>
      <c r="O529" s="21">
        <f>SUBTOTAL(9,O511:O528)</f>
        <v>0</v>
      </c>
      <c r="P529" s="21">
        <f>SUBTOTAL(9,P511:P528)</f>
        <v>0</v>
      </c>
      <c r="Q529" s="21">
        <f>SUBTOTAL(9,Q511:Q528)</f>
        <v>11.002083333333333</v>
      </c>
      <c r="R529" s="11"/>
      <c r="S529" s="11"/>
      <c r="T529" s="11"/>
      <c r="U529" s="5"/>
      <c r="V529" s="5"/>
      <c r="W529" s="173">
        <f>($X$3-O529*24-P529*24-N529*24)/($X$3-O529*24-P529*24)</f>
        <v>1</v>
      </c>
      <c r="X529" s="12"/>
    </row>
    <row r="530" spans="1:24" ht="28.5" outlineLevel="2">
      <c r="A530" s="66">
        <v>186</v>
      </c>
      <c r="B530" s="67" t="s">
        <v>1231</v>
      </c>
      <c r="C530" s="2" t="s">
        <v>115</v>
      </c>
      <c r="D530" s="67">
        <v>125</v>
      </c>
      <c r="E530" s="10" t="s">
        <v>52</v>
      </c>
      <c r="F530" s="10"/>
      <c r="G530" s="19">
        <v>42128</v>
      </c>
      <c r="H530" s="20">
        <v>0.40486111111111112</v>
      </c>
      <c r="I530" s="19">
        <v>42128</v>
      </c>
      <c r="J530" s="20">
        <v>0.75277777777777777</v>
      </c>
      <c r="K530" s="20"/>
      <c r="L530" s="20"/>
      <c r="M530" s="20"/>
      <c r="N530" s="21">
        <v>0</v>
      </c>
      <c r="O530" s="21">
        <v>0</v>
      </c>
      <c r="P530" s="21">
        <v>0</v>
      </c>
      <c r="Q530" s="21">
        <v>0.34791666666666665</v>
      </c>
      <c r="R530" s="11"/>
      <c r="S530" s="11"/>
      <c r="T530" s="11"/>
      <c r="U530" s="5" t="s">
        <v>20</v>
      </c>
      <c r="V530" s="5"/>
      <c r="W530" s="5"/>
      <c r="X530" s="12" t="s">
        <v>6</v>
      </c>
    </row>
    <row r="531" spans="1:24" ht="28.5" outlineLevel="2">
      <c r="A531" s="66">
        <v>186</v>
      </c>
      <c r="B531" s="67" t="s">
        <v>1231</v>
      </c>
      <c r="C531" s="6" t="s">
        <v>115</v>
      </c>
      <c r="D531" s="67">
        <v>125</v>
      </c>
      <c r="E531" s="10" t="s">
        <v>52</v>
      </c>
      <c r="F531" s="10"/>
      <c r="G531" s="19">
        <v>42130</v>
      </c>
      <c r="H531" s="20">
        <v>0.62361111111111112</v>
      </c>
      <c r="I531" s="19">
        <v>42131</v>
      </c>
      <c r="J531" s="20">
        <v>0.56597222222222221</v>
      </c>
      <c r="K531" s="20"/>
      <c r="L531" s="20"/>
      <c r="M531" s="20"/>
      <c r="N531" s="21">
        <v>0.9423611111111112</v>
      </c>
      <c r="O531" s="21">
        <v>0</v>
      </c>
      <c r="P531" s="21">
        <v>0</v>
      </c>
      <c r="Q531" s="21">
        <v>0</v>
      </c>
      <c r="R531" s="11"/>
      <c r="S531" s="11"/>
      <c r="T531" s="11"/>
      <c r="U531" s="5" t="s">
        <v>298</v>
      </c>
      <c r="V531" s="5"/>
      <c r="W531" s="5"/>
      <c r="X531" s="12" t="s">
        <v>16</v>
      </c>
    </row>
    <row r="532" spans="1:24" ht="28.5" outlineLevel="2">
      <c r="A532" s="17">
        <v>186</v>
      </c>
      <c r="B532" s="67" t="s">
        <v>1231</v>
      </c>
      <c r="C532" s="6" t="s">
        <v>115</v>
      </c>
      <c r="D532" s="67">
        <v>125</v>
      </c>
      <c r="E532" s="10" t="s">
        <v>52</v>
      </c>
      <c r="F532" s="10"/>
      <c r="G532" s="19">
        <v>42143</v>
      </c>
      <c r="H532" s="20">
        <v>0.65972222222222221</v>
      </c>
      <c r="I532" s="19">
        <v>42149</v>
      </c>
      <c r="J532" s="20">
        <v>0.9243055555555556</v>
      </c>
      <c r="K532" s="20"/>
      <c r="L532" s="20"/>
      <c r="M532" s="20"/>
      <c r="N532" s="21">
        <v>0</v>
      </c>
      <c r="O532" s="21">
        <v>0</v>
      </c>
      <c r="P532" s="21">
        <v>0</v>
      </c>
      <c r="Q532" s="21">
        <v>6.2645833333333334</v>
      </c>
      <c r="R532" s="11"/>
      <c r="S532" s="11"/>
      <c r="T532" s="11"/>
      <c r="U532" s="5" t="s">
        <v>20</v>
      </c>
      <c r="V532" s="5"/>
      <c r="W532" s="5"/>
      <c r="X532" s="12" t="s">
        <v>4</v>
      </c>
    </row>
    <row r="533" spans="1:24" outlineLevel="1">
      <c r="A533" s="17">
        <v>186</v>
      </c>
      <c r="B533" s="67"/>
      <c r="C533" s="166" t="s">
        <v>1497</v>
      </c>
      <c r="D533" s="67"/>
      <c r="E533" s="10"/>
      <c r="F533" s="10"/>
      <c r="G533" s="19"/>
      <c r="H533" s="20"/>
      <c r="I533" s="19"/>
      <c r="J533" s="20"/>
      <c r="K533" s="20"/>
      <c r="L533" s="20"/>
      <c r="M533" s="20"/>
      <c r="N533" s="21">
        <f>SUBTOTAL(9,N530:N532)</f>
        <v>0.9423611111111112</v>
      </c>
      <c r="O533" s="21">
        <f>SUBTOTAL(9,O530:O532)</f>
        <v>0</v>
      </c>
      <c r="P533" s="21">
        <f>SUBTOTAL(9,P530:P532)</f>
        <v>0</v>
      </c>
      <c r="Q533" s="21">
        <f>SUBTOTAL(9,Q530:Q532)</f>
        <v>6.6124999999999998</v>
      </c>
      <c r="R533" s="11"/>
      <c r="S533" s="11"/>
      <c r="T533" s="11"/>
      <c r="U533" s="5"/>
      <c r="V533" s="5"/>
      <c r="W533" s="173">
        <f>($X$3-O533*24-P533*24-N533*24)/($X$3-O533*24-P533*24)</f>
        <v>0.96960125448028678</v>
      </c>
      <c r="X533" s="12"/>
    </row>
    <row r="534" spans="1:24" outlineLevel="2">
      <c r="A534" s="123">
        <v>187</v>
      </c>
      <c r="B534" s="67" t="s">
        <v>1233</v>
      </c>
      <c r="C534" s="152" t="s">
        <v>1232</v>
      </c>
      <c r="D534" s="67">
        <v>240</v>
      </c>
      <c r="E534" s="10" t="s">
        <v>52</v>
      </c>
      <c r="F534" s="10"/>
      <c r="G534" s="66"/>
      <c r="H534" s="66"/>
      <c r="I534" s="66"/>
      <c r="J534" s="66"/>
      <c r="K534" s="66"/>
      <c r="L534" s="66"/>
      <c r="M534" s="66"/>
      <c r="N534" s="66"/>
      <c r="O534" s="66"/>
      <c r="P534" s="66"/>
      <c r="Q534" s="66"/>
      <c r="R534" s="153"/>
      <c r="S534" s="154"/>
      <c r="T534" s="154"/>
      <c r="U534" s="152"/>
      <c r="V534" s="152"/>
      <c r="W534" s="152"/>
      <c r="X534" s="153"/>
    </row>
    <row r="535" spans="1:24" outlineLevel="1">
      <c r="A535" s="123">
        <v>187</v>
      </c>
      <c r="B535" s="67"/>
      <c r="C535" s="162" t="s">
        <v>1498</v>
      </c>
      <c r="D535" s="67"/>
      <c r="E535" s="10"/>
      <c r="F535" s="10"/>
      <c r="G535" s="66"/>
      <c r="H535" s="66"/>
      <c r="I535" s="66"/>
      <c r="J535" s="66"/>
      <c r="K535" s="66"/>
      <c r="L535" s="66"/>
      <c r="M535" s="66"/>
      <c r="N535" s="66">
        <f>SUBTOTAL(9,N534:N534)</f>
        <v>0</v>
      </c>
      <c r="O535" s="66">
        <f>SUBTOTAL(9,O534:O534)</f>
        <v>0</v>
      </c>
      <c r="P535" s="66">
        <f>SUBTOTAL(9,P534:P534)</f>
        <v>0</v>
      </c>
      <c r="Q535" s="66">
        <f>SUBTOTAL(9,Q534:Q534)</f>
        <v>0</v>
      </c>
      <c r="R535" s="153"/>
      <c r="S535" s="154"/>
      <c r="T535" s="154"/>
      <c r="U535" s="152"/>
      <c r="V535" s="152"/>
      <c r="W535" s="173">
        <f>($X$3-O535*24-P535*24-N535*24)/($X$3-O535*24-P535*24)</f>
        <v>1</v>
      </c>
      <c r="X535" s="153"/>
    </row>
    <row r="536" spans="1:24" outlineLevel="2">
      <c r="A536" s="17">
        <v>188</v>
      </c>
      <c r="B536" s="67" t="s">
        <v>1234</v>
      </c>
      <c r="C536" s="6" t="s">
        <v>116</v>
      </c>
      <c r="D536" s="67">
        <v>125</v>
      </c>
      <c r="E536" s="10" t="s">
        <v>52</v>
      </c>
      <c r="F536" s="10"/>
      <c r="G536" s="19">
        <v>42144</v>
      </c>
      <c r="H536" s="20" t="s">
        <v>617</v>
      </c>
      <c r="I536" s="19">
        <v>42144</v>
      </c>
      <c r="J536" s="20" t="s">
        <v>138</v>
      </c>
      <c r="K536" s="20"/>
      <c r="L536" s="20"/>
      <c r="M536" s="20"/>
      <c r="N536" s="21">
        <v>0.35277777777777791</v>
      </c>
      <c r="O536" s="21">
        <v>0</v>
      </c>
      <c r="P536" s="21">
        <v>0</v>
      </c>
      <c r="Q536" s="21">
        <v>0</v>
      </c>
      <c r="R536" s="11"/>
      <c r="S536" s="11"/>
      <c r="T536" s="11"/>
      <c r="U536" s="5" t="s">
        <v>717</v>
      </c>
      <c r="V536" s="5"/>
      <c r="W536" s="5"/>
      <c r="X536" s="12" t="s">
        <v>16</v>
      </c>
    </row>
    <row r="537" spans="1:24" outlineLevel="1">
      <c r="A537" s="17">
        <v>188</v>
      </c>
      <c r="B537" s="67"/>
      <c r="C537" s="166" t="s">
        <v>1499</v>
      </c>
      <c r="D537" s="67"/>
      <c r="E537" s="10"/>
      <c r="F537" s="10"/>
      <c r="G537" s="19"/>
      <c r="H537" s="20"/>
      <c r="I537" s="19"/>
      <c r="J537" s="20"/>
      <c r="K537" s="20"/>
      <c r="L537" s="20"/>
      <c r="M537" s="20"/>
      <c r="N537" s="21">
        <f>SUBTOTAL(9,N536:N536)</f>
        <v>0.35277777777777791</v>
      </c>
      <c r="O537" s="21">
        <f>SUBTOTAL(9,O536:O536)</f>
        <v>0</v>
      </c>
      <c r="P537" s="21">
        <f>SUBTOTAL(9,P536:P536)</f>
        <v>0</v>
      </c>
      <c r="Q537" s="21">
        <f>SUBTOTAL(9,Q536:Q536)</f>
        <v>0</v>
      </c>
      <c r="R537" s="11"/>
      <c r="S537" s="11"/>
      <c r="T537" s="11"/>
      <c r="U537" s="5"/>
      <c r="V537" s="5"/>
      <c r="W537" s="173">
        <f>($X$3-O537*24-P537*24-N537*24)/($X$3-O537*24-P537*24)</f>
        <v>0.98862007168458776</v>
      </c>
      <c r="X537" s="12"/>
    </row>
    <row r="538" spans="1:24" outlineLevel="2">
      <c r="A538" s="123">
        <v>189</v>
      </c>
      <c r="B538" s="67" t="s">
        <v>1236</v>
      </c>
      <c r="C538" s="152" t="s">
        <v>1235</v>
      </c>
      <c r="D538" s="67">
        <v>240</v>
      </c>
      <c r="E538" s="10" t="s">
        <v>52</v>
      </c>
      <c r="F538" s="10"/>
      <c r="G538" s="66"/>
      <c r="H538" s="66"/>
      <c r="I538" s="66"/>
      <c r="J538" s="66"/>
      <c r="K538" s="66"/>
      <c r="L538" s="66"/>
      <c r="M538" s="66"/>
      <c r="N538" s="66"/>
      <c r="O538" s="66"/>
      <c r="P538" s="66"/>
      <c r="Q538" s="66"/>
      <c r="R538" s="153"/>
      <c r="S538" s="154"/>
      <c r="T538" s="154"/>
      <c r="U538" s="152"/>
      <c r="V538" s="152"/>
      <c r="W538" s="152"/>
      <c r="X538" s="153"/>
    </row>
    <row r="539" spans="1:24" outlineLevel="1">
      <c r="A539" s="123">
        <v>189</v>
      </c>
      <c r="B539" s="67"/>
      <c r="C539" s="162" t="s">
        <v>1500</v>
      </c>
      <c r="D539" s="67"/>
      <c r="E539" s="10"/>
      <c r="F539" s="10"/>
      <c r="G539" s="66"/>
      <c r="H539" s="66"/>
      <c r="I539" s="66"/>
      <c r="J539" s="66"/>
      <c r="K539" s="66"/>
      <c r="L539" s="66"/>
      <c r="M539" s="66"/>
      <c r="N539" s="66">
        <f>SUBTOTAL(9,N538:N538)</f>
        <v>0</v>
      </c>
      <c r="O539" s="66">
        <f>SUBTOTAL(9,O538:O538)</f>
        <v>0</v>
      </c>
      <c r="P539" s="66">
        <f>SUBTOTAL(9,P538:P538)</f>
        <v>0</v>
      </c>
      <c r="Q539" s="66">
        <f>SUBTOTAL(9,Q538:Q538)</f>
        <v>0</v>
      </c>
      <c r="R539" s="153"/>
      <c r="S539" s="154"/>
      <c r="T539" s="154"/>
      <c r="U539" s="152"/>
      <c r="V539" s="152"/>
      <c r="W539" s="173">
        <f>($X$3-O539*24-P539*24-N539*24)/($X$3-O539*24-P539*24)</f>
        <v>1</v>
      </c>
      <c r="X539" s="153"/>
    </row>
    <row r="540" spans="1:24" outlineLevel="2">
      <c r="A540" s="123">
        <v>190</v>
      </c>
      <c r="B540" s="67" t="s">
        <v>1238</v>
      </c>
      <c r="C540" s="152" t="s">
        <v>1237</v>
      </c>
      <c r="D540" s="67">
        <v>125</v>
      </c>
      <c r="E540" s="10" t="s">
        <v>52</v>
      </c>
      <c r="F540" s="10"/>
      <c r="G540" s="66"/>
      <c r="H540" s="66"/>
      <c r="I540" s="66"/>
      <c r="J540" s="66"/>
      <c r="K540" s="66"/>
      <c r="L540" s="66"/>
      <c r="M540" s="66"/>
      <c r="N540" s="66"/>
      <c r="O540" s="66"/>
      <c r="P540" s="66"/>
      <c r="Q540" s="66"/>
      <c r="R540" s="153"/>
      <c r="S540" s="154"/>
      <c r="T540" s="154"/>
      <c r="U540" s="152"/>
      <c r="V540" s="152"/>
      <c r="W540" s="152"/>
      <c r="X540" s="153"/>
    </row>
    <row r="541" spans="1:24" outlineLevel="1">
      <c r="A541" s="123">
        <v>190</v>
      </c>
      <c r="B541" s="67"/>
      <c r="C541" s="162" t="s">
        <v>1501</v>
      </c>
      <c r="D541" s="67"/>
      <c r="E541" s="10"/>
      <c r="F541" s="10"/>
      <c r="G541" s="66"/>
      <c r="H541" s="66"/>
      <c r="I541" s="66"/>
      <c r="J541" s="66"/>
      <c r="K541" s="66"/>
      <c r="L541" s="66"/>
      <c r="M541" s="66"/>
      <c r="N541" s="66">
        <f>SUBTOTAL(9,N540:N540)</f>
        <v>0</v>
      </c>
      <c r="O541" s="66">
        <f>SUBTOTAL(9,O540:O540)</f>
        <v>0</v>
      </c>
      <c r="P541" s="66">
        <f>SUBTOTAL(9,P540:P540)</f>
        <v>0</v>
      </c>
      <c r="Q541" s="66">
        <f>SUBTOTAL(9,Q540:Q540)</f>
        <v>0</v>
      </c>
      <c r="R541" s="153"/>
      <c r="S541" s="154"/>
      <c r="T541" s="154"/>
      <c r="U541" s="152"/>
      <c r="V541" s="152"/>
      <c r="W541" s="173">
        <f>($X$3-O541*24-P541*24-N541*24)/($X$3-O541*24-P541*24)</f>
        <v>1</v>
      </c>
      <c r="X541" s="153"/>
    </row>
    <row r="542" spans="1:24" ht="28.5" outlineLevel="2">
      <c r="A542" s="66">
        <v>191</v>
      </c>
      <c r="B542" s="67" t="s">
        <v>1239</v>
      </c>
      <c r="C542" s="6" t="s">
        <v>117</v>
      </c>
      <c r="D542" s="67">
        <v>240</v>
      </c>
      <c r="E542" s="10" t="s">
        <v>52</v>
      </c>
      <c r="F542" s="10"/>
      <c r="G542" s="19">
        <v>42125</v>
      </c>
      <c r="H542" s="20">
        <v>0.80555555555555547</v>
      </c>
      <c r="I542" s="19">
        <v>42126</v>
      </c>
      <c r="J542" s="20" t="s">
        <v>185</v>
      </c>
      <c r="K542" s="20"/>
      <c r="L542" s="20"/>
      <c r="M542" s="20"/>
      <c r="N542" s="21">
        <v>0</v>
      </c>
      <c r="O542" s="21">
        <v>0</v>
      </c>
      <c r="P542" s="21">
        <v>0</v>
      </c>
      <c r="Q542" s="21">
        <v>0.93749999999999989</v>
      </c>
      <c r="R542" s="11"/>
      <c r="S542" s="11"/>
      <c r="T542" s="11"/>
      <c r="U542" s="5" t="s">
        <v>20</v>
      </c>
      <c r="V542" s="5"/>
      <c r="W542" s="5"/>
      <c r="X542" s="12" t="s">
        <v>6</v>
      </c>
    </row>
    <row r="543" spans="1:24" ht="28.5" outlineLevel="2">
      <c r="A543" s="17">
        <v>191</v>
      </c>
      <c r="B543" s="67" t="s">
        <v>1239</v>
      </c>
      <c r="C543" s="6" t="s">
        <v>117</v>
      </c>
      <c r="D543" s="67">
        <v>240</v>
      </c>
      <c r="E543" s="10" t="s">
        <v>52</v>
      </c>
      <c r="F543" s="10"/>
      <c r="G543" s="19">
        <v>42125</v>
      </c>
      <c r="H543" s="20">
        <v>0.80555555555555547</v>
      </c>
      <c r="I543" s="19">
        <v>42126</v>
      </c>
      <c r="J543" s="20" t="s">
        <v>185</v>
      </c>
      <c r="K543" s="20"/>
      <c r="L543" s="20"/>
      <c r="M543" s="20"/>
      <c r="N543" s="21">
        <v>0</v>
      </c>
      <c r="O543" s="21">
        <v>0</v>
      </c>
      <c r="P543" s="21">
        <v>0</v>
      </c>
      <c r="Q543" s="21">
        <v>0.93749999999999989</v>
      </c>
      <c r="R543" s="11"/>
      <c r="S543" s="11"/>
      <c r="T543" s="11"/>
      <c r="U543" s="5" t="s">
        <v>20</v>
      </c>
      <c r="V543" s="5"/>
      <c r="W543" s="5"/>
      <c r="X543" s="12" t="s">
        <v>6</v>
      </c>
    </row>
    <row r="544" spans="1:24" ht="28.5" outlineLevel="2">
      <c r="A544" s="66">
        <v>191</v>
      </c>
      <c r="B544" s="67" t="s">
        <v>1239</v>
      </c>
      <c r="C544" s="6" t="s">
        <v>117</v>
      </c>
      <c r="D544" s="67">
        <v>240</v>
      </c>
      <c r="E544" s="10" t="s">
        <v>52</v>
      </c>
      <c r="F544" s="10"/>
      <c r="G544" s="19">
        <v>42127</v>
      </c>
      <c r="H544" s="20">
        <v>0.94166666666666676</v>
      </c>
      <c r="I544" s="19">
        <v>42128</v>
      </c>
      <c r="J544" s="20">
        <v>0.9902777777777777</v>
      </c>
      <c r="K544" s="20"/>
      <c r="L544" s="20"/>
      <c r="M544" s="20"/>
      <c r="N544" s="21">
        <v>0</v>
      </c>
      <c r="O544" s="21">
        <v>0</v>
      </c>
      <c r="P544" s="21">
        <v>0</v>
      </c>
      <c r="Q544" s="21">
        <v>1.0486111111111107</v>
      </c>
      <c r="R544" s="11"/>
      <c r="S544" s="11"/>
      <c r="T544" s="11"/>
      <c r="U544" s="5" t="s">
        <v>20</v>
      </c>
      <c r="V544" s="5"/>
      <c r="W544" s="5"/>
      <c r="X544" s="12" t="s">
        <v>6</v>
      </c>
    </row>
    <row r="545" spans="1:24" ht="28.5" outlineLevel="2">
      <c r="A545" s="17">
        <v>191</v>
      </c>
      <c r="B545" s="67" t="s">
        <v>1239</v>
      </c>
      <c r="C545" s="6" t="s">
        <v>117</v>
      </c>
      <c r="D545" s="67">
        <v>240</v>
      </c>
      <c r="E545" s="10" t="s">
        <v>52</v>
      </c>
      <c r="F545" s="10"/>
      <c r="G545" s="19">
        <v>42129</v>
      </c>
      <c r="H545" s="20">
        <v>0.6118055555555556</v>
      </c>
      <c r="I545" s="19">
        <v>42129</v>
      </c>
      <c r="J545" s="20">
        <v>0.72916666666666663</v>
      </c>
      <c r="K545" s="20"/>
      <c r="L545" s="20"/>
      <c r="M545" s="20"/>
      <c r="N545" s="21">
        <v>0</v>
      </c>
      <c r="O545" s="21">
        <v>0</v>
      </c>
      <c r="P545" s="21">
        <v>0</v>
      </c>
      <c r="Q545" s="21">
        <v>0.11736111111111103</v>
      </c>
      <c r="R545" s="11"/>
      <c r="S545" s="11"/>
      <c r="T545" s="11"/>
      <c r="U545" s="5" t="s">
        <v>20</v>
      </c>
      <c r="V545" s="5"/>
      <c r="W545" s="5"/>
      <c r="X545" s="12" t="s">
        <v>6</v>
      </c>
    </row>
    <row r="546" spans="1:24" ht="28.5" outlineLevel="2">
      <c r="A546" s="17">
        <v>191</v>
      </c>
      <c r="B546" s="67" t="s">
        <v>1239</v>
      </c>
      <c r="C546" s="6" t="s">
        <v>117</v>
      </c>
      <c r="D546" s="67">
        <v>240</v>
      </c>
      <c r="E546" s="10" t="s">
        <v>52</v>
      </c>
      <c r="F546" s="10"/>
      <c r="G546" s="19">
        <v>42130</v>
      </c>
      <c r="H546" s="20">
        <v>0.33749999999999997</v>
      </c>
      <c r="I546" s="19">
        <v>42130</v>
      </c>
      <c r="J546" s="20">
        <v>0.70694444444444438</v>
      </c>
      <c r="K546" s="20"/>
      <c r="L546" s="20"/>
      <c r="M546" s="20"/>
      <c r="N546" s="21">
        <v>0</v>
      </c>
      <c r="O546" s="21">
        <v>0</v>
      </c>
      <c r="P546" s="21">
        <v>0</v>
      </c>
      <c r="Q546" s="21">
        <v>0.36944444444444441</v>
      </c>
      <c r="R546" s="11"/>
      <c r="S546" s="11"/>
      <c r="T546" s="11"/>
      <c r="U546" s="5" t="s">
        <v>20</v>
      </c>
      <c r="V546" s="5"/>
      <c r="W546" s="5"/>
      <c r="X546" s="12" t="s">
        <v>6</v>
      </c>
    </row>
    <row r="547" spans="1:24" ht="28.5" outlineLevel="2">
      <c r="A547" s="66">
        <v>191</v>
      </c>
      <c r="B547" s="67" t="s">
        <v>1239</v>
      </c>
      <c r="C547" s="6" t="s">
        <v>117</v>
      </c>
      <c r="D547" s="67">
        <v>240</v>
      </c>
      <c r="E547" s="10" t="s">
        <v>52</v>
      </c>
      <c r="F547" s="10"/>
      <c r="G547" s="19">
        <v>42130</v>
      </c>
      <c r="H547" s="20">
        <v>0.79722222222222217</v>
      </c>
      <c r="I547" s="19">
        <v>42131</v>
      </c>
      <c r="J547" s="20">
        <v>0.74583333333333324</v>
      </c>
      <c r="K547" s="20"/>
      <c r="L547" s="20"/>
      <c r="M547" s="20"/>
      <c r="N547" s="21">
        <v>0</v>
      </c>
      <c r="O547" s="21">
        <v>0</v>
      </c>
      <c r="P547" s="21">
        <v>0</v>
      </c>
      <c r="Q547" s="21">
        <v>0.94861111111111096</v>
      </c>
      <c r="R547" s="11"/>
      <c r="S547" s="11"/>
      <c r="T547" s="11"/>
      <c r="U547" s="5" t="s">
        <v>20</v>
      </c>
      <c r="V547" s="5"/>
      <c r="W547" s="5"/>
      <c r="X547" s="12" t="s">
        <v>6</v>
      </c>
    </row>
    <row r="548" spans="1:24" ht="28.5" outlineLevel="2">
      <c r="A548" s="17">
        <v>191</v>
      </c>
      <c r="B548" s="67" t="s">
        <v>1239</v>
      </c>
      <c r="C548" s="6" t="s">
        <v>117</v>
      </c>
      <c r="D548" s="67">
        <v>240</v>
      </c>
      <c r="E548" s="10" t="s">
        <v>52</v>
      </c>
      <c r="F548" s="10"/>
      <c r="G548" s="19">
        <v>42132</v>
      </c>
      <c r="H548" s="20">
        <v>5.486111111111111E-2</v>
      </c>
      <c r="I548" s="19">
        <v>42132</v>
      </c>
      <c r="J548" s="20">
        <v>0.7895833333333333</v>
      </c>
      <c r="K548" s="20"/>
      <c r="L548" s="20"/>
      <c r="M548" s="20"/>
      <c r="N548" s="21">
        <v>0</v>
      </c>
      <c r="O548" s="21">
        <v>0</v>
      </c>
      <c r="P548" s="21">
        <v>0</v>
      </c>
      <c r="Q548" s="21">
        <v>0.73472222222222217</v>
      </c>
      <c r="R548" s="11"/>
      <c r="S548" s="11"/>
      <c r="T548" s="11"/>
      <c r="U548" s="5" t="s">
        <v>20</v>
      </c>
      <c r="V548" s="5"/>
      <c r="W548" s="5"/>
      <c r="X548" s="12" t="s">
        <v>6</v>
      </c>
    </row>
    <row r="549" spans="1:24" ht="28.5" outlineLevel="2">
      <c r="A549" s="17">
        <v>191</v>
      </c>
      <c r="B549" s="67" t="s">
        <v>1239</v>
      </c>
      <c r="C549" s="6" t="s">
        <v>117</v>
      </c>
      <c r="D549" s="67">
        <v>240</v>
      </c>
      <c r="E549" s="10" t="s">
        <v>52</v>
      </c>
      <c r="F549" s="10"/>
      <c r="G549" s="19">
        <v>42133</v>
      </c>
      <c r="H549" s="20">
        <v>0.32777777777777778</v>
      </c>
      <c r="I549" s="19">
        <v>42133</v>
      </c>
      <c r="J549" s="20">
        <v>0.81666666666666676</v>
      </c>
      <c r="K549" s="20"/>
      <c r="L549" s="20"/>
      <c r="M549" s="20"/>
      <c r="N549" s="21">
        <v>0</v>
      </c>
      <c r="O549" s="21">
        <v>0</v>
      </c>
      <c r="P549" s="21">
        <v>0</v>
      </c>
      <c r="Q549" s="21">
        <v>0.48888888888888898</v>
      </c>
      <c r="R549" s="11"/>
      <c r="S549" s="11"/>
      <c r="T549" s="11"/>
      <c r="U549" s="5" t="s">
        <v>20</v>
      </c>
      <c r="V549" s="5"/>
      <c r="W549" s="5"/>
      <c r="X549" s="12" t="s">
        <v>4</v>
      </c>
    </row>
    <row r="550" spans="1:24" ht="28.5" outlineLevel="2">
      <c r="A550" s="66">
        <v>191</v>
      </c>
      <c r="B550" s="67" t="s">
        <v>1239</v>
      </c>
      <c r="C550" s="6" t="s">
        <v>117</v>
      </c>
      <c r="D550" s="67">
        <v>240</v>
      </c>
      <c r="E550" s="10" t="s">
        <v>52</v>
      </c>
      <c r="F550" s="10"/>
      <c r="G550" s="19">
        <v>42136</v>
      </c>
      <c r="H550" s="20" t="s">
        <v>374</v>
      </c>
      <c r="I550" s="19">
        <v>42136</v>
      </c>
      <c r="J550" s="20" t="s">
        <v>375</v>
      </c>
      <c r="K550" s="20"/>
      <c r="L550" s="20"/>
      <c r="M550" s="20"/>
      <c r="N550" s="21">
        <v>0</v>
      </c>
      <c r="O550" s="21">
        <v>0</v>
      </c>
      <c r="P550" s="21">
        <v>0</v>
      </c>
      <c r="Q550" s="21">
        <v>0.42291666666666672</v>
      </c>
      <c r="R550" s="11"/>
      <c r="S550" s="11"/>
      <c r="T550" s="11"/>
      <c r="U550" s="5" t="s">
        <v>20</v>
      </c>
      <c r="V550" s="5"/>
      <c r="W550" s="5"/>
      <c r="X550" s="12" t="s">
        <v>6</v>
      </c>
    </row>
    <row r="551" spans="1:24" ht="28.5" outlineLevel="2">
      <c r="A551" s="66">
        <v>191</v>
      </c>
      <c r="B551" s="67" t="s">
        <v>1239</v>
      </c>
      <c r="C551" s="6" t="s">
        <v>117</v>
      </c>
      <c r="D551" s="67">
        <v>240</v>
      </c>
      <c r="E551" s="10" t="s">
        <v>52</v>
      </c>
      <c r="F551" s="10"/>
      <c r="G551" s="19">
        <v>42137</v>
      </c>
      <c r="H551" s="20" t="s">
        <v>435</v>
      </c>
      <c r="I551" s="19">
        <v>42137</v>
      </c>
      <c r="J551" s="20" t="s">
        <v>436</v>
      </c>
      <c r="K551" s="20"/>
      <c r="L551" s="20"/>
      <c r="M551" s="20"/>
      <c r="N551" s="21">
        <v>0</v>
      </c>
      <c r="O551" s="21">
        <v>0</v>
      </c>
      <c r="P551" s="21">
        <v>0</v>
      </c>
      <c r="Q551" s="21">
        <v>0.21666666666666662</v>
      </c>
      <c r="R551" s="11"/>
      <c r="S551" s="11"/>
      <c r="T551" s="11"/>
      <c r="U551" s="5" t="s">
        <v>20</v>
      </c>
      <c r="V551" s="5"/>
      <c r="W551" s="5"/>
      <c r="X551" s="12" t="s">
        <v>6</v>
      </c>
    </row>
    <row r="552" spans="1:24" ht="28.5" outlineLevel="2">
      <c r="A552" s="17">
        <v>191</v>
      </c>
      <c r="B552" s="67" t="s">
        <v>1239</v>
      </c>
      <c r="C552" s="6" t="s">
        <v>117</v>
      </c>
      <c r="D552" s="67">
        <v>240</v>
      </c>
      <c r="E552" s="10" t="s">
        <v>52</v>
      </c>
      <c r="F552" s="10"/>
      <c r="G552" s="19">
        <v>42138</v>
      </c>
      <c r="H552" s="20">
        <v>0.45</v>
      </c>
      <c r="I552" s="19">
        <v>42138</v>
      </c>
      <c r="J552" s="20">
        <v>0.72083333333333333</v>
      </c>
      <c r="K552" s="20"/>
      <c r="L552" s="20"/>
      <c r="M552" s="20"/>
      <c r="N552" s="21">
        <v>0</v>
      </c>
      <c r="O552" s="21">
        <v>0</v>
      </c>
      <c r="P552" s="21">
        <v>0</v>
      </c>
      <c r="Q552" s="21">
        <v>0.27083333333333331</v>
      </c>
      <c r="R552" s="11"/>
      <c r="S552" s="11"/>
      <c r="T552" s="11"/>
      <c r="U552" s="5" t="s">
        <v>20</v>
      </c>
      <c r="V552" s="5"/>
      <c r="W552" s="5"/>
      <c r="X552" s="12" t="s">
        <v>6</v>
      </c>
    </row>
    <row r="553" spans="1:24" ht="28.5" outlineLevel="2">
      <c r="A553" s="17">
        <v>191</v>
      </c>
      <c r="B553" s="67" t="s">
        <v>1239</v>
      </c>
      <c r="C553" s="6" t="s">
        <v>117</v>
      </c>
      <c r="D553" s="67">
        <v>240</v>
      </c>
      <c r="E553" s="10" t="s">
        <v>52</v>
      </c>
      <c r="F553" s="10"/>
      <c r="G553" s="19">
        <v>42139</v>
      </c>
      <c r="H553" s="20">
        <v>0.4916666666666667</v>
      </c>
      <c r="I553" s="19">
        <v>42141</v>
      </c>
      <c r="J553" s="20" t="s">
        <v>481</v>
      </c>
      <c r="K553" s="20"/>
      <c r="L553" s="20"/>
      <c r="M553" s="20"/>
      <c r="N553" s="21">
        <v>0</v>
      </c>
      <c r="O553" s="21">
        <v>0</v>
      </c>
      <c r="P553" s="21">
        <v>0</v>
      </c>
      <c r="Q553" s="21">
        <v>2.1451388888888889</v>
      </c>
      <c r="R553" s="11"/>
      <c r="S553" s="11"/>
      <c r="T553" s="11"/>
      <c r="U553" s="5" t="s">
        <v>20</v>
      </c>
      <c r="V553" s="5"/>
      <c r="W553" s="5"/>
      <c r="X553" s="12" t="s">
        <v>6</v>
      </c>
    </row>
    <row r="554" spans="1:24" ht="28.5" outlineLevel="2">
      <c r="A554" s="17">
        <v>191</v>
      </c>
      <c r="B554" s="67" t="s">
        <v>1239</v>
      </c>
      <c r="C554" s="6" t="s">
        <v>117</v>
      </c>
      <c r="D554" s="67">
        <v>240</v>
      </c>
      <c r="E554" s="10" t="s">
        <v>52</v>
      </c>
      <c r="F554" s="10"/>
      <c r="G554" s="19">
        <v>42142</v>
      </c>
      <c r="H554" s="25">
        <v>0.30138888888888887</v>
      </c>
      <c r="I554" s="19">
        <v>42142</v>
      </c>
      <c r="J554" s="79" t="s">
        <v>528</v>
      </c>
      <c r="K554" s="79"/>
      <c r="L554" s="79"/>
      <c r="M554" s="79"/>
      <c r="N554" s="21">
        <v>0</v>
      </c>
      <c r="O554" s="21">
        <v>0</v>
      </c>
      <c r="P554" s="21">
        <v>0</v>
      </c>
      <c r="Q554" s="21">
        <v>0.43333333333333329</v>
      </c>
      <c r="R554" s="11"/>
      <c r="S554" s="11"/>
      <c r="T554" s="11"/>
      <c r="U554" s="5" t="s">
        <v>20</v>
      </c>
      <c r="V554" s="5"/>
      <c r="W554" s="5"/>
      <c r="X554" s="12" t="s">
        <v>6</v>
      </c>
    </row>
    <row r="555" spans="1:24" ht="28.5" outlineLevel="2">
      <c r="A555" s="66">
        <v>191</v>
      </c>
      <c r="B555" s="67" t="s">
        <v>1239</v>
      </c>
      <c r="C555" s="6" t="s">
        <v>117</v>
      </c>
      <c r="D555" s="67">
        <v>240</v>
      </c>
      <c r="E555" s="10" t="s">
        <v>52</v>
      </c>
      <c r="F555" s="10"/>
      <c r="G555" s="19">
        <v>42142</v>
      </c>
      <c r="H555" s="25">
        <v>0.94166666666666676</v>
      </c>
      <c r="I555" s="19">
        <v>42143</v>
      </c>
      <c r="J555" s="79" t="s">
        <v>553</v>
      </c>
      <c r="K555" s="79"/>
      <c r="L555" s="79"/>
      <c r="M555" s="79"/>
      <c r="N555" s="21">
        <v>0</v>
      </c>
      <c r="O555" s="21">
        <v>0</v>
      </c>
      <c r="P555" s="21">
        <v>0</v>
      </c>
      <c r="Q555" s="21">
        <v>0.8027777777777777</v>
      </c>
      <c r="R555" s="11"/>
      <c r="S555" s="11"/>
      <c r="T555" s="11"/>
      <c r="U555" s="5" t="s">
        <v>20</v>
      </c>
      <c r="V555" s="5"/>
      <c r="W555" s="5"/>
      <c r="X555" s="12" t="s">
        <v>6</v>
      </c>
    </row>
    <row r="556" spans="1:24" ht="28.5" outlineLevel="2">
      <c r="A556" s="66">
        <v>191</v>
      </c>
      <c r="B556" s="67" t="s">
        <v>1239</v>
      </c>
      <c r="C556" s="6" t="s">
        <v>117</v>
      </c>
      <c r="D556" s="67">
        <v>240</v>
      </c>
      <c r="E556" s="10" t="s">
        <v>52</v>
      </c>
      <c r="F556" s="10"/>
      <c r="G556" s="19">
        <v>42144</v>
      </c>
      <c r="H556" s="20" t="s">
        <v>593</v>
      </c>
      <c r="I556" s="19">
        <v>42144</v>
      </c>
      <c r="J556" s="20" t="s">
        <v>594</v>
      </c>
      <c r="K556" s="20"/>
      <c r="L556" s="20"/>
      <c r="M556" s="20"/>
      <c r="N556" s="21">
        <v>0</v>
      </c>
      <c r="O556" s="21">
        <v>0</v>
      </c>
      <c r="P556" s="21">
        <v>0</v>
      </c>
      <c r="Q556" s="21">
        <v>0.38750000000000001</v>
      </c>
      <c r="R556" s="11"/>
      <c r="S556" s="11"/>
      <c r="T556" s="11"/>
      <c r="U556" s="5" t="s">
        <v>20</v>
      </c>
      <c r="V556" s="5"/>
      <c r="W556" s="5"/>
      <c r="X556" s="12" t="s">
        <v>6</v>
      </c>
    </row>
    <row r="557" spans="1:24" ht="28.5" outlineLevel="2">
      <c r="A557" s="17">
        <v>191</v>
      </c>
      <c r="B557" s="67" t="s">
        <v>1239</v>
      </c>
      <c r="C557" s="6" t="s">
        <v>117</v>
      </c>
      <c r="D557" s="67">
        <v>240</v>
      </c>
      <c r="E557" s="10" t="s">
        <v>52</v>
      </c>
      <c r="F557" s="10"/>
      <c r="G557" s="19">
        <v>42145</v>
      </c>
      <c r="H557" s="20">
        <v>0.37708333333333338</v>
      </c>
      <c r="I557" s="19">
        <v>42145</v>
      </c>
      <c r="J557" s="20">
        <v>0.59166666666666667</v>
      </c>
      <c r="K557" s="20"/>
      <c r="L557" s="20"/>
      <c r="M557" s="20"/>
      <c r="N557" s="21">
        <v>0</v>
      </c>
      <c r="O557" s="21">
        <v>0</v>
      </c>
      <c r="P557" s="21">
        <v>0</v>
      </c>
      <c r="Q557" s="21">
        <v>0.21458333333333329</v>
      </c>
      <c r="R557" s="11"/>
      <c r="S557" s="11"/>
      <c r="T557" s="11"/>
      <c r="U557" s="5" t="s">
        <v>20</v>
      </c>
      <c r="V557" s="5"/>
      <c r="W557" s="5"/>
      <c r="X557" s="12" t="s">
        <v>6</v>
      </c>
    </row>
    <row r="558" spans="1:24" ht="28.5" outlineLevel="2">
      <c r="A558" s="66">
        <v>191</v>
      </c>
      <c r="B558" s="67" t="s">
        <v>1239</v>
      </c>
      <c r="C558" s="6" t="s">
        <v>117</v>
      </c>
      <c r="D558" s="67">
        <v>240</v>
      </c>
      <c r="E558" s="10" t="s">
        <v>52</v>
      </c>
      <c r="F558" s="10"/>
      <c r="G558" s="19">
        <v>42146</v>
      </c>
      <c r="H558" s="20">
        <v>0.3756944444444445</v>
      </c>
      <c r="I558" s="19">
        <v>42146</v>
      </c>
      <c r="J558" s="20">
        <v>0.74513888888888891</v>
      </c>
      <c r="K558" s="20"/>
      <c r="L558" s="20"/>
      <c r="M558" s="20"/>
      <c r="N558" s="21">
        <v>0</v>
      </c>
      <c r="O558" s="21">
        <v>0</v>
      </c>
      <c r="P558" s="21">
        <v>0</v>
      </c>
      <c r="Q558" s="21">
        <v>0.36944444444444441</v>
      </c>
      <c r="R558" s="11"/>
      <c r="S558" s="11"/>
      <c r="T558" s="11"/>
      <c r="U558" s="5" t="s">
        <v>20</v>
      </c>
      <c r="V558" s="5"/>
      <c r="W558" s="5"/>
      <c r="X558" s="12" t="s">
        <v>6</v>
      </c>
    </row>
    <row r="559" spans="1:24" ht="28.5" outlineLevel="2">
      <c r="A559" s="66">
        <v>191</v>
      </c>
      <c r="B559" s="67" t="s">
        <v>1239</v>
      </c>
      <c r="C559" s="6" t="s">
        <v>117</v>
      </c>
      <c r="D559" s="67">
        <v>240</v>
      </c>
      <c r="E559" s="10" t="s">
        <v>52</v>
      </c>
      <c r="F559" s="10"/>
      <c r="G559" s="19">
        <v>42149</v>
      </c>
      <c r="H559" s="20">
        <v>0.3034722222222222</v>
      </c>
      <c r="I559" s="19">
        <v>42150</v>
      </c>
      <c r="J559" s="79" t="s">
        <v>704</v>
      </c>
      <c r="K559" s="79"/>
      <c r="L559" s="79"/>
      <c r="M559" s="79"/>
      <c r="N559" s="21">
        <v>0</v>
      </c>
      <c r="O559" s="21">
        <v>0</v>
      </c>
      <c r="P559" s="21">
        <v>0</v>
      </c>
      <c r="Q559" s="21">
        <v>0.80347222222222237</v>
      </c>
      <c r="R559" s="11"/>
      <c r="S559" s="11"/>
      <c r="T559" s="11"/>
      <c r="U559" s="5" t="s">
        <v>20</v>
      </c>
      <c r="V559" s="5"/>
      <c r="W559" s="5"/>
      <c r="X559" s="12" t="s">
        <v>6</v>
      </c>
    </row>
    <row r="560" spans="1:24" ht="28.5" outlineLevel="2">
      <c r="A560" s="66">
        <v>191</v>
      </c>
      <c r="B560" s="67" t="s">
        <v>1239</v>
      </c>
      <c r="C560" s="6" t="s">
        <v>117</v>
      </c>
      <c r="D560" s="67">
        <v>240</v>
      </c>
      <c r="E560" s="10" t="s">
        <v>52</v>
      </c>
      <c r="F560" s="10"/>
      <c r="G560" s="19">
        <v>42151</v>
      </c>
      <c r="H560" s="20" t="s">
        <v>776</v>
      </c>
      <c r="I560" s="19">
        <v>42151</v>
      </c>
      <c r="J560" s="20" t="s">
        <v>764</v>
      </c>
      <c r="K560" s="20"/>
      <c r="L560" s="20"/>
      <c r="M560" s="20"/>
      <c r="N560" s="21">
        <v>0</v>
      </c>
      <c r="O560" s="21">
        <v>0</v>
      </c>
      <c r="P560" s="21">
        <v>0</v>
      </c>
      <c r="Q560" s="21">
        <v>0.34027777777777779</v>
      </c>
      <c r="R560" s="11"/>
      <c r="S560" s="11"/>
      <c r="T560" s="11"/>
      <c r="U560" s="5" t="s">
        <v>20</v>
      </c>
      <c r="V560" s="5"/>
      <c r="W560" s="5"/>
      <c r="X560" s="12" t="s">
        <v>6</v>
      </c>
    </row>
    <row r="561" spans="1:24" ht="28.5" outlineLevel="2">
      <c r="A561" s="66">
        <v>191</v>
      </c>
      <c r="B561" s="67" t="s">
        <v>1239</v>
      </c>
      <c r="C561" s="6" t="s">
        <v>117</v>
      </c>
      <c r="D561" s="67">
        <v>240</v>
      </c>
      <c r="E561" s="10" t="s">
        <v>52</v>
      </c>
      <c r="F561" s="10"/>
      <c r="G561" s="19">
        <v>42152</v>
      </c>
      <c r="H561" s="20">
        <v>0.32847222222222222</v>
      </c>
      <c r="I561" s="19">
        <v>42152</v>
      </c>
      <c r="J561" s="79" t="s">
        <v>806</v>
      </c>
      <c r="K561" s="79"/>
      <c r="L561" s="79"/>
      <c r="M561" s="79"/>
      <c r="N561" s="21">
        <v>0</v>
      </c>
      <c r="O561" s="21">
        <v>0</v>
      </c>
      <c r="P561" s="21">
        <v>0</v>
      </c>
      <c r="Q561" s="21">
        <v>0.39652777777777776</v>
      </c>
      <c r="R561" s="11"/>
      <c r="S561" s="11"/>
      <c r="T561" s="11"/>
      <c r="U561" s="5" t="s">
        <v>20</v>
      </c>
      <c r="V561" s="5"/>
      <c r="W561" s="5"/>
      <c r="X561" s="12" t="s">
        <v>6</v>
      </c>
    </row>
    <row r="562" spans="1:24" ht="28.5" outlineLevel="2">
      <c r="A562" s="66">
        <v>191</v>
      </c>
      <c r="B562" s="67" t="s">
        <v>1239</v>
      </c>
      <c r="C562" s="2" t="s">
        <v>117</v>
      </c>
      <c r="D562" s="67">
        <v>240</v>
      </c>
      <c r="E562" s="10" t="s">
        <v>52</v>
      </c>
      <c r="F562" s="10"/>
      <c r="G562" s="19">
        <v>42154</v>
      </c>
      <c r="H562" s="20">
        <v>0.49027777777777781</v>
      </c>
      <c r="I562" s="19">
        <v>42154</v>
      </c>
      <c r="J562" s="20">
        <v>0.86736111111111114</v>
      </c>
      <c r="K562" s="20"/>
      <c r="L562" s="20"/>
      <c r="M562" s="20"/>
      <c r="N562" s="21">
        <v>0</v>
      </c>
      <c r="O562" s="21">
        <v>0</v>
      </c>
      <c r="P562" s="21">
        <v>0</v>
      </c>
      <c r="Q562" s="21">
        <v>0.37708333333333333</v>
      </c>
      <c r="R562" s="11"/>
      <c r="S562" s="11"/>
      <c r="T562" s="11"/>
      <c r="U562" s="5" t="s">
        <v>20</v>
      </c>
      <c r="V562" s="5"/>
      <c r="W562" s="5"/>
      <c r="X562" s="12" t="s">
        <v>6</v>
      </c>
    </row>
    <row r="563" spans="1:24" outlineLevel="1">
      <c r="A563" s="66">
        <v>191</v>
      </c>
      <c r="B563" s="67"/>
      <c r="C563" s="163" t="s">
        <v>1502</v>
      </c>
      <c r="D563" s="67"/>
      <c r="E563" s="10"/>
      <c r="F563" s="10"/>
      <c r="G563" s="19"/>
      <c r="H563" s="20"/>
      <c r="I563" s="19"/>
      <c r="J563" s="20"/>
      <c r="K563" s="20"/>
      <c r="L563" s="20"/>
      <c r="M563" s="20"/>
      <c r="N563" s="21">
        <f>SUBTOTAL(9,N542:N562)</f>
        <v>0</v>
      </c>
      <c r="O563" s="21">
        <f>SUBTOTAL(9,O542:O562)</f>
        <v>0</v>
      </c>
      <c r="P563" s="21">
        <f>SUBTOTAL(9,P542:P562)</f>
        <v>0</v>
      </c>
      <c r="Q563" s="21">
        <f>SUBTOTAL(9,Q542:Q562)</f>
        <v>12.763194444444443</v>
      </c>
      <c r="R563" s="11"/>
      <c r="S563" s="11"/>
      <c r="T563" s="11"/>
      <c r="U563" s="5"/>
      <c r="V563" s="5"/>
      <c r="W563" s="173">
        <f>($X$3-O563*24-P563*24-N563*24)/($X$3-O563*24-P563*24)</f>
        <v>1</v>
      </c>
      <c r="X563" s="12"/>
    </row>
    <row r="564" spans="1:24" ht="28.5" outlineLevel="2">
      <c r="A564" s="66">
        <v>192</v>
      </c>
      <c r="B564" s="67" t="s">
        <v>1240</v>
      </c>
      <c r="C564" s="6" t="s">
        <v>118</v>
      </c>
      <c r="D564" s="67">
        <v>240</v>
      </c>
      <c r="E564" s="10" t="s">
        <v>52</v>
      </c>
      <c r="F564" s="10"/>
      <c r="G564" s="19">
        <v>42126</v>
      </c>
      <c r="H564" s="20" t="s">
        <v>164</v>
      </c>
      <c r="I564" s="19">
        <v>42126</v>
      </c>
      <c r="J564" s="20" t="s">
        <v>188</v>
      </c>
      <c r="K564" s="20"/>
      <c r="L564" s="20"/>
      <c r="M564" s="20"/>
      <c r="N564" s="21">
        <v>0</v>
      </c>
      <c r="O564" s="21">
        <v>0</v>
      </c>
      <c r="P564" s="21">
        <v>0</v>
      </c>
      <c r="Q564" s="21">
        <v>0.36388888888888893</v>
      </c>
      <c r="R564" s="11"/>
      <c r="S564" s="11"/>
      <c r="T564" s="11"/>
      <c r="U564" s="5" t="s">
        <v>20</v>
      </c>
      <c r="V564" s="5"/>
      <c r="W564" s="5"/>
      <c r="X564" s="12" t="s">
        <v>6</v>
      </c>
    </row>
    <row r="565" spans="1:24" ht="28.5" outlineLevel="2">
      <c r="A565" s="17">
        <v>192</v>
      </c>
      <c r="B565" s="67" t="s">
        <v>1240</v>
      </c>
      <c r="C565" s="6" t="s">
        <v>118</v>
      </c>
      <c r="D565" s="67">
        <v>240</v>
      </c>
      <c r="E565" s="10" t="s">
        <v>52</v>
      </c>
      <c r="F565" s="10"/>
      <c r="G565" s="19">
        <v>42127</v>
      </c>
      <c r="H565" s="20">
        <v>0.97013888888888899</v>
      </c>
      <c r="I565" s="19">
        <v>42128</v>
      </c>
      <c r="J565" s="20">
        <v>0.7583333333333333</v>
      </c>
      <c r="K565" s="20"/>
      <c r="L565" s="20"/>
      <c r="M565" s="20"/>
      <c r="N565" s="21">
        <v>0</v>
      </c>
      <c r="O565" s="21">
        <v>0</v>
      </c>
      <c r="P565" s="21">
        <v>0</v>
      </c>
      <c r="Q565" s="21">
        <v>0.78819444444444431</v>
      </c>
      <c r="R565" s="11"/>
      <c r="S565" s="11"/>
      <c r="T565" s="11"/>
      <c r="U565" s="5" t="s">
        <v>20</v>
      </c>
      <c r="V565" s="5"/>
      <c r="W565" s="5"/>
      <c r="X565" s="12" t="s">
        <v>6</v>
      </c>
    </row>
    <row r="566" spans="1:24" ht="28.5" outlineLevel="2">
      <c r="A566" s="66">
        <v>192</v>
      </c>
      <c r="B566" s="67" t="s">
        <v>1240</v>
      </c>
      <c r="C566" s="6" t="s">
        <v>118</v>
      </c>
      <c r="D566" s="67">
        <v>240</v>
      </c>
      <c r="E566" s="10" t="s">
        <v>52</v>
      </c>
      <c r="F566" s="10"/>
      <c r="G566" s="19">
        <v>42130</v>
      </c>
      <c r="H566" s="20">
        <v>0.3659722222222222</v>
      </c>
      <c r="I566" s="19">
        <v>42132</v>
      </c>
      <c r="J566" s="20">
        <v>0.66527777777777775</v>
      </c>
      <c r="K566" s="20"/>
      <c r="L566" s="20"/>
      <c r="M566" s="20"/>
      <c r="N566" s="21">
        <v>0</v>
      </c>
      <c r="O566" s="21">
        <v>0</v>
      </c>
      <c r="P566" s="21">
        <v>0</v>
      </c>
      <c r="Q566" s="21">
        <v>2.2993055555555557</v>
      </c>
      <c r="R566" s="11"/>
      <c r="S566" s="11"/>
      <c r="T566" s="11"/>
      <c r="U566" s="5" t="s">
        <v>20</v>
      </c>
      <c r="V566" s="5"/>
      <c r="W566" s="5"/>
      <c r="X566" s="12" t="s">
        <v>6</v>
      </c>
    </row>
    <row r="567" spans="1:24" ht="28.5" outlineLevel="2">
      <c r="A567" s="66">
        <v>192</v>
      </c>
      <c r="B567" s="67" t="s">
        <v>1240</v>
      </c>
      <c r="C567" s="6" t="s">
        <v>118</v>
      </c>
      <c r="D567" s="67">
        <v>240</v>
      </c>
      <c r="E567" s="10" t="s">
        <v>52</v>
      </c>
      <c r="F567" s="10"/>
      <c r="G567" s="19">
        <v>42132</v>
      </c>
      <c r="H567" s="20">
        <v>0.95972222222222225</v>
      </c>
      <c r="I567" s="19">
        <v>42133</v>
      </c>
      <c r="J567" s="20">
        <v>0.71736111111111101</v>
      </c>
      <c r="K567" s="20"/>
      <c r="L567" s="20"/>
      <c r="M567" s="20"/>
      <c r="N567" s="21">
        <v>0</v>
      </c>
      <c r="O567" s="21">
        <v>0</v>
      </c>
      <c r="P567" s="21">
        <v>0</v>
      </c>
      <c r="Q567" s="21">
        <v>0.75763888888888864</v>
      </c>
      <c r="R567" s="11"/>
      <c r="S567" s="11"/>
      <c r="T567" s="11"/>
      <c r="U567" s="5" t="s">
        <v>20</v>
      </c>
      <c r="V567" s="5"/>
      <c r="W567" s="5"/>
      <c r="X567" s="12" t="s">
        <v>6</v>
      </c>
    </row>
    <row r="568" spans="1:24" ht="28.5" outlineLevel="2">
      <c r="A568" s="17">
        <v>192</v>
      </c>
      <c r="B568" s="67" t="s">
        <v>1240</v>
      </c>
      <c r="C568" s="6" t="s">
        <v>118</v>
      </c>
      <c r="D568" s="67">
        <v>240</v>
      </c>
      <c r="E568" s="10" t="s">
        <v>52</v>
      </c>
      <c r="F568" s="10"/>
      <c r="G568" s="19">
        <v>42134</v>
      </c>
      <c r="H568" s="20">
        <v>0.98125000000000007</v>
      </c>
      <c r="I568" s="19">
        <v>42137</v>
      </c>
      <c r="J568" s="20" t="s">
        <v>350</v>
      </c>
      <c r="K568" s="20"/>
      <c r="L568" s="20"/>
      <c r="M568" s="20"/>
      <c r="N568" s="21">
        <v>0</v>
      </c>
      <c r="O568" s="21">
        <v>0</v>
      </c>
      <c r="P568" s="21">
        <v>0</v>
      </c>
      <c r="Q568" s="21">
        <v>2.7493055555555554</v>
      </c>
      <c r="R568" s="11"/>
      <c r="S568" s="11"/>
      <c r="T568" s="11"/>
      <c r="U568" s="5" t="s">
        <v>20</v>
      </c>
      <c r="V568" s="5"/>
      <c r="W568" s="5"/>
      <c r="X568" s="12" t="s">
        <v>6</v>
      </c>
    </row>
    <row r="569" spans="1:24" ht="28.5" outlineLevel="2">
      <c r="A569" s="66">
        <v>192</v>
      </c>
      <c r="B569" s="67" t="s">
        <v>1240</v>
      </c>
      <c r="C569" s="6" t="s">
        <v>118</v>
      </c>
      <c r="D569" s="67">
        <v>240</v>
      </c>
      <c r="E569" s="10" t="s">
        <v>52</v>
      </c>
      <c r="F569" s="10"/>
      <c r="G569" s="19">
        <v>42138</v>
      </c>
      <c r="H569" s="20">
        <v>0.3888888888888889</v>
      </c>
      <c r="I569" s="19">
        <v>42139</v>
      </c>
      <c r="J569" s="20">
        <v>0.76874999999999993</v>
      </c>
      <c r="K569" s="20"/>
      <c r="L569" s="20"/>
      <c r="M569" s="20"/>
      <c r="N569" s="21">
        <v>0</v>
      </c>
      <c r="O569" s="21">
        <v>0</v>
      </c>
      <c r="P569" s="21">
        <v>0</v>
      </c>
      <c r="Q569" s="21">
        <v>1.379861111111111</v>
      </c>
      <c r="R569" s="11"/>
      <c r="S569" s="11"/>
      <c r="T569" s="11"/>
      <c r="U569" s="5" t="s">
        <v>20</v>
      </c>
      <c r="V569" s="5"/>
      <c r="W569" s="5"/>
      <c r="X569" s="12" t="s">
        <v>6</v>
      </c>
    </row>
    <row r="570" spans="1:24" ht="28.5" outlineLevel="2">
      <c r="A570" s="66">
        <v>192</v>
      </c>
      <c r="B570" s="67" t="s">
        <v>1240</v>
      </c>
      <c r="C570" s="6" t="s">
        <v>118</v>
      </c>
      <c r="D570" s="67">
        <v>240</v>
      </c>
      <c r="E570" s="10" t="s">
        <v>52</v>
      </c>
      <c r="F570" s="10"/>
      <c r="G570" s="19">
        <v>42138</v>
      </c>
      <c r="H570" s="20">
        <v>0.3888888888888889</v>
      </c>
      <c r="I570" s="19">
        <v>42139</v>
      </c>
      <c r="J570" s="20">
        <v>0.76874999999999993</v>
      </c>
      <c r="K570" s="20"/>
      <c r="L570" s="20"/>
      <c r="M570" s="20"/>
      <c r="N570" s="21">
        <v>0</v>
      </c>
      <c r="O570" s="21">
        <v>0</v>
      </c>
      <c r="P570" s="21">
        <v>0</v>
      </c>
      <c r="Q570" s="21">
        <v>1.379861111111111</v>
      </c>
      <c r="R570" s="11"/>
      <c r="S570" s="11"/>
      <c r="T570" s="11"/>
      <c r="U570" s="5" t="s">
        <v>20</v>
      </c>
      <c r="V570" s="5"/>
      <c r="W570" s="5"/>
      <c r="X570" s="12" t="s">
        <v>6</v>
      </c>
    </row>
    <row r="571" spans="1:24" ht="28.5" outlineLevel="2">
      <c r="A571" s="17">
        <v>192</v>
      </c>
      <c r="B571" s="67" t="s">
        <v>1240</v>
      </c>
      <c r="C571" s="6" t="s">
        <v>118</v>
      </c>
      <c r="D571" s="67">
        <v>240</v>
      </c>
      <c r="E571" s="10" t="s">
        <v>52</v>
      </c>
      <c r="F571" s="10"/>
      <c r="G571" s="19">
        <v>42140</v>
      </c>
      <c r="H571" s="20">
        <v>0.27083333333333331</v>
      </c>
      <c r="I571" s="19">
        <v>42141</v>
      </c>
      <c r="J571" s="20" t="s">
        <v>491</v>
      </c>
      <c r="K571" s="20"/>
      <c r="L571" s="20"/>
      <c r="M571" s="20"/>
      <c r="N571" s="21">
        <v>0</v>
      </c>
      <c r="O571" s="21">
        <v>0</v>
      </c>
      <c r="P571" s="21">
        <v>0</v>
      </c>
      <c r="Q571" s="21">
        <v>1.4576388888888892</v>
      </c>
      <c r="R571" s="11"/>
      <c r="S571" s="11"/>
      <c r="T571" s="11"/>
      <c r="U571" s="5" t="s">
        <v>20</v>
      </c>
      <c r="V571" s="5"/>
      <c r="W571" s="5"/>
      <c r="X571" s="12" t="s">
        <v>6</v>
      </c>
    </row>
    <row r="572" spans="1:24" ht="28.5" outlineLevel="2">
      <c r="A572" s="66">
        <v>192</v>
      </c>
      <c r="B572" s="67" t="s">
        <v>1240</v>
      </c>
      <c r="C572" s="6" t="s">
        <v>118</v>
      </c>
      <c r="D572" s="67">
        <v>240</v>
      </c>
      <c r="E572" s="10" t="s">
        <v>52</v>
      </c>
      <c r="F572" s="10"/>
      <c r="G572" s="19">
        <v>42142</v>
      </c>
      <c r="H572" s="25">
        <v>0.39097222222222222</v>
      </c>
      <c r="I572" s="19">
        <v>42142</v>
      </c>
      <c r="J572" s="79" t="s">
        <v>531</v>
      </c>
      <c r="K572" s="79"/>
      <c r="L572" s="79"/>
      <c r="M572" s="79"/>
      <c r="N572" s="21">
        <v>0</v>
      </c>
      <c r="O572" s="21">
        <v>0</v>
      </c>
      <c r="P572" s="21">
        <v>0</v>
      </c>
      <c r="Q572" s="21">
        <v>0.3611111111111111</v>
      </c>
      <c r="R572" s="11"/>
      <c r="S572" s="11"/>
      <c r="T572" s="11"/>
      <c r="U572" s="5" t="s">
        <v>70</v>
      </c>
      <c r="V572" s="5"/>
      <c r="W572" s="5"/>
      <c r="X572" s="12" t="s">
        <v>5</v>
      </c>
    </row>
    <row r="573" spans="1:24" ht="28.5" outlineLevel="2">
      <c r="A573" s="17">
        <v>192</v>
      </c>
      <c r="B573" s="67" t="s">
        <v>1240</v>
      </c>
      <c r="C573" s="6" t="s">
        <v>118</v>
      </c>
      <c r="D573" s="67">
        <v>240</v>
      </c>
      <c r="E573" s="10" t="s">
        <v>52</v>
      </c>
      <c r="F573" s="10"/>
      <c r="G573" s="19">
        <v>42143</v>
      </c>
      <c r="H573" s="25">
        <v>0.39374999999999999</v>
      </c>
      <c r="I573" s="19">
        <v>42143</v>
      </c>
      <c r="J573" s="79" t="s">
        <v>553</v>
      </c>
      <c r="K573" s="79"/>
      <c r="L573" s="79"/>
      <c r="M573" s="79"/>
      <c r="N573" s="21">
        <v>0</v>
      </c>
      <c r="O573" s="21">
        <v>0</v>
      </c>
      <c r="P573" s="21">
        <v>0</v>
      </c>
      <c r="Q573" s="21">
        <v>0.35069444444444448</v>
      </c>
      <c r="R573" s="11"/>
      <c r="S573" s="11"/>
      <c r="T573" s="11"/>
      <c r="U573" s="5" t="s">
        <v>20</v>
      </c>
      <c r="V573" s="5"/>
      <c r="W573" s="5"/>
      <c r="X573" s="12" t="s">
        <v>6</v>
      </c>
    </row>
    <row r="574" spans="1:24" ht="28.5" outlineLevel="2">
      <c r="A574" s="66">
        <v>192</v>
      </c>
      <c r="B574" s="67" t="s">
        <v>1240</v>
      </c>
      <c r="C574" s="6" t="s">
        <v>118</v>
      </c>
      <c r="D574" s="67">
        <v>240</v>
      </c>
      <c r="E574" s="10" t="s">
        <v>52</v>
      </c>
      <c r="F574" s="10"/>
      <c r="G574" s="19">
        <v>42144</v>
      </c>
      <c r="H574" s="20" t="s">
        <v>602</v>
      </c>
      <c r="I574" s="19">
        <v>42145</v>
      </c>
      <c r="J574" s="20">
        <v>0.70486111111111116</v>
      </c>
      <c r="K574" s="20"/>
      <c r="L574" s="20"/>
      <c r="M574" s="20"/>
      <c r="N574" s="21">
        <v>0</v>
      </c>
      <c r="O574" s="21">
        <v>0</v>
      </c>
      <c r="P574" s="21">
        <v>0</v>
      </c>
      <c r="Q574" s="21">
        <v>1.2979166666666666</v>
      </c>
      <c r="R574" s="11"/>
      <c r="S574" s="11"/>
      <c r="T574" s="11"/>
      <c r="U574" s="5" t="s">
        <v>20</v>
      </c>
      <c r="V574" s="5"/>
      <c r="W574" s="5"/>
      <c r="X574" s="12" t="s">
        <v>6</v>
      </c>
    </row>
    <row r="575" spans="1:24" ht="28.5" outlineLevel="2">
      <c r="A575" s="17">
        <v>192</v>
      </c>
      <c r="B575" s="67" t="s">
        <v>1240</v>
      </c>
      <c r="C575" s="6" t="s">
        <v>118</v>
      </c>
      <c r="D575" s="67">
        <v>240</v>
      </c>
      <c r="E575" s="10" t="s">
        <v>52</v>
      </c>
      <c r="F575" s="10"/>
      <c r="G575" s="19">
        <v>42146</v>
      </c>
      <c r="H575" s="20">
        <v>0.43888888888888888</v>
      </c>
      <c r="I575" s="19">
        <v>42146</v>
      </c>
      <c r="J575" s="20">
        <v>0.58680555555555558</v>
      </c>
      <c r="K575" s="20"/>
      <c r="L575" s="20"/>
      <c r="M575" s="20"/>
      <c r="N575" s="21">
        <v>0</v>
      </c>
      <c r="O575" s="21">
        <v>0</v>
      </c>
      <c r="P575" s="21">
        <v>0</v>
      </c>
      <c r="Q575" s="21">
        <v>0.1479166666666667</v>
      </c>
      <c r="R575" s="11"/>
      <c r="S575" s="11"/>
      <c r="T575" s="11"/>
      <c r="U575" s="5" t="s">
        <v>20</v>
      </c>
      <c r="V575" s="5"/>
      <c r="W575" s="5"/>
      <c r="X575" s="12" t="s">
        <v>6</v>
      </c>
    </row>
    <row r="576" spans="1:24" ht="28.5" outlineLevel="2">
      <c r="A576" s="66">
        <v>192</v>
      </c>
      <c r="B576" s="67" t="s">
        <v>1240</v>
      </c>
      <c r="C576" s="6" t="s">
        <v>118</v>
      </c>
      <c r="D576" s="67">
        <v>240</v>
      </c>
      <c r="E576" s="10" t="s">
        <v>52</v>
      </c>
      <c r="F576" s="10"/>
      <c r="G576" s="19">
        <v>42147</v>
      </c>
      <c r="H576" s="20">
        <v>0.39374999999999999</v>
      </c>
      <c r="I576" s="19">
        <v>42147</v>
      </c>
      <c r="J576" s="19" t="s">
        <v>683</v>
      </c>
      <c r="K576" s="19"/>
      <c r="L576" s="19"/>
      <c r="M576" s="19"/>
      <c r="N576" s="21">
        <v>0</v>
      </c>
      <c r="O576" s="21">
        <v>0</v>
      </c>
      <c r="P576" s="21">
        <v>0</v>
      </c>
      <c r="Q576" s="21">
        <v>0.31805555555555548</v>
      </c>
      <c r="R576" s="11"/>
      <c r="S576" s="11"/>
      <c r="T576" s="11"/>
      <c r="U576" s="5" t="s">
        <v>20</v>
      </c>
      <c r="V576" s="5"/>
      <c r="W576" s="5"/>
      <c r="X576" s="12" t="s">
        <v>6</v>
      </c>
    </row>
    <row r="577" spans="1:24" ht="28.5" outlineLevel="2">
      <c r="A577" s="66">
        <v>192</v>
      </c>
      <c r="B577" s="67" t="s">
        <v>1240</v>
      </c>
      <c r="C577" s="6" t="s">
        <v>118</v>
      </c>
      <c r="D577" s="67">
        <v>240</v>
      </c>
      <c r="E577" s="10" t="s">
        <v>52</v>
      </c>
      <c r="F577" s="10"/>
      <c r="G577" s="19">
        <v>42149</v>
      </c>
      <c r="H577" s="20">
        <v>0.36944444444444446</v>
      </c>
      <c r="I577" s="19">
        <v>42153</v>
      </c>
      <c r="J577" s="20">
        <v>0.75624999999999998</v>
      </c>
      <c r="K577" s="20"/>
      <c r="L577" s="20"/>
      <c r="M577" s="20"/>
      <c r="N577" s="21">
        <v>0</v>
      </c>
      <c r="O577" s="21">
        <v>0</v>
      </c>
      <c r="P577" s="21">
        <v>0</v>
      </c>
      <c r="Q577" s="21">
        <v>4.3868055555555552</v>
      </c>
      <c r="R577" s="11"/>
      <c r="S577" s="11"/>
      <c r="T577" s="11"/>
      <c r="U577" s="5" t="s">
        <v>20</v>
      </c>
      <c r="V577" s="5"/>
      <c r="W577" s="5"/>
      <c r="X577" s="12" t="s">
        <v>6</v>
      </c>
    </row>
    <row r="578" spans="1:24" ht="28.5" outlineLevel="2">
      <c r="A578" s="17">
        <v>192</v>
      </c>
      <c r="B578" s="67" t="s">
        <v>1240</v>
      </c>
      <c r="C578" s="2" t="s">
        <v>118</v>
      </c>
      <c r="D578" s="67">
        <v>240</v>
      </c>
      <c r="E578" s="10" t="s">
        <v>52</v>
      </c>
      <c r="F578" s="10"/>
      <c r="G578" s="19">
        <v>42154</v>
      </c>
      <c r="H578" s="20">
        <v>0.49513888888888885</v>
      </c>
      <c r="I578" s="19">
        <v>42155</v>
      </c>
      <c r="J578" s="20">
        <v>0.76388888888888884</v>
      </c>
      <c r="K578" s="20"/>
      <c r="L578" s="20"/>
      <c r="M578" s="20"/>
      <c r="N578" s="21">
        <v>0</v>
      </c>
      <c r="O578" s="21">
        <v>0</v>
      </c>
      <c r="P578" s="21">
        <v>0</v>
      </c>
      <c r="Q578" s="21">
        <v>1.26875</v>
      </c>
      <c r="R578" s="11"/>
      <c r="S578" s="11"/>
      <c r="T578" s="11"/>
      <c r="U578" s="5" t="s">
        <v>20</v>
      </c>
      <c r="V578" s="5"/>
      <c r="W578" s="5"/>
      <c r="X578" s="12" t="s">
        <v>6</v>
      </c>
    </row>
    <row r="579" spans="1:24" outlineLevel="1">
      <c r="A579" s="17">
        <v>192</v>
      </c>
      <c r="B579" s="67"/>
      <c r="C579" s="163" t="s">
        <v>1503</v>
      </c>
      <c r="D579" s="67"/>
      <c r="E579" s="10"/>
      <c r="F579" s="10"/>
      <c r="G579" s="19"/>
      <c r="H579" s="20"/>
      <c r="I579" s="19"/>
      <c r="J579" s="20"/>
      <c r="K579" s="20"/>
      <c r="L579" s="20"/>
      <c r="M579" s="20"/>
      <c r="N579" s="21">
        <f>SUBTOTAL(9,N564:N578)</f>
        <v>0</v>
      </c>
      <c r="O579" s="21">
        <f>SUBTOTAL(9,O564:O578)</f>
        <v>0</v>
      </c>
      <c r="P579" s="21">
        <f>SUBTOTAL(9,P564:P578)</f>
        <v>0</v>
      </c>
      <c r="Q579" s="21">
        <f>SUBTOTAL(9,Q564:Q578)</f>
        <v>19.306944444444444</v>
      </c>
      <c r="R579" s="11"/>
      <c r="S579" s="11"/>
      <c r="T579" s="11"/>
      <c r="U579" s="5"/>
      <c r="V579" s="5"/>
      <c r="W579" s="173">
        <f>($X$3-O579*24-P579*24-N579*24)/($X$3-O579*24-P579*24)</f>
        <v>1</v>
      </c>
      <c r="X579" s="12"/>
    </row>
    <row r="580" spans="1:24" outlineLevel="2">
      <c r="A580" s="123">
        <v>193</v>
      </c>
      <c r="B580" s="67" t="s">
        <v>1242</v>
      </c>
      <c r="C580" s="152" t="s">
        <v>1241</v>
      </c>
      <c r="D580" s="67">
        <v>240</v>
      </c>
      <c r="E580" s="10" t="s">
        <v>52</v>
      </c>
      <c r="F580" s="10"/>
      <c r="G580" s="66"/>
      <c r="H580" s="66"/>
      <c r="I580" s="66"/>
      <c r="J580" s="66"/>
      <c r="K580" s="66"/>
      <c r="L580" s="66"/>
      <c r="M580" s="66"/>
      <c r="N580" s="66"/>
      <c r="O580" s="66"/>
      <c r="P580" s="66"/>
      <c r="Q580" s="66"/>
      <c r="R580" s="153"/>
      <c r="S580" s="154"/>
      <c r="T580" s="154"/>
      <c r="U580" s="152"/>
      <c r="V580" s="152"/>
      <c r="W580" s="152"/>
      <c r="X580" s="153"/>
    </row>
    <row r="581" spans="1:24" outlineLevel="1">
      <c r="A581" s="123">
        <v>193</v>
      </c>
      <c r="B581" s="67"/>
      <c r="C581" s="162" t="s">
        <v>1504</v>
      </c>
      <c r="D581" s="67"/>
      <c r="E581" s="10"/>
      <c r="F581" s="10"/>
      <c r="G581" s="66"/>
      <c r="H581" s="66"/>
      <c r="I581" s="66"/>
      <c r="J581" s="66"/>
      <c r="K581" s="66"/>
      <c r="L581" s="66"/>
      <c r="M581" s="66"/>
      <c r="N581" s="66">
        <f>SUBTOTAL(9,N580:N580)</f>
        <v>0</v>
      </c>
      <c r="O581" s="66">
        <f>SUBTOTAL(9,O580:O580)</f>
        <v>0</v>
      </c>
      <c r="P581" s="66">
        <f>SUBTOTAL(9,P580:P580)</f>
        <v>0</v>
      </c>
      <c r="Q581" s="66">
        <f>SUBTOTAL(9,Q580:Q580)</f>
        <v>0</v>
      </c>
      <c r="R581" s="153"/>
      <c r="S581" s="154"/>
      <c r="T581" s="154"/>
      <c r="U581" s="152"/>
      <c r="V581" s="152"/>
      <c r="W581" s="173">
        <f>($X$3-O581*24-P581*24-N581*24)/($X$3-O581*24-P581*24)</f>
        <v>1</v>
      </c>
      <c r="X581" s="153"/>
    </row>
    <row r="582" spans="1:24" outlineLevel="2">
      <c r="A582" s="123">
        <v>194</v>
      </c>
      <c r="B582" s="67" t="s">
        <v>1244</v>
      </c>
      <c r="C582" s="152" t="s">
        <v>1243</v>
      </c>
      <c r="D582" s="67">
        <v>240</v>
      </c>
      <c r="E582" s="10" t="s">
        <v>52</v>
      </c>
      <c r="F582" s="10"/>
      <c r="G582" s="66"/>
      <c r="H582" s="66"/>
      <c r="I582" s="66"/>
      <c r="J582" s="66"/>
      <c r="K582" s="66"/>
      <c r="L582" s="66"/>
      <c r="M582" s="66"/>
      <c r="N582" s="66"/>
      <c r="O582" s="66"/>
      <c r="P582" s="66"/>
      <c r="Q582" s="66"/>
      <c r="R582" s="153"/>
      <c r="S582" s="154"/>
      <c r="T582" s="154"/>
      <c r="U582" s="152"/>
      <c r="V582" s="152"/>
      <c r="W582" s="152"/>
      <c r="X582" s="153"/>
    </row>
    <row r="583" spans="1:24" outlineLevel="1">
      <c r="A583" s="123">
        <v>194</v>
      </c>
      <c r="B583" s="67"/>
      <c r="C583" s="162" t="s">
        <v>1505</v>
      </c>
      <c r="D583" s="67"/>
      <c r="E583" s="10"/>
      <c r="F583" s="10"/>
      <c r="G583" s="66"/>
      <c r="H583" s="66"/>
      <c r="I583" s="66"/>
      <c r="J583" s="66"/>
      <c r="K583" s="66"/>
      <c r="L583" s="66"/>
      <c r="M583" s="66"/>
      <c r="N583" s="66">
        <f>SUBTOTAL(9,N582:N582)</f>
        <v>0</v>
      </c>
      <c r="O583" s="66">
        <f>SUBTOTAL(9,O582:O582)</f>
        <v>0</v>
      </c>
      <c r="P583" s="66">
        <f>SUBTOTAL(9,P582:P582)</f>
        <v>0</v>
      </c>
      <c r="Q583" s="66">
        <f>SUBTOTAL(9,Q582:Q582)</f>
        <v>0</v>
      </c>
      <c r="R583" s="153"/>
      <c r="S583" s="154"/>
      <c r="T583" s="154"/>
      <c r="U583" s="152"/>
      <c r="V583" s="152"/>
      <c r="W583" s="173">
        <f>($X$3-O583*24-P583*24-N583*24)/($X$3-O583*24-P583*24)</f>
        <v>1</v>
      </c>
      <c r="X583" s="153"/>
    </row>
    <row r="584" spans="1:24" outlineLevel="2">
      <c r="A584" s="123">
        <v>195</v>
      </c>
      <c r="B584" s="67" t="s">
        <v>1246</v>
      </c>
      <c r="C584" s="152" t="s">
        <v>1245</v>
      </c>
      <c r="D584" s="67">
        <v>80</v>
      </c>
      <c r="E584" s="10" t="s">
        <v>52</v>
      </c>
      <c r="F584" s="10"/>
      <c r="G584" s="66"/>
      <c r="H584" s="66"/>
      <c r="I584" s="66"/>
      <c r="J584" s="66"/>
      <c r="K584" s="66"/>
      <c r="L584" s="66"/>
      <c r="M584" s="66"/>
      <c r="N584" s="66"/>
      <c r="O584" s="66"/>
      <c r="P584" s="66"/>
      <c r="Q584" s="66"/>
      <c r="R584" s="153"/>
      <c r="S584" s="154"/>
      <c r="T584" s="154"/>
      <c r="U584" s="152"/>
      <c r="V584" s="152"/>
      <c r="W584" s="152"/>
      <c r="X584" s="153"/>
    </row>
    <row r="585" spans="1:24" outlineLevel="1">
      <c r="A585" s="123">
        <v>195</v>
      </c>
      <c r="B585" s="67"/>
      <c r="C585" s="162" t="s">
        <v>1506</v>
      </c>
      <c r="D585" s="67"/>
      <c r="E585" s="10"/>
      <c r="F585" s="10"/>
      <c r="G585" s="66"/>
      <c r="H585" s="66"/>
      <c r="I585" s="66"/>
      <c r="J585" s="66"/>
      <c r="K585" s="66"/>
      <c r="L585" s="66"/>
      <c r="M585" s="66"/>
      <c r="N585" s="66">
        <f>SUBTOTAL(9,N584:N584)</f>
        <v>0</v>
      </c>
      <c r="O585" s="66">
        <f>SUBTOTAL(9,O584:O584)</f>
        <v>0</v>
      </c>
      <c r="P585" s="66">
        <f>SUBTOTAL(9,P584:P584)</f>
        <v>0</v>
      </c>
      <c r="Q585" s="66">
        <f>SUBTOTAL(9,Q584:Q584)</f>
        <v>0</v>
      </c>
      <c r="R585" s="153"/>
      <c r="S585" s="154"/>
      <c r="T585" s="154"/>
      <c r="U585" s="152"/>
      <c r="V585" s="152"/>
      <c r="W585" s="173">
        <f>($X$3-O585*24-P585*24-N585*24)/($X$3-O585*24-P585*24)</f>
        <v>1</v>
      </c>
      <c r="X585" s="153"/>
    </row>
    <row r="586" spans="1:24" ht="28.5" outlineLevel="2">
      <c r="A586" s="17">
        <v>196</v>
      </c>
      <c r="B586" s="67" t="s">
        <v>1247</v>
      </c>
      <c r="C586" s="6" t="s">
        <v>119</v>
      </c>
      <c r="D586" s="67">
        <v>80</v>
      </c>
      <c r="E586" s="10" t="s">
        <v>52</v>
      </c>
      <c r="F586" s="10"/>
      <c r="G586" s="19">
        <v>42115</v>
      </c>
      <c r="H586" s="20">
        <v>0.47847222222222219</v>
      </c>
      <c r="I586" s="19">
        <v>42125</v>
      </c>
      <c r="J586" s="20">
        <v>0.68541666666666667</v>
      </c>
      <c r="K586" s="20"/>
      <c r="L586" s="20"/>
      <c r="M586" s="20"/>
      <c r="N586" s="21">
        <v>0</v>
      </c>
      <c r="O586" s="21">
        <v>0</v>
      </c>
      <c r="P586" s="21">
        <v>0</v>
      </c>
      <c r="Q586" s="21">
        <v>0.68541666666666667</v>
      </c>
      <c r="R586" s="11"/>
      <c r="S586" s="11"/>
      <c r="T586" s="11"/>
      <c r="U586" s="5" t="s">
        <v>20</v>
      </c>
      <c r="V586" s="5"/>
      <c r="W586" s="5"/>
      <c r="X586" s="12" t="s">
        <v>6</v>
      </c>
    </row>
    <row r="587" spans="1:24" ht="28.5" outlineLevel="2">
      <c r="A587" s="66">
        <v>196</v>
      </c>
      <c r="B587" s="67" t="s">
        <v>1247</v>
      </c>
      <c r="C587" s="6" t="s">
        <v>119</v>
      </c>
      <c r="D587" s="67">
        <v>80</v>
      </c>
      <c r="E587" s="10" t="s">
        <v>52</v>
      </c>
      <c r="F587" s="10"/>
      <c r="G587" s="19">
        <v>42151</v>
      </c>
      <c r="H587" s="20" t="s">
        <v>72</v>
      </c>
      <c r="I587" s="82">
        <v>42155</v>
      </c>
      <c r="J587" s="83">
        <v>1</v>
      </c>
      <c r="K587" s="83"/>
      <c r="L587" s="83"/>
      <c r="M587" s="83"/>
      <c r="N587" s="21">
        <v>0</v>
      </c>
      <c r="O587" s="21">
        <v>0</v>
      </c>
      <c r="P587" s="21">
        <v>0</v>
      </c>
      <c r="Q587" s="21">
        <v>4.6194444444444445</v>
      </c>
      <c r="R587" s="11"/>
      <c r="S587" s="11"/>
      <c r="T587" s="11"/>
      <c r="U587" s="5" t="s">
        <v>20</v>
      </c>
      <c r="V587" s="5"/>
      <c r="W587" s="5"/>
      <c r="X587" s="12" t="s">
        <v>6</v>
      </c>
    </row>
    <row r="588" spans="1:24" outlineLevel="1">
      <c r="A588" s="66">
        <v>196</v>
      </c>
      <c r="B588" s="67"/>
      <c r="C588" s="166" t="s">
        <v>1507</v>
      </c>
      <c r="D588" s="67"/>
      <c r="E588" s="10"/>
      <c r="F588" s="10"/>
      <c r="G588" s="19"/>
      <c r="H588" s="20"/>
      <c r="I588" s="82"/>
      <c r="J588" s="83"/>
      <c r="K588" s="83"/>
      <c r="L588" s="83"/>
      <c r="M588" s="83"/>
      <c r="N588" s="21">
        <f>SUBTOTAL(9,N586:N587)</f>
        <v>0</v>
      </c>
      <c r="O588" s="21">
        <f>SUBTOTAL(9,O586:O587)</f>
        <v>0</v>
      </c>
      <c r="P588" s="21">
        <f>SUBTOTAL(9,P586:P587)</f>
        <v>0</v>
      </c>
      <c r="Q588" s="21">
        <f>SUBTOTAL(9,Q586:Q587)</f>
        <v>5.3048611111111112</v>
      </c>
      <c r="R588" s="11"/>
      <c r="S588" s="11"/>
      <c r="T588" s="11"/>
      <c r="U588" s="5"/>
      <c r="V588" s="5"/>
      <c r="W588" s="173">
        <f>($X$3-O588*24-P588*24-N588*24)/($X$3-O588*24-P588*24)</f>
        <v>1</v>
      </c>
      <c r="X588" s="12"/>
    </row>
    <row r="589" spans="1:24" outlineLevel="2">
      <c r="A589" s="123">
        <v>197</v>
      </c>
      <c r="B589" s="67" t="s">
        <v>1249</v>
      </c>
      <c r="C589" s="152" t="s">
        <v>1248</v>
      </c>
      <c r="D589" s="67">
        <v>125</v>
      </c>
      <c r="E589" s="10" t="s">
        <v>52</v>
      </c>
      <c r="F589" s="10"/>
      <c r="G589" s="66"/>
      <c r="H589" s="66"/>
      <c r="I589" s="66"/>
      <c r="J589" s="66"/>
      <c r="K589" s="66"/>
      <c r="L589" s="66"/>
      <c r="M589" s="66"/>
      <c r="N589" s="66"/>
      <c r="O589" s="66"/>
      <c r="P589" s="66"/>
      <c r="Q589" s="66"/>
      <c r="R589" s="153"/>
      <c r="S589" s="154"/>
      <c r="T589" s="154"/>
      <c r="U589" s="152"/>
      <c r="V589" s="152"/>
      <c r="W589" s="152"/>
      <c r="X589" s="153"/>
    </row>
    <row r="590" spans="1:24" outlineLevel="1">
      <c r="A590" s="123">
        <v>197</v>
      </c>
      <c r="B590" s="67"/>
      <c r="C590" s="162" t="s">
        <v>1508</v>
      </c>
      <c r="D590" s="67"/>
      <c r="E590" s="10"/>
      <c r="F590" s="10"/>
      <c r="G590" s="66"/>
      <c r="H590" s="66"/>
      <c r="I590" s="66"/>
      <c r="J590" s="66"/>
      <c r="K590" s="66"/>
      <c r="L590" s="66"/>
      <c r="M590" s="66"/>
      <c r="N590" s="66">
        <f>SUBTOTAL(9,N589:N589)</f>
        <v>0</v>
      </c>
      <c r="O590" s="66">
        <f>SUBTOTAL(9,O589:O589)</f>
        <v>0</v>
      </c>
      <c r="P590" s="66">
        <f>SUBTOTAL(9,P589:P589)</f>
        <v>0</v>
      </c>
      <c r="Q590" s="66">
        <f>SUBTOTAL(9,Q589:Q589)</f>
        <v>0</v>
      </c>
      <c r="R590" s="153"/>
      <c r="S590" s="154"/>
      <c r="T590" s="154"/>
      <c r="U590" s="152"/>
      <c r="V590" s="152"/>
      <c r="W590" s="173">
        <f>($X$3-O590*24-P590*24-N590*24)/($X$3-O590*24-P590*24)</f>
        <v>1</v>
      </c>
      <c r="X590" s="153"/>
    </row>
    <row r="591" spans="1:24" ht="45" outlineLevel="2">
      <c r="A591" s="66">
        <v>198</v>
      </c>
      <c r="B591" s="67" t="s">
        <v>1250</v>
      </c>
      <c r="C591" s="6" t="s">
        <v>120</v>
      </c>
      <c r="D591" s="67">
        <v>330</v>
      </c>
      <c r="E591" s="10" t="s">
        <v>52</v>
      </c>
      <c r="F591" s="10"/>
      <c r="G591" s="18">
        <v>42123</v>
      </c>
      <c r="H591" s="27" t="s">
        <v>136</v>
      </c>
      <c r="I591" s="19">
        <v>42125</v>
      </c>
      <c r="J591" s="20">
        <v>0.71944444444444444</v>
      </c>
      <c r="K591" s="20"/>
      <c r="L591" s="20"/>
      <c r="M591" s="20"/>
      <c r="N591" s="21">
        <v>0</v>
      </c>
      <c r="O591" s="21">
        <v>0</v>
      </c>
      <c r="P591" s="21">
        <v>0</v>
      </c>
      <c r="Q591" s="21">
        <v>0.71944444444444444</v>
      </c>
      <c r="R591" s="11"/>
      <c r="S591" s="11"/>
      <c r="T591" s="11"/>
      <c r="U591" s="13" t="s">
        <v>144</v>
      </c>
      <c r="V591" s="13"/>
      <c r="W591" s="13"/>
      <c r="X591" s="28" t="s">
        <v>6</v>
      </c>
    </row>
    <row r="592" spans="1:24" ht="28.5" outlineLevel="2">
      <c r="A592" s="66">
        <v>198</v>
      </c>
      <c r="B592" s="67" t="s">
        <v>1250</v>
      </c>
      <c r="C592" s="6" t="s">
        <v>120</v>
      </c>
      <c r="D592" s="67">
        <v>330</v>
      </c>
      <c r="E592" s="10" t="s">
        <v>52</v>
      </c>
      <c r="F592" s="10"/>
      <c r="G592" s="19">
        <v>42137</v>
      </c>
      <c r="H592" s="20" t="s">
        <v>446</v>
      </c>
      <c r="I592" s="19">
        <v>42137</v>
      </c>
      <c r="J592" s="20" t="s">
        <v>447</v>
      </c>
      <c r="K592" s="20"/>
      <c r="L592" s="20"/>
      <c r="M592" s="20"/>
      <c r="N592" s="21">
        <v>0</v>
      </c>
      <c r="O592" s="21">
        <v>0</v>
      </c>
      <c r="P592" s="21">
        <v>0</v>
      </c>
      <c r="Q592" s="21">
        <v>0.19375000000000003</v>
      </c>
      <c r="R592" s="11"/>
      <c r="S592" s="11"/>
      <c r="T592" s="11"/>
      <c r="U592" s="5" t="s">
        <v>20</v>
      </c>
      <c r="V592" s="5"/>
      <c r="W592" s="5"/>
      <c r="X592" s="12" t="s">
        <v>6</v>
      </c>
    </row>
    <row r="593" spans="1:24" outlineLevel="1">
      <c r="A593" s="66">
        <v>198</v>
      </c>
      <c r="B593" s="67"/>
      <c r="C593" s="166" t="s">
        <v>1509</v>
      </c>
      <c r="D593" s="67"/>
      <c r="E593" s="10"/>
      <c r="F593" s="10"/>
      <c r="G593" s="19"/>
      <c r="H593" s="20"/>
      <c r="I593" s="19"/>
      <c r="J593" s="20"/>
      <c r="K593" s="20"/>
      <c r="L593" s="20"/>
      <c r="M593" s="20"/>
      <c r="N593" s="21">
        <f>SUBTOTAL(9,N591:N592)</f>
        <v>0</v>
      </c>
      <c r="O593" s="21">
        <f>SUBTOTAL(9,O591:O592)</f>
        <v>0</v>
      </c>
      <c r="P593" s="21">
        <f>SUBTOTAL(9,P591:P592)</f>
        <v>0</v>
      </c>
      <c r="Q593" s="21">
        <f>SUBTOTAL(9,Q591:Q592)</f>
        <v>0.91319444444444442</v>
      </c>
      <c r="R593" s="11"/>
      <c r="S593" s="11"/>
      <c r="T593" s="11"/>
      <c r="U593" s="5"/>
      <c r="V593" s="5"/>
      <c r="W593" s="173">
        <f>($X$3-O593*24-P593*24-N593*24)/($X$3-O593*24-P593*24)</f>
        <v>1</v>
      </c>
      <c r="X593" s="12"/>
    </row>
    <row r="594" spans="1:24" ht="28.5" outlineLevel="2">
      <c r="A594" s="66">
        <v>199</v>
      </c>
      <c r="B594" s="67" t="s">
        <v>1251</v>
      </c>
      <c r="C594" s="6" t="s">
        <v>121</v>
      </c>
      <c r="D594" s="67">
        <v>80</v>
      </c>
      <c r="E594" s="10" t="s">
        <v>52</v>
      </c>
      <c r="F594" s="10"/>
      <c r="G594" s="19">
        <v>42130</v>
      </c>
      <c r="H594" s="20">
        <v>0.4055555555555555</v>
      </c>
      <c r="I594" s="19">
        <v>42140</v>
      </c>
      <c r="J594" s="20">
        <v>0.62291666666666667</v>
      </c>
      <c r="K594" s="20"/>
      <c r="L594" s="20"/>
      <c r="M594" s="20"/>
      <c r="N594" s="21">
        <v>0</v>
      </c>
      <c r="O594" s="21">
        <v>0</v>
      </c>
      <c r="P594" s="21">
        <v>0</v>
      </c>
      <c r="Q594" s="21">
        <v>10.217361111111112</v>
      </c>
      <c r="R594" s="11"/>
      <c r="S594" s="11"/>
      <c r="T594" s="11"/>
      <c r="U594" s="5" t="s">
        <v>874</v>
      </c>
      <c r="V594" s="5"/>
      <c r="W594" s="5"/>
      <c r="X594" s="12" t="s">
        <v>11</v>
      </c>
    </row>
    <row r="595" spans="1:24" outlineLevel="1">
      <c r="A595" s="66">
        <v>199</v>
      </c>
      <c r="B595" s="67"/>
      <c r="C595" s="166" t="s">
        <v>1510</v>
      </c>
      <c r="D595" s="67"/>
      <c r="E595" s="10"/>
      <c r="F595" s="10"/>
      <c r="G595" s="19"/>
      <c r="H595" s="20"/>
      <c r="I595" s="19"/>
      <c r="J595" s="20"/>
      <c r="K595" s="20"/>
      <c r="L595" s="20"/>
      <c r="M595" s="20"/>
      <c r="N595" s="21">
        <f>SUBTOTAL(9,N594:N594)</f>
        <v>0</v>
      </c>
      <c r="O595" s="21">
        <f>SUBTOTAL(9,O594:O594)</f>
        <v>0</v>
      </c>
      <c r="P595" s="21">
        <f>SUBTOTAL(9,P594:P594)</f>
        <v>0</v>
      </c>
      <c r="Q595" s="21">
        <f>SUBTOTAL(9,Q594:Q594)</f>
        <v>10.217361111111112</v>
      </c>
      <c r="R595" s="11"/>
      <c r="S595" s="11"/>
      <c r="T595" s="11"/>
      <c r="U595" s="5"/>
      <c r="V595" s="5"/>
      <c r="W595" s="173">
        <f>($X$3-O595*24-P595*24-N595*24)/($X$3-O595*24-P595*24)</f>
        <v>1</v>
      </c>
      <c r="X595" s="12"/>
    </row>
    <row r="596" spans="1:24" outlineLevel="2">
      <c r="A596" s="17">
        <v>200</v>
      </c>
      <c r="B596" s="67" t="s">
        <v>1252</v>
      </c>
      <c r="C596" s="6" t="s">
        <v>122</v>
      </c>
      <c r="D596" s="67">
        <v>125</v>
      </c>
      <c r="E596" s="10" t="s">
        <v>52</v>
      </c>
      <c r="F596" s="10"/>
      <c r="G596" s="19">
        <v>42145</v>
      </c>
      <c r="H596" s="20">
        <v>0.39583333333333331</v>
      </c>
      <c r="I596" s="82">
        <v>42155</v>
      </c>
      <c r="J596" s="83">
        <v>1</v>
      </c>
      <c r="K596" s="83"/>
      <c r="L596" s="83"/>
      <c r="M596" s="83"/>
      <c r="N596" s="21">
        <v>0</v>
      </c>
      <c r="O596" s="21">
        <v>0</v>
      </c>
      <c r="P596" s="21">
        <v>0</v>
      </c>
      <c r="Q596" s="21">
        <v>10.604166666666666</v>
      </c>
      <c r="R596" s="11"/>
      <c r="S596" s="11"/>
      <c r="T596" s="11"/>
      <c r="U596" s="5" t="s">
        <v>633</v>
      </c>
      <c r="V596" s="5"/>
      <c r="W596" s="5"/>
      <c r="X596" s="12" t="s">
        <v>11</v>
      </c>
    </row>
    <row r="597" spans="1:24" outlineLevel="1">
      <c r="A597" s="17">
        <v>200</v>
      </c>
      <c r="B597" s="67"/>
      <c r="C597" s="166" t="s">
        <v>1511</v>
      </c>
      <c r="D597" s="67"/>
      <c r="E597" s="10"/>
      <c r="F597" s="10"/>
      <c r="G597" s="19"/>
      <c r="H597" s="20"/>
      <c r="I597" s="82"/>
      <c r="J597" s="83"/>
      <c r="K597" s="83"/>
      <c r="L597" s="83"/>
      <c r="M597" s="83"/>
      <c r="N597" s="21">
        <f>SUBTOTAL(9,N596:N596)</f>
        <v>0</v>
      </c>
      <c r="O597" s="21">
        <f>SUBTOTAL(9,O596:O596)</f>
        <v>0</v>
      </c>
      <c r="P597" s="21">
        <f>SUBTOTAL(9,P596:P596)</f>
        <v>0</v>
      </c>
      <c r="Q597" s="21">
        <f>SUBTOTAL(9,Q596:Q596)</f>
        <v>10.604166666666666</v>
      </c>
      <c r="R597" s="11"/>
      <c r="S597" s="11"/>
      <c r="T597" s="11"/>
      <c r="U597" s="5"/>
      <c r="V597" s="5"/>
      <c r="W597" s="173">
        <f>($X$3-O597*24-P597*24-N597*24)/($X$3-O597*24-P597*24)</f>
        <v>1</v>
      </c>
      <c r="X597" s="12"/>
    </row>
    <row r="598" spans="1:24" ht="28.5" outlineLevel="2">
      <c r="A598" s="66">
        <v>201</v>
      </c>
      <c r="B598" s="67" t="s">
        <v>1253</v>
      </c>
      <c r="C598" s="2" t="s">
        <v>466</v>
      </c>
      <c r="D598" s="67">
        <v>50</v>
      </c>
      <c r="E598" s="10" t="s">
        <v>52</v>
      </c>
      <c r="F598" s="10"/>
      <c r="G598" s="19">
        <v>42138</v>
      </c>
      <c r="H598" s="20">
        <v>0.48055555555555557</v>
      </c>
      <c r="I598" s="19">
        <v>42139</v>
      </c>
      <c r="J598" s="20">
        <v>0.77361111111111114</v>
      </c>
      <c r="K598" s="20"/>
      <c r="L598" s="20"/>
      <c r="M598" s="20"/>
      <c r="N598" s="21">
        <v>0</v>
      </c>
      <c r="O598" s="21">
        <v>0</v>
      </c>
      <c r="P598" s="21">
        <v>0</v>
      </c>
      <c r="Q598" s="21">
        <v>1.2930555555555556</v>
      </c>
      <c r="R598" s="11"/>
      <c r="S598" s="11"/>
      <c r="T598" s="11"/>
      <c r="U598" s="22" t="s">
        <v>20</v>
      </c>
      <c r="V598" s="22"/>
      <c r="W598" s="22"/>
      <c r="X598" s="12" t="s">
        <v>6</v>
      </c>
    </row>
    <row r="599" spans="1:24" outlineLevel="1">
      <c r="A599" s="66">
        <v>201</v>
      </c>
      <c r="B599" s="67"/>
      <c r="C599" s="163" t="s">
        <v>1512</v>
      </c>
      <c r="D599" s="67"/>
      <c r="E599" s="10"/>
      <c r="F599" s="10"/>
      <c r="G599" s="19"/>
      <c r="H599" s="20"/>
      <c r="I599" s="19"/>
      <c r="J599" s="20"/>
      <c r="K599" s="20"/>
      <c r="L599" s="20"/>
      <c r="M599" s="20"/>
      <c r="N599" s="21">
        <f>SUBTOTAL(9,N598:N598)</f>
        <v>0</v>
      </c>
      <c r="O599" s="21">
        <f>SUBTOTAL(9,O598:O598)</f>
        <v>0</v>
      </c>
      <c r="P599" s="21">
        <f>SUBTOTAL(9,P598:P598)</f>
        <v>0</v>
      </c>
      <c r="Q599" s="21">
        <f>SUBTOTAL(9,Q598:Q598)</f>
        <v>1.2930555555555556</v>
      </c>
      <c r="R599" s="11"/>
      <c r="S599" s="11"/>
      <c r="T599" s="11"/>
      <c r="U599" s="22"/>
      <c r="V599" s="22"/>
      <c r="W599" s="173">
        <f>($X$3-O599*24-P599*24-N599*24)/($X$3-O599*24-P599*24)</f>
        <v>1</v>
      </c>
      <c r="X599" s="12"/>
    </row>
    <row r="600" spans="1:24" outlineLevel="2">
      <c r="A600" s="123">
        <v>202</v>
      </c>
      <c r="B600" s="67" t="s">
        <v>1255</v>
      </c>
      <c r="C600" s="152" t="s">
        <v>1254</v>
      </c>
      <c r="D600" s="67">
        <v>50</v>
      </c>
      <c r="E600" s="10" t="s">
        <v>52</v>
      </c>
      <c r="F600" s="10"/>
      <c r="G600" s="66"/>
      <c r="H600" s="66"/>
      <c r="I600" s="66"/>
      <c r="J600" s="66"/>
      <c r="K600" s="66"/>
      <c r="L600" s="66"/>
      <c r="M600" s="66"/>
      <c r="N600" s="66"/>
      <c r="O600" s="66"/>
      <c r="P600" s="66"/>
      <c r="Q600" s="66"/>
      <c r="R600" s="153"/>
      <c r="S600" s="154"/>
      <c r="T600" s="154"/>
      <c r="U600" s="152"/>
      <c r="V600" s="152"/>
      <c r="W600" s="152"/>
      <c r="X600" s="153"/>
    </row>
    <row r="601" spans="1:24" outlineLevel="1">
      <c r="A601" s="123">
        <v>202</v>
      </c>
      <c r="B601" s="67"/>
      <c r="C601" s="162" t="s">
        <v>1513</v>
      </c>
      <c r="D601" s="67"/>
      <c r="E601" s="10"/>
      <c r="F601" s="10"/>
      <c r="G601" s="66"/>
      <c r="H601" s="66"/>
      <c r="I601" s="66"/>
      <c r="J601" s="66"/>
      <c r="K601" s="66"/>
      <c r="L601" s="66"/>
      <c r="M601" s="66"/>
      <c r="N601" s="66">
        <f>SUBTOTAL(9,N600:N600)</f>
        <v>0</v>
      </c>
      <c r="O601" s="66">
        <f>SUBTOTAL(9,O600:O600)</f>
        <v>0</v>
      </c>
      <c r="P601" s="66">
        <f>SUBTOTAL(9,P600:P600)</f>
        <v>0</v>
      </c>
      <c r="Q601" s="66">
        <f>SUBTOTAL(9,Q600:Q600)</f>
        <v>0</v>
      </c>
      <c r="R601" s="153"/>
      <c r="S601" s="154"/>
      <c r="T601" s="154"/>
      <c r="U601" s="152"/>
      <c r="V601" s="152"/>
      <c r="W601" s="173">
        <f>($X$3-O601*24-P601*24-N601*24)/($X$3-O601*24-P601*24)</f>
        <v>1</v>
      </c>
      <c r="X601" s="153"/>
    </row>
    <row r="602" spans="1:24" outlineLevel="2">
      <c r="A602" s="123">
        <v>203</v>
      </c>
      <c r="B602" s="67" t="s">
        <v>1257</v>
      </c>
      <c r="C602" s="152" t="s">
        <v>1256</v>
      </c>
      <c r="D602" s="67">
        <v>50</v>
      </c>
      <c r="E602" s="10" t="s">
        <v>52</v>
      </c>
      <c r="F602" s="10"/>
      <c r="G602" s="66"/>
      <c r="H602" s="66"/>
      <c r="I602" s="66"/>
      <c r="J602" s="66"/>
      <c r="K602" s="66"/>
      <c r="L602" s="66"/>
      <c r="M602" s="66"/>
      <c r="N602" s="66"/>
      <c r="O602" s="66"/>
      <c r="P602" s="66"/>
      <c r="Q602" s="66"/>
      <c r="R602" s="153"/>
      <c r="S602" s="154"/>
      <c r="T602" s="154"/>
      <c r="U602" s="152"/>
      <c r="V602" s="152"/>
      <c r="W602" s="152"/>
      <c r="X602" s="153"/>
    </row>
    <row r="603" spans="1:24" outlineLevel="1">
      <c r="A603" s="123">
        <v>203</v>
      </c>
      <c r="B603" s="67"/>
      <c r="C603" s="162" t="s">
        <v>1514</v>
      </c>
      <c r="D603" s="67"/>
      <c r="E603" s="10"/>
      <c r="F603" s="10"/>
      <c r="G603" s="66"/>
      <c r="H603" s="66"/>
      <c r="I603" s="66"/>
      <c r="J603" s="66"/>
      <c r="K603" s="66"/>
      <c r="L603" s="66"/>
      <c r="M603" s="66"/>
      <c r="N603" s="66">
        <f>SUBTOTAL(9,N602:N602)</f>
        <v>0</v>
      </c>
      <c r="O603" s="66">
        <f>SUBTOTAL(9,O602:O602)</f>
        <v>0</v>
      </c>
      <c r="P603" s="66">
        <f>SUBTOTAL(9,P602:P602)</f>
        <v>0</v>
      </c>
      <c r="Q603" s="66">
        <f>SUBTOTAL(9,Q602:Q602)</f>
        <v>0</v>
      </c>
      <c r="R603" s="153"/>
      <c r="S603" s="154"/>
      <c r="T603" s="154"/>
      <c r="U603" s="152"/>
      <c r="V603" s="152"/>
      <c r="W603" s="173">
        <f>($X$3-O603*24-P603*24-N603*24)/($X$3-O603*24-P603*24)</f>
        <v>1</v>
      </c>
      <c r="X603" s="153"/>
    </row>
    <row r="604" spans="1:24" outlineLevel="2">
      <c r="A604" s="123">
        <v>204</v>
      </c>
      <c r="B604" s="67" t="s">
        <v>1259</v>
      </c>
      <c r="C604" s="152" t="s">
        <v>1258</v>
      </c>
      <c r="D604" s="67">
        <v>50</v>
      </c>
      <c r="E604" s="10" t="s">
        <v>52</v>
      </c>
      <c r="F604" s="10"/>
      <c r="G604" s="66"/>
      <c r="H604" s="66"/>
      <c r="I604" s="66"/>
      <c r="J604" s="66"/>
      <c r="K604" s="66"/>
      <c r="L604" s="66"/>
      <c r="M604" s="66"/>
      <c r="N604" s="66"/>
      <c r="O604" s="66"/>
      <c r="P604" s="66"/>
      <c r="Q604" s="66"/>
      <c r="R604" s="153"/>
      <c r="S604" s="154"/>
      <c r="T604" s="154"/>
      <c r="U604" s="152"/>
      <c r="V604" s="152"/>
      <c r="W604" s="152"/>
      <c r="X604" s="153"/>
    </row>
    <row r="605" spans="1:24" outlineLevel="1">
      <c r="A605" s="123">
        <v>204</v>
      </c>
      <c r="B605" s="67"/>
      <c r="C605" s="162" t="s">
        <v>1515</v>
      </c>
      <c r="D605" s="67"/>
      <c r="E605" s="10"/>
      <c r="F605" s="10"/>
      <c r="G605" s="66"/>
      <c r="H605" s="66"/>
      <c r="I605" s="66"/>
      <c r="J605" s="66"/>
      <c r="K605" s="66"/>
      <c r="L605" s="66"/>
      <c r="M605" s="66"/>
      <c r="N605" s="66">
        <f>SUBTOTAL(9,N604:N604)</f>
        <v>0</v>
      </c>
      <c r="O605" s="66">
        <f>SUBTOTAL(9,O604:O604)</f>
        <v>0</v>
      </c>
      <c r="P605" s="66">
        <f>SUBTOTAL(9,P604:P604)</f>
        <v>0</v>
      </c>
      <c r="Q605" s="66">
        <f>SUBTOTAL(9,Q604:Q604)</f>
        <v>0</v>
      </c>
      <c r="R605" s="153"/>
      <c r="S605" s="154"/>
      <c r="T605" s="154"/>
      <c r="U605" s="152"/>
      <c r="V605" s="152"/>
      <c r="W605" s="173">
        <f>($X$3-O605*24-P605*24-N605*24)/($X$3-O605*24-P605*24)</f>
        <v>1</v>
      </c>
      <c r="X605" s="153"/>
    </row>
    <row r="606" spans="1:24" ht="28.5" outlineLevel="2">
      <c r="A606" s="17">
        <v>205</v>
      </c>
      <c r="B606" s="67" t="s">
        <v>1260</v>
      </c>
      <c r="C606" s="6" t="s">
        <v>123</v>
      </c>
      <c r="D606" s="67">
        <v>125</v>
      </c>
      <c r="E606" s="10" t="s">
        <v>52</v>
      </c>
      <c r="F606" s="10"/>
      <c r="G606" s="19">
        <v>42128</v>
      </c>
      <c r="H606" s="20">
        <v>0.31458333333333333</v>
      </c>
      <c r="I606" s="19">
        <v>42128</v>
      </c>
      <c r="J606" s="20">
        <v>0.76736111111111116</v>
      </c>
      <c r="K606" s="20"/>
      <c r="L606" s="20"/>
      <c r="M606" s="20"/>
      <c r="N606" s="21">
        <v>0</v>
      </c>
      <c r="O606" s="21">
        <v>0</v>
      </c>
      <c r="P606" s="21">
        <v>0</v>
      </c>
      <c r="Q606" s="21">
        <v>0.45277777777777783</v>
      </c>
      <c r="R606" s="11"/>
      <c r="S606" s="11"/>
      <c r="T606" s="11"/>
      <c r="U606" s="5" t="s">
        <v>20</v>
      </c>
      <c r="V606" s="5"/>
      <c r="W606" s="5"/>
      <c r="X606" s="12" t="s">
        <v>6</v>
      </c>
    </row>
    <row r="607" spans="1:24" ht="28.5" outlineLevel="2">
      <c r="A607" s="66">
        <v>205</v>
      </c>
      <c r="B607" s="67" t="s">
        <v>1260</v>
      </c>
      <c r="C607" s="6" t="s">
        <v>123</v>
      </c>
      <c r="D607" s="67">
        <v>125</v>
      </c>
      <c r="E607" s="10" t="s">
        <v>52</v>
      </c>
      <c r="F607" s="10"/>
      <c r="G607" s="19">
        <v>42129</v>
      </c>
      <c r="H607" s="20">
        <v>0.30763888888888891</v>
      </c>
      <c r="I607" s="19">
        <v>42130</v>
      </c>
      <c r="J607" s="20">
        <v>0.76944444444444438</v>
      </c>
      <c r="K607" s="20"/>
      <c r="L607" s="20"/>
      <c r="M607" s="20"/>
      <c r="N607" s="21">
        <v>0</v>
      </c>
      <c r="O607" s="21">
        <v>0</v>
      </c>
      <c r="P607" s="21">
        <v>0</v>
      </c>
      <c r="Q607" s="21">
        <v>1.4618055555555554</v>
      </c>
      <c r="R607" s="11"/>
      <c r="S607" s="11"/>
      <c r="T607" s="11"/>
      <c r="U607" s="5" t="s">
        <v>20</v>
      </c>
      <c r="V607" s="5"/>
      <c r="W607" s="5"/>
      <c r="X607" s="12" t="s">
        <v>6</v>
      </c>
    </row>
    <row r="608" spans="1:24" ht="28.5" outlineLevel="2">
      <c r="A608" s="66">
        <v>205</v>
      </c>
      <c r="B608" s="67" t="s">
        <v>1260</v>
      </c>
      <c r="C608" s="6" t="s">
        <v>123</v>
      </c>
      <c r="D608" s="67">
        <v>125</v>
      </c>
      <c r="E608" s="10" t="s">
        <v>52</v>
      </c>
      <c r="F608" s="10"/>
      <c r="G608" s="19">
        <v>42132</v>
      </c>
      <c r="H608" s="20">
        <v>0.28888888888888892</v>
      </c>
      <c r="I608" s="19">
        <v>42133</v>
      </c>
      <c r="J608" s="20">
        <v>0.78055555555555556</v>
      </c>
      <c r="K608" s="20"/>
      <c r="L608" s="20"/>
      <c r="M608" s="20"/>
      <c r="N608" s="21">
        <v>0</v>
      </c>
      <c r="O608" s="21">
        <v>0</v>
      </c>
      <c r="P608" s="21">
        <v>0</v>
      </c>
      <c r="Q608" s="21">
        <v>1.4916666666666665</v>
      </c>
      <c r="R608" s="11"/>
      <c r="S608" s="11"/>
      <c r="T608" s="11"/>
      <c r="U608" s="5" t="s">
        <v>20</v>
      </c>
      <c r="V608" s="5"/>
      <c r="W608" s="5"/>
      <c r="X608" s="12" t="s">
        <v>6</v>
      </c>
    </row>
    <row r="609" spans="1:24" ht="28.5" outlineLevel="2">
      <c r="A609" s="66">
        <v>205</v>
      </c>
      <c r="B609" s="67" t="s">
        <v>1260</v>
      </c>
      <c r="C609" s="6" t="s">
        <v>123</v>
      </c>
      <c r="D609" s="67">
        <v>125</v>
      </c>
      <c r="E609" s="10" t="s">
        <v>52</v>
      </c>
      <c r="F609" s="10"/>
      <c r="G609" s="19">
        <v>42135</v>
      </c>
      <c r="H609" s="20">
        <v>0.41319444444444442</v>
      </c>
      <c r="I609" s="19">
        <v>42135</v>
      </c>
      <c r="J609" s="20">
        <v>0.8666666666666667</v>
      </c>
      <c r="K609" s="20"/>
      <c r="L609" s="20"/>
      <c r="M609" s="20"/>
      <c r="N609" s="21">
        <v>0</v>
      </c>
      <c r="O609" s="21">
        <v>0</v>
      </c>
      <c r="P609" s="21">
        <v>0</v>
      </c>
      <c r="Q609" s="21">
        <v>0.45347222222222228</v>
      </c>
      <c r="R609" s="11"/>
      <c r="S609" s="11"/>
      <c r="T609" s="11"/>
      <c r="U609" s="5" t="s">
        <v>20</v>
      </c>
      <c r="V609" s="5"/>
      <c r="W609" s="5"/>
      <c r="X609" s="12" t="s">
        <v>6</v>
      </c>
    </row>
    <row r="610" spans="1:24" ht="28.5" outlineLevel="2">
      <c r="A610" s="17">
        <v>205</v>
      </c>
      <c r="B610" s="67" t="s">
        <v>1260</v>
      </c>
      <c r="C610" s="6" t="s">
        <v>123</v>
      </c>
      <c r="D610" s="67">
        <v>125</v>
      </c>
      <c r="E610" s="10" t="s">
        <v>52</v>
      </c>
      <c r="F610" s="10"/>
      <c r="G610" s="19">
        <v>42136</v>
      </c>
      <c r="H610" s="20" t="s">
        <v>378</v>
      </c>
      <c r="I610" s="19">
        <v>42137</v>
      </c>
      <c r="J610" s="20" t="s">
        <v>379</v>
      </c>
      <c r="K610" s="20"/>
      <c r="L610" s="20"/>
      <c r="M610" s="20"/>
      <c r="N610" s="21">
        <v>0</v>
      </c>
      <c r="O610" s="21">
        <v>0</v>
      </c>
      <c r="P610" s="21">
        <v>0</v>
      </c>
      <c r="Q610" s="21">
        <v>0.67638888888888893</v>
      </c>
      <c r="R610" s="11"/>
      <c r="S610" s="11"/>
      <c r="T610" s="11"/>
      <c r="U610" s="5" t="s">
        <v>20</v>
      </c>
      <c r="V610" s="5"/>
      <c r="W610" s="5"/>
      <c r="X610" s="12" t="s">
        <v>6</v>
      </c>
    </row>
    <row r="611" spans="1:24" ht="28.5" outlineLevel="2">
      <c r="A611" s="17">
        <v>205</v>
      </c>
      <c r="B611" s="67" t="s">
        <v>1260</v>
      </c>
      <c r="C611" s="6" t="s">
        <v>123</v>
      </c>
      <c r="D611" s="67">
        <v>125</v>
      </c>
      <c r="E611" s="10" t="s">
        <v>52</v>
      </c>
      <c r="F611" s="10"/>
      <c r="G611" s="19">
        <v>42137</v>
      </c>
      <c r="H611" s="20" t="s">
        <v>407</v>
      </c>
      <c r="I611" s="19">
        <v>42137</v>
      </c>
      <c r="J611" s="20" t="s">
        <v>167</v>
      </c>
      <c r="K611" s="20"/>
      <c r="L611" s="20"/>
      <c r="M611" s="20"/>
      <c r="N611" s="21">
        <v>0</v>
      </c>
      <c r="O611" s="21">
        <v>0</v>
      </c>
      <c r="P611" s="21">
        <v>0</v>
      </c>
      <c r="Q611" s="21">
        <v>0.39930555555555564</v>
      </c>
      <c r="R611" s="11"/>
      <c r="S611" s="11"/>
      <c r="T611" s="11"/>
      <c r="U611" s="5" t="s">
        <v>20</v>
      </c>
      <c r="V611" s="5"/>
      <c r="W611" s="5"/>
      <c r="X611" s="12" t="s">
        <v>6</v>
      </c>
    </row>
    <row r="612" spans="1:24" ht="28.5" outlineLevel="2">
      <c r="A612" s="66">
        <v>205</v>
      </c>
      <c r="B612" s="67" t="s">
        <v>1260</v>
      </c>
      <c r="C612" s="6" t="s">
        <v>123</v>
      </c>
      <c r="D612" s="67">
        <v>125</v>
      </c>
      <c r="E612" s="10" t="s">
        <v>52</v>
      </c>
      <c r="F612" s="10"/>
      <c r="G612" s="19">
        <v>42139</v>
      </c>
      <c r="H612" s="20">
        <v>0.50486111111111109</v>
      </c>
      <c r="I612" s="19">
        <v>42139</v>
      </c>
      <c r="J612" s="20">
        <v>0.75902777777777775</v>
      </c>
      <c r="K612" s="20"/>
      <c r="L612" s="20"/>
      <c r="M612" s="20"/>
      <c r="N612" s="21">
        <v>0</v>
      </c>
      <c r="O612" s="21">
        <v>0</v>
      </c>
      <c r="P612" s="21">
        <v>0</v>
      </c>
      <c r="Q612" s="21">
        <v>0.25416666666666665</v>
      </c>
      <c r="R612" s="11"/>
      <c r="S612" s="11"/>
      <c r="T612" s="11"/>
      <c r="U612" s="5" t="s">
        <v>20</v>
      </c>
      <c r="V612" s="5"/>
      <c r="W612" s="5"/>
      <c r="X612" s="12" t="s">
        <v>6</v>
      </c>
    </row>
    <row r="613" spans="1:24" ht="28.5" outlineLevel="2">
      <c r="A613" s="66">
        <v>205</v>
      </c>
      <c r="B613" s="67" t="s">
        <v>1260</v>
      </c>
      <c r="C613" s="6" t="s">
        <v>123</v>
      </c>
      <c r="D613" s="67">
        <v>125</v>
      </c>
      <c r="E613" s="10" t="s">
        <v>52</v>
      </c>
      <c r="F613" s="10"/>
      <c r="G613" s="19">
        <v>42140</v>
      </c>
      <c r="H613" s="20">
        <v>0.40069444444444446</v>
      </c>
      <c r="I613" s="19">
        <v>42140</v>
      </c>
      <c r="J613" s="20">
        <v>0.70486111111111116</v>
      </c>
      <c r="K613" s="20"/>
      <c r="L613" s="20"/>
      <c r="M613" s="20"/>
      <c r="N613" s="21">
        <v>0</v>
      </c>
      <c r="O613" s="21">
        <v>0</v>
      </c>
      <c r="P613" s="21">
        <v>0</v>
      </c>
      <c r="Q613" s="21">
        <v>0.3041666666666667</v>
      </c>
      <c r="R613" s="11"/>
      <c r="S613" s="11"/>
      <c r="T613" s="11"/>
      <c r="U613" s="5" t="s">
        <v>20</v>
      </c>
      <c r="V613" s="5"/>
      <c r="W613" s="5"/>
      <c r="X613" s="12" t="s">
        <v>6</v>
      </c>
    </row>
    <row r="614" spans="1:24" ht="28.5" outlineLevel="2">
      <c r="A614" s="66">
        <v>205</v>
      </c>
      <c r="B614" s="67" t="s">
        <v>1260</v>
      </c>
      <c r="C614" s="6" t="s">
        <v>123</v>
      </c>
      <c r="D614" s="67">
        <v>125</v>
      </c>
      <c r="E614" s="10" t="s">
        <v>52</v>
      </c>
      <c r="F614" s="10"/>
      <c r="G614" s="19">
        <v>42142</v>
      </c>
      <c r="H614" s="25">
        <v>0.4916666666666667</v>
      </c>
      <c r="I614" s="19">
        <v>42142</v>
      </c>
      <c r="J614" s="79" t="s">
        <v>548</v>
      </c>
      <c r="K614" s="79"/>
      <c r="L614" s="79"/>
      <c r="M614" s="79"/>
      <c r="N614" s="21">
        <v>0</v>
      </c>
      <c r="O614" s="21">
        <v>0</v>
      </c>
      <c r="P614" s="21">
        <v>0</v>
      </c>
      <c r="Q614" s="21">
        <v>0.19652777777777775</v>
      </c>
      <c r="R614" s="11"/>
      <c r="S614" s="11"/>
      <c r="T614" s="11"/>
      <c r="U614" s="5" t="s">
        <v>20</v>
      </c>
      <c r="V614" s="5"/>
      <c r="W614" s="5"/>
      <c r="X614" s="12" t="s">
        <v>4</v>
      </c>
    </row>
    <row r="615" spans="1:24" ht="28.5" outlineLevel="2">
      <c r="A615" s="66">
        <v>205</v>
      </c>
      <c r="B615" s="67" t="s">
        <v>1260</v>
      </c>
      <c r="C615" s="6" t="s">
        <v>123</v>
      </c>
      <c r="D615" s="67">
        <v>125</v>
      </c>
      <c r="E615" s="10" t="s">
        <v>52</v>
      </c>
      <c r="F615" s="10"/>
      <c r="G615" s="19">
        <v>42143</v>
      </c>
      <c r="H615" s="25">
        <v>0.35138888888888892</v>
      </c>
      <c r="I615" s="19">
        <v>42143</v>
      </c>
      <c r="J615" s="79" t="s">
        <v>560</v>
      </c>
      <c r="K615" s="79"/>
      <c r="L615" s="79"/>
      <c r="M615" s="79"/>
      <c r="N615" s="21">
        <v>0</v>
      </c>
      <c r="O615" s="21">
        <v>0</v>
      </c>
      <c r="P615" s="21">
        <v>0</v>
      </c>
      <c r="Q615" s="21">
        <v>0.35972222222222222</v>
      </c>
      <c r="R615" s="11"/>
      <c r="S615" s="11"/>
      <c r="T615" s="11"/>
      <c r="U615" s="5" t="s">
        <v>20</v>
      </c>
      <c r="V615" s="5"/>
      <c r="W615" s="5"/>
      <c r="X615" s="12" t="s">
        <v>6</v>
      </c>
    </row>
    <row r="616" spans="1:24" ht="28.5" outlineLevel="2">
      <c r="A616" s="66">
        <v>205</v>
      </c>
      <c r="B616" s="67" t="s">
        <v>1260</v>
      </c>
      <c r="C616" s="6" t="s">
        <v>123</v>
      </c>
      <c r="D616" s="67">
        <v>125</v>
      </c>
      <c r="E616" s="10" t="s">
        <v>52</v>
      </c>
      <c r="F616" s="10"/>
      <c r="G616" s="19">
        <v>42144</v>
      </c>
      <c r="H616" s="20" t="s">
        <v>613</v>
      </c>
      <c r="I616" s="19">
        <v>42144</v>
      </c>
      <c r="J616" s="20" t="s">
        <v>614</v>
      </c>
      <c r="K616" s="20"/>
      <c r="L616" s="20"/>
      <c r="M616" s="20"/>
      <c r="N616" s="21">
        <v>0</v>
      </c>
      <c r="O616" s="21">
        <v>0</v>
      </c>
      <c r="P616" s="21">
        <v>0</v>
      </c>
      <c r="Q616" s="21">
        <v>0.2680555555555556</v>
      </c>
      <c r="R616" s="11"/>
      <c r="S616" s="11"/>
      <c r="T616" s="11"/>
      <c r="U616" s="5" t="s">
        <v>20</v>
      </c>
      <c r="V616" s="5"/>
      <c r="W616" s="5"/>
      <c r="X616" s="12" t="s">
        <v>6</v>
      </c>
    </row>
    <row r="617" spans="1:24" ht="28.5" outlineLevel="2">
      <c r="A617" s="66">
        <v>205</v>
      </c>
      <c r="B617" s="67" t="s">
        <v>1260</v>
      </c>
      <c r="C617" s="6" t="s">
        <v>123</v>
      </c>
      <c r="D617" s="67">
        <v>125</v>
      </c>
      <c r="E617" s="10" t="s">
        <v>52</v>
      </c>
      <c r="F617" s="10"/>
      <c r="G617" s="19">
        <v>42145</v>
      </c>
      <c r="H617" s="20">
        <v>0.36944444444444446</v>
      </c>
      <c r="I617" s="19">
        <v>42145</v>
      </c>
      <c r="J617" s="20">
        <v>0.72083333333333333</v>
      </c>
      <c r="K617" s="20"/>
      <c r="L617" s="20"/>
      <c r="M617" s="20"/>
      <c r="N617" s="21">
        <v>0</v>
      </c>
      <c r="O617" s="21">
        <v>0</v>
      </c>
      <c r="P617" s="21">
        <v>0</v>
      </c>
      <c r="Q617" s="21">
        <v>0.35138888888888886</v>
      </c>
      <c r="R617" s="11"/>
      <c r="S617" s="11"/>
      <c r="T617" s="11"/>
      <c r="U617" s="5" t="s">
        <v>20</v>
      </c>
      <c r="V617" s="5"/>
      <c r="W617" s="5"/>
      <c r="X617" s="12" t="s">
        <v>6</v>
      </c>
    </row>
    <row r="618" spans="1:24" ht="28.5" outlineLevel="2">
      <c r="A618" s="66">
        <v>205</v>
      </c>
      <c r="B618" s="67" t="s">
        <v>1260</v>
      </c>
      <c r="C618" s="6" t="s">
        <v>123</v>
      </c>
      <c r="D618" s="67">
        <v>125</v>
      </c>
      <c r="E618" s="10" t="s">
        <v>52</v>
      </c>
      <c r="F618" s="10"/>
      <c r="G618" s="19">
        <v>42146</v>
      </c>
      <c r="H618" s="20">
        <v>0.38472222222222219</v>
      </c>
      <c r="I618" s="19">
        <v>42147</v>
      </c>
      <c r="J618" s="20">
        <v>0.71111111111111114</v>
      </c>
      <c r="K618" s="20"/>
      <c r="L618" s="20"/>
      <c r="M618" s="20"/>
      <c r="N618" s="21">
        <v>0</v>
      </c>
      <c r="O618" s="21">
        <v>0</v>
      </c>
      <c r="P618" s="21">
        <v>0</v>
      </c>
      <c r="Q618" s="21">
        <v>1.3263888888888891</v>
      </c>
      <c r="R618" s="11"/>
      <c r="S618" s="11"/>
      <c r="T618" s="11"/>
      <c r="U618" s="5" t="s">
        <v>20</v>
      </c>
      <c r="V618" s="5"/>
      <c r="W618" s="5"/>
      <c r="X618" s="12" t="s">
        <v>6</v>
      </c>
    </row>
    <row r="619" spans="1:24" ht="28.5" outlineLevel="2">
      <c r="A619" s="66">
        <v>205</v>
      </c>
      <c r="B619" s="67" t="s">
        <v>1260</v>
      </c>
      <c r="C619" s="6" t="s">
        <v>123</v>
      </c>
      <c r="D619" s="67">
        <v>125</v>
      </c>
      <c r="E619" s="10" t="s">
        <v>52</v>
      </c>
      <c r="F619" s="10"/>
      <c r="G619" s="19">
        <v>42149</v>
      </c>
      <c r="H619" s="20">
        <v>0.45833333333333331</v>
      </c>
      <c r="I619" s="19">
        <v>42149</v>
      </c>
      <c r="J619" s="20">
        <v>0.78611111111111109</v>
      </c>
      <c r="K619" s="20"/>
      <c r="L619" s="20"/>
      <c r="M619" s="20"/>
      <c r="N619" s="21">
        <v>0</v>
      </c>
      <c r="O619" s="21">
        <v>0</v>
      </c>
      <c r="P619" s="21">
        <v>0</v>
      </c>
      <c r="Q619" s="21">
        <v>0.32777777777777778</v>
      </c>
      <c r="R619" s="11"/>
      <c r="S619" s="11"/>
      <c r="T619" s="11"/>
      <c r="U619" s="5" t="s">
        <v>20</v>
      </c>
      <c r="V619" s="5"/>
      <c r="W619" s="5"/>
      <c r="X619" s="12" t="s">
        <v>6</v>
      </c>
    </row>
    <row r="620" spans="1:24" ht="28.5" outlineLevel="2">
      <c r="A620" s="17">
        <v>205</v>
      </c>
      <c r="B620" s="67" t="s">
        <v>1260</v>
      </c>
      <c r="C620" s="6" t="s">
        <v>123</v>
      </c>
      <c r="D620" s="67">
        <v>125</v>
      </c>
      <c r="E620" s="10" t="s">
        <v>52</v>
      </c>
      <c r="F620" s="10"/>
      <c r="G620" s="19">
        <v>42150</v>
      </c>
      <c r="H620" s="20" t="s">
        <v>756</v>
      </c>
      <c r="I620" s="82">
        <v>42155</v>
      </c>
      <c r="J620" s="83">
        <v>1</v>
      </c>
      <c r="K620" s="83"/>
      <c r="L620" s="83"/>
      <c r="M620" s="83"/>
      <c r="N620" s="21">
        <v>0</v>
      </c>
      <c r="O620" s="21">
        <v>0</v>
      </c>
      <c r="P620" s="21">
        <v>0</v>
      </c>
      <c r="Q620" s="21">
        <v>5.5597222222222218</v>
      </c>
      <c r="R620" s="11"/>
      <c r="S620" s="11"/>
      <c r="T620" s="11"/>
      <c r="U620" s="5" t="s">
        <v>20</v>
      </c>
      <c r="V620" s="5"/>
      <c r="W620" s="5"/>
      <c r="X620" s="12" t="s">
        <v>6</v>
      </c>
    </row>
    <row r="621" spans="1:24" ht="28.5" outlineLevel="2">
      <c r="A621" s="66">
        <v>205</v>
      </c>
      <c r="B621" s="67" t="s">
        <v>1260</v>
      </c>
      <c r="C621" s="6" t="s">
        <v>123</v>
      </c>
      <c r="D621" s="67">
        <v>125</v>
      </c>
      <c r="E621" s="10" t="s">
        <v>52</v>
      </c>
      <c r="F621" s="10"/>
      <c r="G621" s="19">
        <v>42150</v>
      </c>
      <c r="H621" s="20">
        <v>0.44027777777777777</v>
      </c>
      <c r="I621" s="19">
        <v>42152</v>
      </c>
      <c r="J621" s="20">
        <v>0.75694444444444453</v>
      </c>
      <c r="K621" s="20"/>
      <c r="L621" s="20"/>
      <c r="M621" s="20"/>
      <c r="N621" s="21">
        <v>0</v>
      </c>
      <c r="O621" s="21">
        <v>0</v>
      </c>
      <c r="P621" s="21">
        <v>0</v>
      </c>
      <c r="Q621" s="21">
        <v>2.3166666666666669</v>
      </c>
      <c r="R621" s="11"/>
      <c r="S621" s="11"/>
      <c r="T621" s="11"/>
      <c r="U621" s="5" t="s">
        <v>20</v>
      </c>
      <c r="V621" s="5"/>
      <c r="W621" s="5"/>
      <c r="X621" s="12" t="s">
        <v>6</v>
      </c>
    </row>
    <row r="622" spans="1:24" ht="28.5" outlineLevel="2">
      <c r="A622" s="66">
        <v>205</v>
      </c>
      <c r="B622" s="67" t="s">
        <v>1260</v>
      </c>
      <c r="C622" s="6" t="s">
        <v>123</v>
      </c>
      <c r="D622" s="67">
        <v>125</v>
      </c>
      <c r="E622" s="10" t="s">
        <v>52</v>
      </c>
      <c r="F622" s="10"/>
      <c r="G622" s="19">
        <v>42153</v>
      </c>
      <c r="H622" s="20">
        <v>0.39305555555555555</v>
      </c>
      <c r="I622" s="19">
        <v>42154</v>
      </c>
      <c r="J622" s="20">
        <v>5.0694444444444452E-2</v>
      </c>
      <c r="K622" s="20"/>
      <c r="L622" s="20"/>
      <c r="M622" s="20"/>
      <c r="N622" s="21">
        <v>0</v>
      </c>
      <c r="O622" s="21">
        <v>0</v>
      </c>
      <c r="P622" s="21">
        <v>0</v>
      </c>
      <c r="Q622" s="21">
        <v>0.65763888888888888</v>
      </c>
      <c r="R622" s="11"/>
      <c r="S622" s="11"/>
      <c r="T622" s="11"/>
      <c r="U622" s="5" t="s">
        <v>20</v>
      </c>
      <c r="V622" s="5"/>
      <c r="W622" s="5"/>
      <c r="X622" s="12" t="s">
        <v>6</v>
      </c>
    </row>
    <row r="623" spans="1:24" outlineLevel="1">
      <c r="A623" s="66">
        <v>205</v>
      </c>
      <c r="B623" s="67"/>
      <c r="C623" s="166" t="s">
        <v>1516</v>
      </c>
      <c r="D623" s="67"/>
      <c r="E623" s="10"/>
      <c r="F623" s="10"/>
      <c r="G623" s="19"/>
      <c r="H623" s="20"/>
      <c r="I623" s="19"/>
      <c r="J623" s="20"/>
      <c r="K623" s="20"/>
      <c r="L623" s="20"/>
      <c r="M623" s="20"/>
      <c r="N623" s="21">
        <f>SUBTOTAL(9,N606:N622)</f>
        <v>0</v>
      </c>
      <c r="O623" s="21">
        <f>SUBTOTAL(9,O606:O622)</f>
        <v>0</v>
      </c>
      <c r="P623" s="21">
        <f>SUBTOTAL(9,P606:P622)</f>
        <v>0</v>
      </c>
      <c r="Q623" s="21">
        <f>SUBTOTAL(9,Q606:Q622)</f>
        <v>16.857638888888893</v>
      </c>
      <c r="R623" s="11"/>
      <c r="S623" s="11"/>
      <c r="T623" s="11"/>
      <c r="U623" s="5"/>
      <c r="V623" s="5"/>
      <c r="W623" s="173">
        <f>($X$3-O623*24-P623*24-N623*24)/($X$3-O623*24-P623*24)</f>
        <v>1</v>
      </c>
      <c r="X623" s="12"/>
    </row>
    <row r="624" spans="1:24" ht="28.5" outlineLevel="2">
      <c r="A624" s="66">
        <v>206</v>
      </c>
      <c r="B624" s="67" t="s">
        <v>1261</v>
      </c>
      <c r="C624" s="6" t="s">
        <v>124</v>
      </c>
      <c r="D624" s="67">
        <v>240</v>
      </c>
      <c r="E624" s="10" t="s">
        <v>52</v>
      </c>
      <c r="F624" s="10"/>
      <c r="G624" s="19">
        <v>42135</v>
      </c>
      <c r="H624" s="20">
        <v>0.4284722222222222</v>
      </c>
      <c r="I624" s="19">
        <v>42135</v>
      </c>
      <c r="J624" s="20">
        <v>0.7416666666666667</v>
      </c>
      <c r="K624" s="20"/>
      <c r="L624" s="20"/>
      <c r="M624" s="20"/>
      <c r="N624" s="21">
        <v>0</v>
      </c>
      <c r="O624" s="21">
        <v>0</v>
      </c>
      <c r="P624" s="21">
        <v>0</v>
      </c>
      <c r="Q624" s="21">
        <v>0.3131944444444445</v>
      </c>
      <c r="R624" s="11"/>
      <c r="S624" s="11"/>
      <c r="T624" s="11"/>
      <c r="U624" s="5" t="s">
        <v>20</v>
      </c>
      <c r="V624" s="5"/>
      <c r="W624" s="5"/>
      <c r="X624" s="12" t="s">
        <v>6</v>
      </c>
    </row>
    <row r="625" spans="1:24" ht="28.5" outlineLevel="2">
      <c r="A625" s="17">
        <v>206</v>
      </c>
      <c r="B625" s="67" t="s">
        <v>1261</v>
      </c>
      <c r="C625" s="6" t="s">
        <v>124</v>
      </c>
      <c r="D625" s="67">
        <v>240</v>
      </c>
      <c r="E625" s="10" t="s">
        <v>52</v>
      </c>
      <c r="F625" s="10"/>
      <c r="G625" s="19">
        <v>42142</v>
      </c>
      <c r="H625" s="25">
        <v>0.49583333333333335</v>
      </c>
      <c r="I625" s="19">
        <v>42142</v>
      </c>
      <c r="J625" s="79" t="s">
        <v>212</v>
      </c>
      <c r="K625" s="79"/>
      <c r="L625" s="79"/>
      <c r="M625" s="79"/>
      <c r="N625" s="21">
        <v>0</v>
      </c>
      <c r="O625" s="21">
        <v>0</v>
      </c>
      <c r="P625" s="21">
        <v>0</v>
      </c>
      <c r="Q625" s="21">
        <v>0.24166666666666659</v>
      </c>
      <c r="R625" s="11"/>
      <c r="S625" s="11"/>
      <c r="T625" s="11"/>
      <c r="U625" s="5" t="s">
        <v>20</v>
      </c>
      <c r="V625" s="5"/>
      <c r="W625" s="5"/>
      <c r="X625" s="12" t="s">
        <v>6</v>
      </c>
    </row>
    <row r="626" spans="1:24" ht="28.5" outlineLevel="2">
      <c r="A626" s="17">
        <v>206</v>
      </c>
      <c r="B626" s="67" t="s">
        <v>1261</v>
      </c>
      <c r="C626" s="6" t="s">
        <v>124</v>
      </c>
      <c r="D626" s="67">
        <v>240</v>
      </c>
      <c r="E626" s="10" t="s">
        <v>52</v>
      </c>
      <c r="F626" s="10"/>
      <c r="G626" s="19">
        <v>42143</v>
      </c>
      <c r="H626" s="25">
        <v>0.47361111111111115</v>
      </c>
      <c r="I626" s="19">
        <v>42143</v>
      </c>
      <c r="J626" s="79" t="s">
        <v>573</v>
      </c>
      <c r="K626" s="79"/>
      <c r="L626" s="79"/>
      <c r="M626" s="79"/>
      <c r="N626" s="21">
        <v>0</v>
      </c>
      <c r="O626" s="21">
        <v>0</v>
      </c>
      <c r="P626" s="21">
        <v>0</v>
      </c>
      <c r="Q626" s="21">
        <v>0.2854166666666666</v>
      </c>
      <c r="R626" s="11"/>
      <c r="S626" s="11"/>
      <c r="T626" s="11"/>
      <c r="U626" s="5" t="s">
        <v>20</v>
      </c>
      <c r="V626" s="5"/>
      <c r="W626" s="5"/>
      <c r="X626" s="12" t="s">
        <v>6</v>
      </c>
    </row>
    <row r="627" spans="1:24" ht="28.5" outlineLevel="2">
      <c r="A627" s="66">
        <v>206</v>
      </c>
      <c r="B627" s="67" t="s">
        <v>1261</v>
      </c>
      <c r="C627" s="6" t="s">
        <v>124</v>
      </c>
      <c r="D627" s="67">
        <v>240</v>
      </c>
      <c r="E627" s="10" t="s">
        <v>52</v>
      </c>
      <c r="F627" s="10"/>
      <c r="G627" s="19">
        <v>42144</v>
      </c>
      <c r="H627" s="20" t="s">
        <v>605</v>
      </c>
      <c r="I627" s="19">
        <v>42144</v>
      </c>
      <c r="J627" s="20" t="s">
        <v>143</v>
      </c>
      <c r="K627" s="20"/>
      <c r="L627" s="20"/>
      <c r="M627" s="20"/>
      <c r="N627" s="21">
        <v>0</v>
      </c>
      <c r="O627" s="21">
        <v>0</v>
      </c>
      <c r="P627" s="21">
        <v>0</v>
      </c>
      <c r="Q627" s="21">
        <v>0.28819444444444436</v>
      </c>
      <c r="R627" s="11"/>
      <c r="S627" s="11"/>
      <c r="T627" s="11"/>
      <c r="U627" s="5" t="s">
        <v>20</v>
      </c>
      <c r="V627" s="5"/>
      <c r="W627" s="5"/>
      <c r="X627" s="12" t="s">
        <v>6</v>
      </c>
    </row>
    <row r="628" spans="1:24" ht="28.5" outlineLevel="2">
      <c r="A628" s="66">
        <v>206</v>
      </c>
      <c r="B628" s="67" t="s">
        <v>1261</v>
      </c>
      <c r="C628" s="6" t="s">
        <v>124</v>
      </c>
      <c r="D628" s="67">
        <v>240</v>
      </c>
      <c r="E628" s="10" t="s">
        <v>52</v>
      </c>
      <c r="F628" s="10"/>
      <c r="G628" s="19">
        <v>42145</v>
      </c>
      <c r="H628" s="20">
        <v>0.39583333333333331</v>
      </c>
      <c r="I628" s="19">
        <v>42145</v>
      </c>
      <c r="J628" s="20">
        <v>0.7090277777777777</v>
      </c>
      <c r="K628" s="20"/>
      <c r="L628" s="20"/>
      <c r="M628" s="20"/>
      <c r="N628" s="21">
        <v>0</v>
      </c>
      <c r="O628" s="21">
        <v>0</v>
      </c>
      <c r="P628" s="21">
        <v>0</v>
      </c>
      <c r="Q628" s="21">
        <v>0.31319444444444439</v>
      </c>
      <c r="R628" s="11"/>
      <c r="S628" s="11"/>
      <c r="T628" s="11"/>
      <c r="U628" s="5" t="s">
        <v>20</v>
      </c>
      <c r="V628" s="5"/>
      <c r="W628" s="5"/>
      <c r="X628" s="12" t="s">
        <v>6</v>
      </c>
    </row>
    <row r="629" spans="1:24" ht="28.5" outlineLevel="2">
      <c r="A629" s="66">
        <v>206</v>
      </c>
      <c r="B629" s="67" t="s">
        <v>1261</v>
      </c>
      <c r="C629" s="6" t="s">
        <v>124</v>
      </c>
      <c r="D629" s="67">
        <v>240</v>
      </c>
      <c r="E629" s="10" t="s">
        <v>52</v>
      </c>
      <c r="F629" s="10"/>
      <c r="G629" s="19">
        <v>42146</v>
      </c>
      <c r="H629" s="20">
        <v>0.41666666666666669</v>
      </c>
      <c r="I629" s="19">
        <v>42146</v>
      </c>
      <c r="J629" s="20">
        <v>0.56805555555555554</v>
      </c>
      <c r="K629" s="20"/>
      <c r="L629" s="20"/>
      <c r="M629" s="20"/>
      <c r="N629" s="21">
        <v>0</v>
      </c>
      <c r="O629" s="21">
        <v>0</v>
      </c>
      <c r="P629" s="21">
        <v>0</v>
      </c>
      <c r="Q629" s="21">
        <v>0.15138888888888885</v>
      </c>
      <c r="R629" s="11"/>
      <c r="S629" s="11"/>
      <c r="T629" s="11"/>
      <c r="U629" s="5" t="s">
        <v>20</v>
      </c>
      <c r="V629" s="5"/>
      <c r="W629" s="5"/>
      <c r="X629" s="12" t="s">
        <v>6</v>
      </c>
    </row>
    <row r="630" spans="1:24" ht="28.5" outlineLevel="2">
      <c r="A630" s="66">
        <v>206</v>
      </c>
      <c r="B630" s="67" t="s">
        <v>1261</v>
      </c>
      <c r="C630" s="6" t="s">
        <v>124</v>
      </c>
      <c r="D630" s="67">
        <v>240</v>
      </c>
      <c r="E630" s="10" t="s">
        <v>52</v>
      </c>
      <c r="F630" s="10"/>
      <c r="G630" s="19">
        <v>42147</v>
      </c>
      <c r="H630" s="20">
        <v>0.41597222222222219</v>
      </c>
      <c r="I630" s="19">
        <v>42147</v>
      </c>
      <c r="J630" s="20">
        <v>0.71666666666666667</v>
      </c>
      <c r="K630" s="20"/>
      <c r="L630" s="20"/>
      <c r="M630" s="20"/>
      <c r="N630" s="21">
        <v>0</v>
      </c>
      <c r="O630" s="21">
        <v>0</v>
      </c>
      <c r="P630" s="21">
        <v>0</v>
      </c>
      <c r="Q630" s="21">
        <v>0.30069444444444449</v>
      </c>
      <c r="R630" s="11"/>
      <c r="S630" s="11"/>
      <c r="T630" s="11"/>
      <c r="U630" s="5" t="s">
        <v>20</v>
      </c>
      <c r="V630" s="5"/>
      <c r="W630" s="5"/>
      <c r="X630" s="12" t="s">
        <v>6</v>
      </c>
    </row>
    <row r="631" spans="1:24" ht="28.5" outlineLevel="2">
      <c r="A631" s="17">
        <v>206</v>
      </c>
      <c r="B631" s="67" t="s">
        <v>1261</v>
      </c>
      <c r="C631" s="6" t="s">
        <v>124</v>
      </c>
      <c r="D631" s="67">
        <v>240</v>
      </c>
      <c r="E631" s="10" t="s">
        <v>52</v>
      </c>
      <c r="F631" s="10"/>
      <c r="G631" s="19">
        <v>42149</v>
      </c>
      <c r="H631" s="20">
        <v>0.4465277777777778</v>
      </c>
      <c r="I631" s="19">
        <v>42149</v>
      </c>
      <c r="J631" s="20">
        <v>0.80972222222222223</v>
      </c>
      <c r="K631" s="20"/>
      <c r="L631" s="20"/>
      <c r="M631" s="20"/>
      <c r="N631" s="21">
        <v>0</v>
      </c>
      <c r="O631" s="21">
        <v>0</v>
      </c>
      <c r="P631" s="21">
        <v>0</v>
      </c>
      <c r="Q631" s="21">
        <v>0.36319444444444443</v>
      </c>
      <c r="R631" s="11"/>
      <c r="S631" s="11"/>
      <c r="T631" s="11"/>
      <c r="U631" s="5" t="s">
        <v>20</v>
      </c>
      <c r="V631" s="5"/>
      <c r="W631" s="5"/>
      <c r="X631" s="12" t="s">
        <v>6</v>
      </c>
    </row>
    <row r="632" spans="1:24" ht="28.5" outlineLevel="2">
      <c r="A632" s="66">
        <v>206</v>
      </c>
      <c r="B632" s="67" t="s">
        <v>1261</v>
      </c>
      <c r="C632" s="6" t="s">
        <v>124</v>
      </c>
      <c r="D632" s="67">
        <v>240</v>
      </c>
      <c r="E632" s="10" t="s">
        <v>52</v>
      </c>
      <c r="F632" s="10"/>
      <c r="G632" s="19">
        <v>42150</v>
      </c>
      <c r="H632" s="20" t="s">
        <v>137</v>
      </c>
      <c r="I632" s="19">
        <v>42150</v>
      </c>
      <c r="J632" s="20" t="s">
        <v>761</v>
      </c>
      <c r="K632" s="20"/>
      <c r="L632" s="20"/>
      <c r="M632" s="20"/>
      <c r="N632" s="21">
        <v>0</v>
      </c>
      <c r="O632" s="21">
        <v>0</v>
      </c>
      <c r="P632" s="21">
        <v>0</v>
      </c>
      <c r="Q632" s="21">
        <v>0.27638888888888896</v>
      </c>
      <c r="R632" s="11"/>
      <c r="S632" s="11"/>
      <c r="T632" s="11"/>
      <c r="U632" s="5" t="s">
        <v>20</v>
      </c>
      <c r="V632" s="5"/>
      <c r="W632" s="5"/>
      <c r="X632" s="12" t="s">
        <v>6</v>
      </c>
    </row>
    <row r="633" spans="1:24" ht="28.5" outlineLevel="2">
      <c r="A633" s="17">
        <v>206</v>
      </c>
      <c r="B633" s="67" t="s">
        <v>1261</v>
      </c>
      <c r="C633" s="6" t="s">
        <v>124</v>
      </c>
      <c r="D633" s="67">
        <v>240</v>
      </c>
      <c r="E633" s="10" t="s">
        <v>52</v>
      </c>
      <c r="F633" s="10"/>
      <c r="G633" s="19">
        <v>42151</v>
      </c>
      <c r="H633" s="20" t="s">
        <v>737</v>
      </c>
      <c r="I633" s="19">
        <v>42151</v>
      </c>
      <c r="J633" s="20" t="s">
        <v>773</v>
      </c>
      <c r="K633" s="20"/>
      <c r="L633" s="20"/>
      <c r="M633" s="20"/>
      <c r="N633" s="21">
        <v>0</v>
      </c>
      <c r="O633" s="21">
        <v>0</v>
      </c>
      <c r="P633" s="21">
        <v>0</v>
      </c>
      <c r="Q633" s="21">
        <v>0.54652777777777772</v>
      </c>
      <c r="R633" s="11"/>
      <c r="S633" s="11"/>
      <c r="T633" s="11"/>
      <c r="U633" s="5" t="s">
        <v>20</v>
      </c>
      <c r="V633" s="5"/>
      <c r="W633" s="5"/>
      <c r="X633" s="12" t="s">
        <v>6</v>
      </c>
    </row>
    <row r="634" spans="1:24" ht="28.5" outlineLevel="2">
      <c r="A634" s="17">
        <v>206</v>
      </c>
      <c r="B634" s="67" t="s">
        <v>1261</v>
      </c>
      <c r="C634" s="6" t="s">
        <v>124</v>
      </c>
      <c r="D634" s="67">
        <v>240</v>
      </c>
      <c r="E634" s="10" t="s">
        <v>52</v>
      </c>
      <c r="F634" s="10"/>
      <c r="G634" s="19">
        <v>42152</v>
      </c>
      <c r="H634" s="20">
        <v>0.33055555555555555</v>
      </c>
      <c r="I634" s="19">
        <v>42154</v>
      </c>
      <c r="J634" s="20">
        <v>6.1805555555555558E-2</v>
      </c>
      <c r="K634" s="20"/>
      <c r="L634" s="20"/>
      <c r="M634" s="20"/>
      <c r="N634" s="21">
        <v>0</v>
      </c>
      <c r="O634" s="21">
        <v>0</v>
      </c>
      <c r="P634" s="21">
        <v>0</v>
      </c>
      <c r="Q634" s="21">
        <v>1.73125</v>
      </c>
      <c r="R634" s="11"/>
      <c r="S634" s="11"/>
      <c r="T634" s="11"/>
      <c r="U634" s="5" t="s">
        <v>20</v>
      </c>
      <c r="V634" s="5"/>
      <c r="W634" s="5"/>
      <c r="X634" s="12" t="s">
        <v>6</v>
      </c>
    </row>
    <row r="635" spans="1:24" ht="28.5" outlineLevel="2">
      <c r="A635" s="66">
        <v>206</v>
      </c>
      <c r="B635" s="67" t="s">
        <v>1261</v>
      </c>
      <c r="C635" s="2" t="s">
        <v>124</v>
      </c>
      <c r="D635" s="67">
        <v>240</v>
      </c>
      <c r="E635" s="10" t="s">
        <v>52</v>
      </c>
      <c r="F635" s="10"/>
      <c r="G635" s="19">
        <v>42155</v>
      </c>
      <c r="H635" s="20">
        <v>0.51944444444444449</v>
      </c>
      <c r="I635" s="82">
        <v>42155</v>
      </c>
      <c r="J635" s="83">
        <v>1</v>
      </c>
      <c r="K635" s="83"/>
      <c r="L635" s="83"/>
      <c r="M635" s="83"/>
      <c r="N635" s="21">
        <v>0.48055555555555551</v>
      </c>
      <c r="O635" s="21">
        <v>0</v>
      </c>
      <c r="P635" s="21">
        <v>0</v>
      </c>
      <c r="Q635" s="21">
        <v>0</v>
      </c>
      <c r="R635" s="11"/>
      <c r="S635" s="11"/>
      <c r="T635" s="11"/>
      <c r="U635" s="5" t="s">
        <v>858</v>
      </c>
      <c r="V635" s="5"/>
      <c r="W635" s="5"/>
      <c r="X635" s="12" t="s">
        <v>26</v>
      </c>
    </row>
    <row r="636" spans="1:24" outlineLevel="1">
      <c r="A636" s="66">
        <v>206</v>
      </c>
      <c r="B636" s="67"/>
      <c r="C636" s="163" t="s">
        <v>1517</v>
      </c>
      <c r="D636" s="67"/>
      <c r="E636" s="10"/>
      <c r="F636" s="10"/>
      <c r="G636" s="19"/>
      <c r="H636" s="20"/>
      <c r="I636" s="82"/>
      <c r="J636" s="83"/>
      <c r="K636" s="83"/>
      <c r="L636" s="83"/>
      <c r="M636" s="83"/>
      <c r="N636" s="21">
        <f>SUBTOTAL(9,N624:N635)</f>
        <v>0.48055555555555551</v>
      </c>
      <c r="O636" s="21">
        <f>SUBTOTAL(9,O624:O635)</f>
        <v>0</v>
      </c>
      <c r="P636" s="21">
        <f>SUBTOTAL(9,P624:P635)</f>
        <v>0</v>
      </c>
      <c r="Q636" s="21">
        <f>SUBTOTAL(9,Q624:Q635)</f>
        <v>4.8111111111111109</v>
      </c>
      <c r="R636" s="11"/>
      <c r="S636" s="11"/>
      <c r="T636" s="11"/>
      <c r="U636" s="5"/>
      <c r="V636" s="5"/>
      <c r="W636" s="173">
        <f>($X$3-O636*24-P636*24-N636*24)/($X$3-O636*24-P636*24)</f>
        <v>0.98449820788530473</v>
      </c>
      <c r="X636" s="12"/>
    </row>
    <row r="637" spans="1:24" outlineLevel="2">
      <c r="A637" s="123">
        <v>207</v>
      </c>
      <c r="B637" s="67" t="s">
        <v>1263</v>
      </c>
      <c r="C637" s="152" t="s">
        <v>1262</v>
      </c>
      <c r="D637" s="67">
        <v>240</v>
      </c>
      <c r="E637" s="10" t="s">
        <v>52</v>
      </c>
      <c r="F637" s="10"/>
      <c r="G637" s="66"/>
      <c r="H637" s="66"/>
      <c r="I637" s="66"/>
      <c r="J637" s="66"/>
      <c r="K637" s="66"/>
      <c r="L637" s="66"/>
      <c r="M637" s="66"/>
      <c r="N637" s="66"/>
      <c r="O637" s="66"/>
      <c r="P637" s="66"/>
      <c r="Q637" s="66"/>
      <c r="R637" s="153"/>
      <c r="S637" s="154"/>
      <c r="T637" s="154"/>
      <c r="U637" s="152"/>
      <c r="V637" s="152"/>
      <c r="W637" s="152"/>
      <c r="X637" s="153"/>
    </row>
    <row r="638" spans="1:24" outlineLevel="1">
      <c r="A638" s="123">
        <v>207</v>
      </c>
      <c r="B638" s="67"/>
      <c r="C638" s="162" t="s">
        <v>1518</v>
      </c>
      <c r="D638" s="67"/>
      <c r="E638" s="10"/>
      <c r="F638" s="10"/>
      <c r="G638" s="66"/>
      <c r="H638" s="66"/>
      <c r="I638" s="66"/>
      <c r="J638" s="66"/>
      <c r="K638" s="66"/>
      <c r="L638" s="66"/>
      <c r="M638" s="66"/>
      <c r="N638" s="66">
        <f>SUBTOTAL(9,N637:N637)</f>
        <v>0</v>
      </c>
      <c r="O638" s="66">
        <f>SUBTOTAL(9,O637:O637)</f>
        <v>0</v>
      </c>
      <c r="P638" s="66">
        <f>SUBTOTAL(9,P637:P637)</f>
        <v>0</v>
      </c>
      <c r="Q638" s="66">
        <f>SUBTOTAL(9,Q637:Q637)</f>
        <v>0</v>
      </c>
      <c r="R638" s="153"/>
      <c r="S638" s="154"/>
      <c r="T638" s="154"/>
      <c r="U638" s="152"/>
      <c r="V638" s="152"/>
      <c r="W638" s="173">
        <f>($X$3-O638*24-P638*24-N638*24)/($X$3-O638*24-P638*24)</f>
        <v>1</v>
      </c>
      <c r="X638" s="153"/>
    </row>
    <row r="639" spans="1:24" ht="28.5" outlineLevel="2">
      <c r="A639" s="17">
        <v>208</v>
      </c>
      <c r="B639" s="67" t="s">
        <v>1264</v>
      </c>
      <c r="C639" s="2" t="s">
        <v>156</v>
      </c>
      <c r="D639" s="67">
        <v>80</v>
      </c>
      <c r="E639" s="10" t="s">
        <v>52</v>
      </c>
      <c r="F639" s="10"/>
      <c r="G639" s="19">
        <v>42126</v>
      </c>
      <c r="H639" s="20" t="s">
        <v>204</v>
      </c>
      <c r="I639" s="19">
        <v>42126</v>
      </c>
      <c r="J639" s="20" t="s">
        <v>205</v>
      </c>
      <c r="K639" s="20"/>
      <c r="L639" s="20"/>
      <c r="M639" s="20"/>
      <c r="N639" s="21">
        <v>0</v>
      </c>
      <c r="O639" s="21">
        <v>0</v>
      </c>
      <c r="P639" s="21">
        <v>0</v>
      </c>
      <c r="Q639" s="21">
        <v>0.25694444444444436</v>
      </c>
      <c r="R639" s="11"/>
      <c r="S639" s="11"/>
      <c r="T639" s="11"/>
      <c r="U639" s="22" t="s">
        <v>20</v>
      </c>
      <c r="V639" s="22"/>
      <c r="W639" s="22"/>
      <c r="X639" s="12" t="s">
        <v>6</v>
      </c>
    </row>
    <row r="640" spans="1:24" ht="28.5" outlineLevel="2">
      <c r="A640" s="66">
        <v>208</v>
      </c>
      <c r="B640" s="67" t="s">
        <v>1264</v>
      </c>
      <c r="C640" s="6" t="s">
        <v>156</v>
      </c>
      <c r="D640" s="67">
        <v>80</v>
      </c>
      <c r="E640" s="10" t="s">
        <v>52</v>
      </c>
      <c r="F640" s="10"/>
      <c r="G640" s="19">
        <v>42131</v>
      </c>
      <c r="H640" s="20">
        <v>0.38125000000000003</v>
      </c>
      <c r="I640" s="19">
        <v>42131</v>
      </c>
      <c r="J640" s="20">
        <v>0.74583333333333324</v>
      </c>
      <c r="K640" s="20"/>
      <c r="L640" s="20"/>
      <c r="M640" s="20"/>
      <c r="N640" s="21">
        <v>0</v>
      </c>
      <c r="O640" s="21">
        <v>0</v>
      </c>
      <c r="P640" s="21">
        <v>0</v>
      </c>
      <c r="Q640" s="21">
        <v>0.3645833333333332</v>
      </c>
      <c r="R640" s="11"/>
      <c r="S640" s="11"/>
      <c r="T640" s="11"/>
      <c r="U640" s="5" t="s">
        <v>20</v>
      </c>
      <c r="V640" s="5"/>
      <c r="W640" s="5"/>
      <c r="X640" s="12" t="s">
        <v>6</v>
      </c>
    </row>
    <row r="641" spans="1:24" ht="28.5" outlineLevel="2">
      <c r="A641" s="66">
        <v>208</v>
      </c>
      <c r="B641" s="67" t="s">
        <v>1264</v>
      </c>
      <c r="C641" s="6" t="s">
        <v>156</v>
      </c>
      <c r="D641" s="67">
        <v>80</v>
      </c>
      <c r="E641" s="10" t="s">
        <v>52</v>
      </c>
      <c r="F641" s="10"/>
      <c r="G641" s="19">
        <v>42133</v>
      </c>
      <c r="H641" s="20">
        <v>0.45833333333333331</v>
      </c>
      <c r="I641" s="19">
        <v>42133</v>
      </c>
      <c r="J641" s="20">
        <v>0.72916666666666663</v>
      </c>
      <c r="K641" s="20"/>
      <c r="L641" s="20"/>
      <c r="M641" s="20"/>
      <c r="N641" s="21">
        <v>0</v>
      </c>
      <c r="O641" s="21">
        <v>0</v>
      </c>
      <c r="P641" s="21">
        <v>0</v>
      </c>
      <c r="Q641" s="21">
        <v>0.27083333333333331</v>
      </c>
      <c r="R641" s="11"/>
      <c r="S641" s="11"/>
      <c r="T641" s="11"/>
      <c r="U641" s="5" t="s">
        <v>20</v>
      </c>
      <c r="V641" s="5"/>
      <c r="W641" s="5"/>
      <c r="X641" s="12" t="s">
        <v>6</v>
      </c>
    </row>
    <row r="642" spans="1:24" ht="28.5" outlineLevel="2">
      <c r="A642" s="66">
        <v>208</v>
      </c>
      <c r="B642" s="67" t="s">
        <v>1264</v>
      </c>
      <c r="C642" s="6" t="s">
        <v>156</v>
      </c>
      <c r="D642" s="67">
        <v>80</v>
      </c>
      <c r="E642" s="10" t="s">
        <v>52</v>
      </c>
      <c r="F642" s="10"/>
      <c r="G642" s="19">
        <v>42134</v>
      </c>
      <c r="H642" s="20">
        <v>0.45902777777777781</v>
      </c>
      <c r="I642" s="19">
        <v>42134</v>
      </c>
      <c r="J642" s="20">
        <v>0.7284722222222223</v>
      </c>
      <c r="K642" s="20"/>
      <c r="L642" s="20"/>
      <c r="M642" s="20"/>
      <c r="N642" s="21">
        <v>0</v>
      </c>
      <c r="O642" s="21">
        <v>0</v>
      </c>
      <c r="P642" s="21">
        <v>0</v>
      </c>
      <c r="Q642" s="21">
        <v>0.26944444444444449</v>
      </c>
      <c r="R642" s="11"/>
      <c r="S642" s="11"/>
      <c r="T642" s="11"/>
      <c r="U642" s="5" t="s">
        <v>20</v>
      </c>
      <c r="V642" s="5"/>
      <c r="W642" s="5"/>
      <c r="X642" s="12" t="s">
        <v>6</v>
      </c>
    </row>
    <row r="643" spans="1:24" ht="28.5" outlineLevel="2">
      <c r="A643" s="17">
        <v>208</v>
      </c>
      <c r="B643" s="67" t="s">
        <v>1264</v>
      </c>
      <c r="C643" s="6" t="s">
        <v>156</v>
      </c>
      <c r="D643" s="67">
        <v>80</v>
      </c>
      <c r="E643" s="10" t="s">
        <v>52</v>
      </c>
      <c r="F643" s="10"/>
      <c r="G643" s="19">
        <v>42137</v>
      </c>
      <c r="H643" s="20" t="s">
        <v>442</v>
      </c>
      <c r="I643" s="19">
        <v>42137</v>
      </c>
      <c r="J643" s="20" t="s">
        <v>443</v>
      </c>
      <c r="K643" s="20"/>
      <c r="L643" s="20"/>
      <c r="M643" s="20"/>
      <c r="N643" s="21">
        <v>0</v>
      </c>
      <c r="O643" s="21">
        <v>0</v>
      </c>
      <c r="P643" s="21">
        <v>0</v>
      </c>
      <c r="Q643" s="21">
        <v>0.26041666666666669</v>
      </c>
      <c r="R643" s="11"/>
      <c r="S643" s="11"/>
      <c r="T643" s="11"/>
      <c r="U643" s="5" t="s">
        <v>20</v>
      </c>
      <c r="V643" s="5"/>
      <c r="W643" s="5"/>
      <c r="X643" s="12" t="s">
        <v>6</v>
      </c>
    </row>
    <row r="644" spans="1:24" ht="28.5" outlineLevel="2">
      <c r="A644" s="17">
        <v>208</v>
      </c>
      <c r="B644" s="67" t="s">
        <v>1264</v>
      </c>
      <c r="C644" s="6" t="s">
        <v>156</v>
      </c>
      <c r="D644" s="67">
        <v>80</v>
      </c>
      <c r="E644" s="10" t="s">
        <v>52</v>
      </c>
      <c r="F644" s="10"/>
      <c r="G644" s="19">
        <v>42139</v>
      </c>
      <c r="H644" s="20">
        <v>0.42152777777777778</v>
      </c>
      <c r="I644" s="19">
        <v>42139</v>
      </c>
      <c r="J644" s="20">
        <v>0.73055555555555562</v>
      </c>
      <c r="K644" s="20"/>
      <c r="L644" s="20"/>
      <c r="M644" s="20"/>
      <c r="N644" s="21">
        <v>0</v>
      </c>
      <c r="O644" s="21">
        <v>0</v>
      </c>
      <c r="P644" s="21">
        <v>0</v>
      </c>
      <c r="Q644" s="21">
        <v>0.30902777777777785</v>
      </c>
      <c r="R644" s="11"/>
      <c r="S644" s="11"/>
      <c r="T644" s="11"/>
      <c r="U644" s="5" t="s">
        <v>20</v>
      </c>
      <c r="V644" s="5"/>
      <c r="W644" s="5"/>
      <c r="X644" s="12" t="s">
        <v>6</v>
      </c>
    </row>
    <row r="645" spans="1:24" ht="28.5" outlineLevel="2">
      <c r="A645" s="66">
        <v>208</v>
      </c>
      <c r="B645" s="67" t="s">
        <v>1264</v>
      </c>
      <c r="C645" s="6" t="s">
        <v>156</v>
      </c>
      <c r="D645" s="67">
        <v>80</v>
      </c>
      <c r="E645" s="10" t="s">
        <v>52</v>
      </c>
      <c r="F645" s="10"/>
      <c r="G645" s="19">
        <v>42143</v>
      </c>
      <c r="H645" s="25">
        <v>0.41944444444444445</v>
      </c>
      <c r="I645" s="19">
        <v>42143</v>
      </c>
      <c r="J645" s="79" t="s">
        <v>443</v>
      </c>
      <c r="K645" s="79"/>
      <c r="L645" s="79"/>
      <c r="M645" s="79"/>
      <c r="N645" s="21">
        <v>0</v>
      </c>
      <c r="O645" s="21">
        <v>0</v>
      </c>
      <c r="P645" s="21">
        <v>0</v>
      </c>
      <c r="Q645" s="21">
        <v>0.31736111111111115</v>
      </c>
      <c r="R645" s="11"/>
      <c r="S645" s="11"/>
      <c r="T645" s="11"/>
      <c r="U645" s="5" t="s">
        <v>20</v>
      </c>
      <c r="V645" s="5"/>
      <c r="W645" s="5"/>
      <c r="X645" s="12" t="s">
        <v>6</v>
      </c>
    </row>
    <row r="646" spans="1:24" ht="28.5" outlineLevel="2">
      <c r="A646" s="17">
        <v>208</v>
      </c>
      <c r="B646" s="67" t="s">
        <v>1264</v>
      </c>
      <c r="C646" s="6" t="s">
        <v>156</v>
      </c>
      <c r="D646" s="67">
        <v>80</v>
      </c>
      <c r="E646" s="10" t="s">
        <v>52</v>
      </c>
      <c r="F646" s="10"/>
      <c r="G646" s="19">
        <v>42144</v>
      </c>
      <c r="H646" s="20" t="s">
        <v>132</v>
      </c>
      <c r="I646" s="19">
        <v>42144</v>
      </c>
      <c r="J646" s="20" t="s">
        <v>590</v>
      </c>
      <c r="K646" s="20"/>
      <c r="L646" s="20"/>
      <c r="M646" s="20"/>
      <c r="N646" s="21">
        <v>0</v>
      </c>
      <c r="O646" s="21">
        <v>0</v>
      </c>
      <c r="P646" s="21">
        <v>0</v>
      </c>
      <c r="Q646" s="21">
        <v>0.34652777777777777</v>
      </c>
      <c r="R646" s="11"/>
      <c r="S646" s="11"/>
      <c r="T646" s="11"/>
      <c r="U646" s="5" t="s">
        <v>20</v>
      </c>
      <c r="V646" s="5"/>
      <c r="W646" s="5"/>
      <c r="X646" s="12" t="s">
        <v>6</v>
      </c>
    </row>
    <row r="647" spans="1:24" ht="28.5" outlineLevel="2">
      <c r="A647" s="66">
        <v>208</v>
      </c>
      <c r="B647" s="67" t="s">
        <v>1264</v>
      </c>
      <c r="C647" s="6" t="s">
        <v>156</v>
      </c>
      <c r="D647" s="67">
        <v>80</v>
      </c>
      <c r="E647" s="10" t="s">
        <v>52</v>
      </c>
      <c r="F647" s="10"/>
      <c r="G647" s="19">
        <v>42145</v>
      </c>
      <c r="H647" s="20" t="s">
        <v>624</v>
      </c>
      <c r="I647" s="19">
        <v>42145</v>
      </c>
      <c r="J647" s="20">
        <v>0.71527777777777779</v>
      </c>
      <c r="K647" s="20"/>
      <c r="L647" s="20"/>
      <c r="M647" s="20"/>
      <c r="N647" s="21">
        <v>0</v>
      </c>
      <c r="O647" s="21">
        <v>0</v>
      </c>
      <c r="P647" s="21">
        <v>0</v>
      </c>
      <c r="Q647" s="21">
        <v>0.4513888888888889</v>
      </c>
      <c r="R647" s="11"/>
      <c r="S647" s="11"/>
      <c r="T647" s="11"/>
      <c r="U647" s="5" t="s">
        <v>20</v>
      </c>
      <c r="V647" s="5"/>
      <c r="W647" s="5"/>
      <c r="X647" s="12" t="s">
        <v>6</v>
      </c>
    </row>
    <row r="648" spans="1:24" ht="28.5" outlineLevel="2">
      <c r="A648" s="17">
        <v>208</v>
      </c>
      <c r="B648" s="67" t="s">
        <v>1264</v>
      </c>
      <c r="C648" s="6" t="s">
        <v>156</v>
      </c>
      <c r="D648" s="67">
        <v>80</v>
      </c>
      <c r="E648" s="10" t="s">
        <v>52</v>
      </c>
      <c r="F648" s="10"/>
      <c r="G648" s="19">
        <v>42149</v>
      </c>
      <c r="H648" s="20">
        <v>0.41736111111111113</v>
      </c>
      <c r="I648" s="19">
        <v>42149</v>
      </c>
      <c r="J648" s="20">
        <v>0.76388888888888884</v>
      </c>
      <c r="K648" s="20"/>
      <c r="L648" s="20"/>
      <c r="M648" s="20"/>
      <c r="N648" s="21">
        <v>0</v>
      </c>
      <c r="O648" s="21">
        <v>0</v>
      </c>
      <c r="P648" s="21">
        <v>0</v>
      </c>
      <c r="Q648" s="21">
        <v>0.34652777777777771</v>
      </c>
      <c r="R648" s="11"/>
      <c r="S648" s="11"/>
      <c r="T648" s="11"/>
      <c r="U648" s="5" t="s">
        <v>20</v>
      </c>
      <c r="V648" s="5"/>
      <c r="W648" s="5"/>
      <c r="X648" s="12" t="s">
        <v>6</v>
      </c>
    </row>
    <row r="649" spans="1:24" ht="28.5" outlineLevel="2">
      <c r="A649" s="17">
        <v>208</v>
      </c>
      <c r="B649" s="67" t="s">
        <v>1264</v>
      </c>
      <c r="C649" s="6" t="s">
        <v>156</v>
      </c>
      <c r="D649" s="67">
        <v>80</v>
      </c>
      <c r="E649" s="10" t="s">
        <v>52</v>
      </c>
      <c r="F649" s="10"/>
      <c r="G649" s="19">
        <v>42150</v>
      </c>
      <c r="H649" s="20" t="s">
        <v>746</v>
      </c>
      <c r="I649" s="19">
        <v>42150</v>
      </c>
      <c r="J649" s="20" t="s">
        <v>747</v>
      </c>
      <c r="K649" s="20"/>
      <c r="L649" s="20"/>
      <c r="M649" s="20"/>
      <c r="N649" s="21">
        <v>0</v>
      </c>
      <c r="O649" s="21">
        <v>0</v>
      </c>
      <c r="P649" s="21">
        <v>0</v>
      </c>
      <c r="Q649" s="21">
        <v>0.35902777777777783</v>
      </c>
      <c r="R649" s="11"/>
      <c r="S649" s="11"/>
      <c r="T649" s="11"/>
      <c r="U649" s="5" t="s">
        <v>20</v>
      </c>
      <c r="V649" s="5"/>
      <c r="W649" s="5"/>
      <c r="X649" s="12" t="s">
        <v>6</v>
      </c>
    </row>
    <row r="650" spans="1:24" ht="28.5" outlineLevel="2">
      <c r="A650" s="66">
        <v>208</v>
      </c>
      <c r="B650" s="67" t="s">
        <v>1264</v>
      </c>
      <c r="C650" s="6" t="s">
        <v>156</v>
      </c>
      <c r="D650" s="67">
        <v>80</v>
      </c>
      <c r="E650" s="10" t="s">
        <v>52</v>
      </c>
      <c r="F650" s="10"/>
      <c r="G650" s="19">
        <v>42151</v>
      </c>
      <c r="H650" s="20" t="s">
        <v>770</v>
      </c>
      <c r="I650" s="19">
        <v>42151</v>
      </c>
      <c r="J650" s="20" t="s">
        <v>539</v>
      </c>
      <c r="K650" s="20"/>
      <c r="L650" s="20"/>
      <c r="M650" s="20"/>
      <c r="N650" s="21">
        <v>0</v>
      </c>
      <c r="O650" s="21">
        <v>0</v>
      </c>
      <c r="P650" s="21">
        <v>0</v>
      </c>
      <c r="Q650" s="21">
        <v>0.36319444444444438</v>
      </c>
      <c r="R650" s="11"/>
      <c r="S650" s="11"/>
      <c r="T650" s="11"/>
      <c r="U650" s="5" t="s">
        <v>20</v>
      </c>
      <c r="V650" s="5"/>
      <c r="W650" s="5"/>
      <c r="X650" s="12" t="s">
        <v>6</v>
      </c>
    </row>
    <row r="651" spans="1:24" ht="28.5" outlineLevel="2">
      <c r="A651" s="66">
        <v>208</v>
      </c>
      <c r="B651" s="67" t="s">
        <v>1264</v>
      </c>
      <c r="C651" s="6" t="s">
        <v>156</v>
      </c>
      <c r="D651" s="67">
        <v>80</v>
      </c>
      <c r="E651" s="10" t="s">
        <v>52</v>
      </c>
      <c r="F651" s="10"/>
      <c r="G651" s="19">
        <v>42152</v>
      </c>
      <c r="H651" s="20">
        <v>0.4694444444444445</v>
      </c>
      <c r="I651" s="19">
        <v>42152</v>
      </c>
      <c r="J651" s="20">
        <v>0.76041666666666663</v>
      </c>
      <c r="K651" s="20"/>
      <c r="L651" s="20"/>
      <c r="M651" s="20"/>
      <c r="N651" s="21">
        <v>0</v>
      </c>
      <c r="O651" s="21">
        <v>0</v>
      </c>
      <c r="P651" s="21">
        <v>0</v>
      </c>
      <c r="Q651" s="21">
        <v>0.29097222222222213</v>
      </c>
      <c r="R651" s="11"/>
      <c r="S651" s="11"/>
      <c r="T651" s="11"/>
      <c r="U651" s="5" t="s">
        <v>20</v>
      </c>
      <c r="V651" s="5"/>
      <c r="W651" s="5"/>
      <c r="X651" s="12" t="s">
        <v>6</v>
      </c>
    </row>
    <row r="652" spans="1:24" outlineLevel="1">
      <c r="A652" s="66">
        <v>208</v>
      </c>
      <c r="B652" s="67"/>
      <c r="C652" s="166" t="s">
        <v>1519</v>
      </c>
      <c r="D652" s="67"/>
      <c r="E652" s="10"/>
      <c r="F652" s="10"/>
      <c r="G652" s="19"/>
      <c r="H652" s="20"/>
      <c r="I652" s="19"/>
      <c r="J652" s="20"/>
      <c r="K652" s="20"/>
      <c r="L652" s="20"/>
      <c r="M652" s="20"/>
      <c r="N652" s="21">
        <f>SUBTOTAL(9,N639:N651)</f>
        <v>0</v>
      </c>
      <c r="O652" s="21">
        <f>SUBTOTAL(9,O639:O651)</f>
        <v>0</v>
      </c>
      <c r="P652" s="21">
        <f>SUBTOTAL(9,P639:P651)</f>
        <v>0</v>
      </c>
      <c r="Q652" s="21">
        <f>SUBTOTAL(9,Q639:Q651)</f>
        <v>4.2062499999999998</v>
      </c>
      <c r="R652" s="11"/>
      <c r="S652" s="11"/>
      <c r="T652" s="11"/>
      <c r="U652" s="5"/>
      <c r="V652" s="5"/>
      <c r="W652" s="173">
        <f>($X$3-O652*24-P652*24-N652*24)/($X$3-O652*24-P652*24)</f>
        <v>1</v>
      </c>
      <c r="X652" s="12"/>
    </row>
    <row r="653" spans="1:24" ht="42.75" outlineLevel="2">
      <c r="A653" s="17">
        <v>209</v>
      </c>
      <c r="B653" s="67" t="s">
        <v>1265</v>
      </c>
      <c r="C653" s="6" t="s">
        <v>155</v>
      </c>
      <c r="D653" s="67">
        <v>330</v>
      </c>
      <c r="E653" s="10" t="s">
        <v>52</v>
      </c>
      <c r="F653" s="10"/>
      <c r="G653" s="19">
        <v>42127</v>
      </c>
      <c r="H653" s="20">
        <v>0.7402777777777777</v>
      </c>
      <c r="I653" s="19">
        <v>42127</v>
      </c>
      <c r="J653" s="20">
        <v>0.7402777777777777</v>
      </c>
      <c r="K653" s="20"/>
      <c r="L653" s="20"/>
      <c r="M653" s="20"/>
      <c r="N653" s="21">
        <v>0</v>
      </c>
      <c r="O653" s="21">
        <v>0</v>
      </c>
      <c r="P653" s="21">
        <v>0</v>
      </c>
      <c r="Q653" s="21">
        <v>0</v>
      </c>
      <c r="R653" s="11"/>
      <c r="S653" s="11"/>
      <c r="T653" s="11"/>
      <c r="U653" s="5" t="s">
        <v>218</v>
      </c>
      <c r="V653" s="5"/>
      <c r="W653" s="5"/>
      <c r="X653" s="12" t="s">
        <v>6</v>
      </c>
    </row>
    <row r="654" spans="1:24" outlineLevel="1">
      <c r="A654" s="17">
        <v>209</v>
      </c>
      <c r="B654" s="67"/>
      <c r="C654" s="166" t="s">
        <v>1520</v>
      </c>
      <c r="D654" s="67"/>
      <c r="E654" s="10"/>
      <c r="F654" s="10"/>
      <c r="G654" s="19"/>
      <c r="H654" s="20"/>
      <c r="I654" s="19"/>
      <c r="J654" s="20"/>
      <c r="K654" s="20"/>
      <c r="L654" s="20"/>
      <c r="M654" s="20"/>
      <c r="N654" s="21">
        <f>SUBTOTAL(9,N653:N653)</f>
        <v>0</v>
      </c>
      <c r="O654" s="21">
        <f>SUBTOTAL(9,O653:O653)</f>
        <v>0</v>
      </c>
      <c r="P654" s="21">
        <f>SUBTOTAL(9,P653:P653)</f>
        <v>0</v>
      </c>
      <c r="Q654" s="21">
        <f>SUBTOTAL(9,Q653:Q653)</f>
        <v>0</v>
      </c>
      <c r="R654" s="11"/>
      <c r="S654" s="11"/>
      <c r="T654" s="11"/>
      <c r="U654" s="5"/>
      <c r="V654" s="5"/>
      <c r="W654" s="173">
        <f>($X$3-O654*24-P654*24-N654*24)/($X$3-O654*24-P654*24)</f>
        <v>1</v>
      </c>
      <c r="X654" s="12"/>
    </row>
    <row r="655" spans="1:24" outlineLevel="2">
      <c r="A655" s="123">
        <v>210</v>
      </c>
      <c r="B655" s="67" t="s">
        <v>1267</v>
      </c>
      <c r="C655" s="152" t="s">
        <v>1266</v>
      </c>
      <c r="D655" s="67">
        <v>330</v>
      </c>
      <c r="E655" s="10" t="s">
        <v>52</v>
      </c>
      <c r="F655" s="10"/>
      <c r="G655" s="66"/>
      <c r="H655" s="66"/>
      <c r="I655" s="66"/>
      <c r="J655" s="66"/>
      <c r="K655" s="66"/>
      <c r="L655" s="66"/>
      <c r="M655" s="66"/>
      <c r="N655" s="66"/>
      <c r="O655" s="66"/>
      <c r="P655" s="66"/>
      <c r="Q655" s="66"/>
      <c r="R655" s="153"/>
      <c r="S655" s="154"/>
      <c r="T655" s="154"/>
      <c r="U655" s="152"/>
      <c r="V655" s="152"/>
      <c r="W655" s="152"/>
      <c r="X655" s="153"/>
    </row>
    <row r="656" spans="1:24" outlineLevel="1">
      <c r="A656" s="123">
        <v>210</v>
      </c>
      <c r="B656" s="67"/>
      <c r="C656" s="162" t="s">
        <v>1521</v>
      </c>
      <c r="D656" s="67"/>
      <c r="E656" s="10"/>
      <c r="F656" s="10"/>
      <c r="G656" s="66"/>
      <c r="H656" s="66"/>
      <c r="I656" s="66"/>
      <c r="J656" s="66"/>
      <c r="K656" s="66"/>
      <c r="L656" s="66"/>
      <c r="M656" s="66"/>
      <c r="N656" s="66">
        <f>SUBTOTAL(9,N655:N655)</f>
        <v>0</v>
      </c>
      <c r="O656" s="66">
        <f>SUBTOTAL(9,O655:O655)</f>
        <v>0</v>
      </c>
      <c r="P656" s="66">
        <f>SUBTOTAL(9,P655:P655)</f>
        <v>0</v>
      </c>
      <c r="Q656" s="66">
        <f>SUBTOTAL(9,Q655:Q655)</f>
        <v>0</v>
      </c>
      <c r="R656" s="153"/>
      <c r="S656" s="154"/>
      <c r="T656" s="154"/>
      <c r="U656" s="152"/>
      <c r="V656" s="152"/>
      <c r="W656" s="173">
        <f>($X$3-O656*24-P656*24-N656*24)/($X$3-O656*24-P656*24)</f>
        <v>1</v>
      </c>
      <c r="X656" s="153"/>
    </row>
    <row r="657" spans="1:24" outlineLevel="2">
      <c r="A657" s="123">
        <v>211</v>
      </c>
      <c r="B657" s="67" t="s">
        <v>1270</v>
      </c>
      <c r="C657" s="152" t="s">
        <v>1268</v>
      </c>
      <c r="D657" s="67">
        <v>500</v>
      </c>
      <c r="E657" s="10" t="s">
        <v>52</v>
      </c>
      <c r="F657" s="10"/>
      <c r="G657" s="66"/>
      <c r="H657" s="66"/>
      <c r="I657" s="66"/>
      <c r="J657" s="66"/>
      <c r="K657" s="66"/>
      <c r="L657" s="66"/>
      <c r="M657" s="66"/>
      <c r="N657" s="66"/>
      <c r="O657" s="66"/>
      <c r="P657" s="66"/>
      <c r="Q657" s="66"/>
      <c r="R657" s="153"/>
      <c r="S657" s="154"/>
      <c r="T657" s="154"/>
      <c r="U657" s="152"/>
      <c r="V657" s="152"/>
      <c r="W657" s="152"/>
      <c r="X657" s="153"/>
    </row>
    <row r="658" spans="1:24" outlineLevel="1">
      <c r="A658" s="123">
        <v>211</v>
      </c>
      <c r="B658" s="67"/>
      <c r="C658" s="162" t="s">
        <v>1522</v>
      </c>
      <c r="D658" s="67"/>
      <c r="E658" s="10"/>
      <c r="F658" s="10"/>
      <c r="G658" s="66"/>
      <c r="H658" s="66"/>
      <c r="I658" s="66"/>
      <c r="J658" s="66"/>
      <c r="K658" s="66"/>
      <c r="L658" s="66"/>
      <c r="M658" s="66"/>
      <c r="N658" s="66">
        <f>SUBTOTAL(9,N657:N657)</f>
        <v>0</v>
      </c>
      <c r="O658" s="66">
        <f>SUBTOTAL(9,O657:O657)</f>
        <v>0</v>
      </c>
      <c r="P658" s="66">
        <f>SUBTOTAL(9,P657:P657)</f>
        <v>0</v>
      </c>
      <c r="Q658" s="66">
        <f>SUBTOTAL(9,Q657:Q657)</f>
        <v>0</v>
      </c>
      <c r="R658" s="153"/>
      <c r="S658" s="154"/>
      <c r="T658" s="154"/>
      <c r="U658" s="152"/>
      <c r="V658" s="152"/>
      <c r="W658" s="173">
        <f>($X$3-O658*24-P658*24-N658*24)/($X$3-O658*24-P658*24)</f>
        <v>1</v>
      </c>
      <c r="X658" s="153"/>
    </row>
    <row r="659" spans="1:24" outlineLevel="2">
      <c r="A659" s="123">
        <v>212</v>
      </c>
      <c r="B659" s="67" t="s">
        <v>1272</v>
      </c>
      <c r="C659" s="152" t="s">
        <v>1271</v>
      </c>
      <c r="D659" s="67">
        <v>500</v>
      </c>
      <c r="E659" s="10" t="s">
        <v>52</v>
      </c>
      <c r="F659" s="10"/>
      <c r="G659" s="66"/>
      <c r="H659" s="66"/>
      <c r="I659" s="66"/>
      <c r="J659" s="66"/>
      <c r="K659" s="66"/>
      <c r="L659" s="66"/>
      <c r="M659" s="66"/>
      <c r="N659" s="66"/>
      <c r="O659" s="66"/>
      <c r="P659" s="66"/>
      <c r="Q659" s="66"/>
      <c r="R659" s="153"/>
      <c r="S659" s="154"/>
      <c r="T659" s="154"/>
      <c r="U659" s="152"/>
      <c r="V659" s="152"/>
      <c r="W659" s="152"/>
      <c r="X659" s="153"/>
    </row>
    <row r="660" spans="1:24" outlineLevel="1">
      <c r="A660" s="123">
        <v>212</v>
      </c>
      <c r="B660" s="67"/>
      <c r="C660" s="162" t="s">
        <v>1523</v>
      </c>
      <c r="D660" s="67"/>
      <c r="E660" s="10"/>
      <c r="F660" s="10"/>
      <c r="G660" s="66"/>
      <c r="H660" s="66"/>
      <c r="I660" s="66"/>
      <c r="J660" s="66"/>
      <c r="K660" s="66"/>
      <c r="L660" s="66"/>
      <c r="M660" s="66"/>
      <c r="N660" s="66">
        <f>SUBTOTAL(9,N659:N659)</f>
        <v>0</v>
      </c>
      <c r="O660" s="66">
        <f>SUBTOTAL(9,O659:O659)</f>
        <v>0</v>
      </c>
      <c r="P660" s="66">
        <f>SUBTOTAL(9,P659:P659)</f>
        <v>0</v>
      </c>
      <c r="Q660" s="66">
        <f>SUBTOTAL(9,Q659:Q659)</f>
        <v>0</v>
      </c>
      <c r="R660" s="153"/>
      <c r="S660" s="154"/>
      <c r="T660" s="154"/>
      <c r="U660" s="152"/>
      <c r="V660" s="152"/>
      <c r="W660" s="173">
        <f>($X$3-O660*24-P660*24-N660*24)/($X$3-O660*24-P660*24)</f>
        <v>1</v>
      </c>
      <c r="X660" s="153"/>
    </row>
    <row r="661" spans="1:24">
      <c r="A661" s="167"/>
      <c r="B661" s="168"/>
      <c r="C661" s="172"/>
      <c r="D661" s="168"/>
      <c r="E661" s="149"/>
      <c r="F661" s="149"/>
      <c r="G661" s="36"/>
      <c r="H661" s="36"/>
      <c r="I661" s="36"/>
      <c r="J661" s="36"/>
      <c r="K661" s="36"/>
      <c r="L661" s="36"/>
      <c r="M661" s="36"/>
      <c r="N661" s="175"/>
      <c r="O661" s="36"/>
      <c r="P661" s="36"/>
      <c r="Q661" s="36"/>
      <c r="R661" s="170"/>
      <c r="S661" s="171"/>
      <c r="T661" s="171"/>
      <c r="U661" s="169"/>
      <c r="V661" s="169"/>
      <c r="W661" s="174">
        <f>($X$3-O661*24-P661*24-N661*24)/($X$3-O661*24-P661*24)</f>
        <v>1</v>
      </c>
      <c r="X661" s="170"/>
    </row>
  </sheetData>
  <autoFilter ref="A4:X661">
    <filterColumn colId="6" showButton="0"/>
    <filterColumn colId="8" showButton="0"/>
    <filterColumn colId="10" showButton="0"/>
    <filterColumn colId="13" showButton="0"/>
    <filterColumn colId="14" showButton="0"/>
    <filterColumn colId="15" showButton="0"/>
  </autoFilter>
  <sortState ref="A6:Q448">
    <sortCondition ref="A6:A448"/>
  </sortState>
  <dataConsolidate/>
  <mergeCells count="15">
    <mergeCell ref="C4:C5"/>
    <mergeCell ref="D4:D5"/>
    <mergeCell ref="E4:E5"/>
    <mergeCell ref="G4:H4"/>
    <mergeCell ref="I4:J4"/>
    <mergeCell ref="V4:V5"/>
    <mergeCell ref="W4:W5"/>
    <mergeCell ref="F4:F5"/>
    <mergeCell ref="U4:U5"/>
    <mergeCell ref="K4:L4"/>
    <mergeCell ref="M4:M5"/>
    <mergeCell ref="R4:R5"/>
    <mergeCell ref="S4:S5"/>
    <mergeCell ref="T4:T5"/>
    <mergeCell ref="N4:Q4"/>
  </mergeCells>
  <dataValidations count="1">
    <dataValidation showDropDown="1" sqref="X5"/>
  </dataValidations>
  <printOptions horizontalCentered="1"/>
  <pageMargins left="0" right="0" top="0.4" bottom="0.5" header="0.3" footer="0.3"/>
  <pageSetup paperSize="9" scale="47" fitToWidth="8" fitToHeight="8" orientation="landscape" horizontalDpi="4294967295" verticalDpi="4294967295" r:id="rId1"/>
  <headerFooter>
    <oddFooter>&amp;L&amp;Z&amp;F</oddFooter>
  </headerFooter>
</worksheet>
</file>

<file path=xl/worksheets/sheet2.xml><?xml version="1.0" encoding="utf-8"?>
<worksheet xmlns="http://schemas.openxmlformats.org/spreadsheetml/2006/main" xmlns:r="http://schemas.openxmlformats.org/officeDocument/2006/relationships">
  <dimension ref="A2:L214"/>
  <sheetViews>
    <sheetView workbookViewId="0">
      <selection activeCell="G3" sqref="G3"/>
    </sheetView>
  </sheetViews>
  <sheetFormatPr defaultColWidth="9.140625" defaultRowHeight="12.75"/>
  <cols>
    <col min="1" max="1" width="8" style="121" customWidth="1"/>
    <col min="2" max="2" width="7.5703125" style="134" customWidth="1"/>
    <col min="3" max="3" width="46.42578125" style="134" customWidth="1"/>
    <col min="4" max="4" width="11.7109375" style="121" customWidth="1"/>
    <col min="5" max="5" width="9.140625" style="134"/>
    <col min="6" max="6" width="10.28515625" style="134" customWidth="1"/>
    <col min="7" max="7" width="9.140625" style="121"/>
    <col min="8" max="8" width="10.42578125" style="121" customWidth="1"/>
    <col min="9" max="9" width="11.140625" style="121" customWidth="1"/>
    <col min="10" max="10" width="14.85546875" style="121" customWidth="1"/>
    <col min="11" max="11" width="11.28515625" style="121" customWidth="1"/>
    <col min="12" max="12" width="11.42578125" style="121" customWidth="1"/>
    <col min="13" max="13" width="13.140625" style="121" customWidth="1"/>
    <col min="14" max="16384" width="9.140625" style="121"/>
  </cols>
  <sheetData>
    <row r="2" spans="1:12" ht="30">
      <c r="A2" s="117"/>
      <c r="B2" s="123"/>
      <c r="C2" s="118" t="s">
        <v>915</v>
      </c>
      <c r="D2" s="119" t="s">
        <v>916</v>
      </c>
      <c r="E2" s="118" t="s">
        <v>917</v>
      </c>
      <c r="F2" s="119" t="s">
        <v>918</v>
      </c>
      <c r="G2" s="120" t="s">
        <v>919</v>
      </c>
      <c r="H2" s="120"/>
      <c r="I2" s="120" t="s">
        <v>1273</v>
      </c>
      <c r="J2" s="138" t="s">
        <v>1274</v>
      </c>
      <c r="K2" s="139" t="s">
        <v>1275</v>
      </c>
      <c r="L2" s="117" t="s">
        <v>0</v>
      </c>
    </row>
    <row r="3" spans="1:12" ht="13.5">
      <c r="A3" s="123">
        <v>1</v>
      </c>
      <c r="B3" s="123">
        <v>1</v>
      </c>
      <c r="C3" s="2" t="s">
        <v>43</v>
      </c>
      <c r="D3" s="122">
        <v>63</v>
      </c>
      <c r="E3" s="123" t="s">
        <v>920</v>
      </c>
      <c r="F3" s="124" t="s">
        <v>921</v>
      </c>
      <c r="G3" s="125">
        <v>184</v>
      </c>
      <c r="H3" s="1" t="s">
        <v>922</v>
      </c>
      <c r="I3" s="137">
        <v>36404</v>
      </c>
      <c r="J3" s="135" t="s">
        <v>1276</v>
      </c>
      <c r="K3" s="135" t="s">
        <v>1277</v>
      </c>
      <c r="L3" s="117">
        <v>1</v>
      </c>
    </row>
    <row r="4" spans="1:12" ht="13.5">
      <c r="A4" s="123">
        <v>2</v>
      </c>
      <c r="B4" s="123">
        <v>2</v>
      </c>
      <c r="C4" s="2" t="s">
        <v>40</v>
      </c>
      <c r="D4" s="122">
        <v>74</v>
      </c>
      <c r="E4" s="123" t="s">
        <v>920</v>
      </c>
      <c r="F4" s="124" t="s">
        <v>923</v>
      </c>
      <c r="G4" s="125">
        <v>217.02</v>
      </c>
      <c r="H4" s="1" t="s">
        <v>924</v>
      </c>
      <c r="I4" s="137">
        <v>37712</v>
      </c>
      <c r="J4" s="135" t="s">
        <v>1278</v>
      </c>
      <c r="K4" s="135" t="s">
        <v>1279</v>
      </c>
      <c r="L4" s="117">
        <v>2</v>
      </c>
    </row>
    <row r="5" spans="1:12" ht="13.5">
      <c r="A5" s="123">
        <v>3</v>
      </c>
      <c r="B5" s="123">
        <v>3</v>
      </c>
      <c r="C5" s="2" t="s">
        <v>925</v>
      </c>
      <c r="D5" s="122">
        <v>75</v>
      </c>
      <c r="E5" s="123" t="s">
        <v>920</v>
      </c>
      <c r="F5" s="124" t="s">
        <v>926</v>
      </c>
      <c r="G5" s="125">
        <v>203.02</v>
      </c>
      <c r="H5" s="1" t="s">
        <v>924</v>
      </c>
      <c r="I5" s="137">
        <v>37712</v>
      </c>
      <c r="J5" s="135" t="s">
        <v>1278</v>
      </c>
      <c r="K5" s="135" t="s">
        <v>1279</v>
      </c>
      <c r="L5" s="117">
        <v>3</v>
      </c>
    </row>
    <row r="6" spans="1:12" ht="13.5">
      <c r="A6" s="123">
        <v>4</v>
      </c>
      <c r="B6" s="123">
        <v>4</v>
      </c>
      <c r="C6" s="2" t="s">
        <v>927</v>
      </c>
      <c r="D6" s="122">
        <v>76</v>
      </c>
      <c r="E6" s="123" t="s">
        <v>920</v>
      </c>
      <c r="F6" s="124" t="s">
        <v>928</v>
      </c>
      <c r="G6" s="125">
        <v>14</v>
      </c>
      <c r="H6" s="1" t="s">
        <v>924</v>
      </c>
      <c r="I6" s="137">
        <v>37712</v>
      </c>
      <c r="J6" s="135" t="s">
        <v>1278</v>
      </c>
      <c r="K6" s="135" t="s">
        <v>1279</v>
      </c>
      <c r="L6" s="117">
        <v>4</v>
      </c>
    </row>
    <row r="7" spans="1:12" ht="13.5">
      <c r="A7" s="123">
        <v>5</v>
      </c>
      <c r="B7" s="123">
        <v>5</v>
      </c>
      <c r="C7" s="2" t="s">
        <v>929</v>
      </c>
      <c r="D7" s="122">
        <v>485</v>
      </c>
      <c r="E7" s="123" t="s">
        <v>920</v>
      </c>
      <c r="F7" s="124" t="s">
        <v>930</v>
      </c>
      <c r="G7" s="125">
        <v>94.43</v>
      </c>
      <c r="H7" s="1" t="s">
        <v>924</v>
      </c>
      <c r="I7" s="137">
        <v>41956</v>
      </c>
      <c r="J7" s="135" t="s">
        <v>1278</v>
      </c>
      <c r="K7" s="135" t="s">
        <v>1279</v>
      </c>
      <c r="L7" s="117">
        <v>5</v>
      </c>
    </row>
    <row r="8" spans="1:12" ht="13.5">
      <c r="A8" s="123">
        <v>6</v>
      </c>
      <c r="B8" s="123">
        <v>6</v>
      </c>
      <c r="C8" s="2" t="s">
        <v>931</v>
      </c>
      <c r="D8" s="122">
        <v>486</v>
      </c>
      <c r="E8" s="123" t="s">
        <v>920</v>
      </c>
      <c r="F8" s="124" t="s">
        <v>932</v>
      </c>
      <c r="G8" s="125">
        <v>20.029999999999987</v>
      </c>
      <c r="H8" s="1" t="s">
        <v>924</v>
      </c>
      <c r="I8" s="137">
        <v>41956</v>
      </c>
      <c r="J8" s="135" t="s">
        <v>1278</v>
      </c>
      <c r="K8" s="135" t="s">
        <v>1279</v>
      </c>
      <c r="L8" s="117">
        <v>6</v>
      </c>
    </row>
    <row r="9" spans="1:12" ht="13.5">
      <c r="A9" s="123">
        <v>7</v>
      </c>
      <c r="B9" s="123">
        <v>7</v>
      </c>
      <c r="C9" s="2" t="s">
        <v>933</v>
      </c>
      <c r="D9" s="122">
        <v>78</v>
      </c>
      <c r="E9" s="123" t="s">
        <v>920</v>
      </c>
      <c r="F9" s="124" t="s">
        <v>934</v>
      </c>
      <c r="G9" s="125">
        <v>142.44999999999999</v>
      </c>
      <c r="H9" s="1" t="s">
        <v>924</v>
      </c>
      <c r="I9" s="137">
        <v>37712</v>
      </c>
      <c r="J9" s="135" t="s">
        <v>1278</v>
      </c>
      <c r="K9" s="135" t="s">
        <v>1279</v>
      </c>
      <c r="L9" s="117">
        <v>7</v>
      </c>
    </row>
    <row r="10" spans="1:12" ht="13.5">
      <c r="A10" s="123">
        <v>8</v>
      </c>
      <c r="B10" s="123">
        <v>8</v>
      </c>
      <c r="C10" s="2" t="s">
        <v>60</v>
      </c>
      <c r="D10" s="122">
        <v>433</v>
      </c>
      <c r="E10" s="123" t="s">
        <v>920</v>
      </c>
      <c r="F10" s="124" t="s">
        <v>935</v>
      </c>
      <c r="G10" s="125">
        <v>212.46</v>
      </c>
      <c r="H10" s="1" t="s">
        <v>924</v>
      </c>
      <c r="I10" s="137">
        <v>41823</v>
      </c>
      <c r="J10" s="135" t="s">
        <v>1278</v>
      </c>
      <c r="K10" s="135" t="s">
        <v>1279</v>
      </c>
      <c r="L10" s="117">
        <v>8</v>
      </c>
    </row>
    <row r="11" spans="1:12" ht="13.5">
      <c r="A11" s="123">
        <v>9</v>
      </c>
      <c r="B11" s="123">
        <v>9</v>
      </c>
      <c r="C11" s="2" t="s">
        <v>17</v>
      </c>
      <c r="D11" s="122">
        <v>124</v>
      </c>
      <c r="E11" s="123" t="s">
        <v>920</v>
      </c>
      <c r="F11" s="124" t="s">
        <v>936</v>
      </c>
      <c r="G11" s="125">
        <v>405.77</v>
      </c>
      <c r="H11" s="1" t="s">
        <v>937</v>
      </c>
      <c r="I11" s="137">
        <v>39814</v>
      </c>
      <c r="J11" s="135" t="s">
        <v>1278</v>
      </c>
      <c r="K11" s="135" t="s">
        <v>1279</v>
      </c>
      <c r="L11" s="117">
        <v>9</v>
      </c>
    </row>
    <row r="12" spans="1:12" ht="13.5">
      <c r="A12" s="123">
        <v>10</v>
      </c>
      <c r="B12" s="123">
        <v>10</v>
      </c>
      <c r="C12" s="2" t="s">
        <v>19</v>
      </c>
      <c r="D12" s="122">
        <v>125</v>
      </c>
      <c r="E12" s="123" t="s">
        <v>920</v>
      </c>
      <c r="F12" s="124" t="s">
        <v>938</v>
      </c>
      <c r="G12" s="125">
        <v>405.77</v>
      </c>
      <c r="H12" s="1" t="s">
        <v>937</v>
      </c>
      <c r="I12" s="137">
        <v>39814</v>
      </c>
      <c r="J12" s="135" t="s">
        <v>1278</v>
      </c>
      <c r="K12" s="135" t="s">
        <v>1279</v>
      </c>
      <c r="L12" s="117">
        <v>10</v>
      </c>
    </row>
    <row r="13" spans="1:12" ht="13.5">
      <c r="A13" s="123">
        <v>11</v>
      </c>
      <c r="B13" s="123">
        <v>11</v>
      </c>
      <c r="C13" s="2" t="s">
        <v>125</v>
      </c>
      <c r="D13" s="122">
        <v>430</v>
      </c>
      <c r="E13" s="123" t="s">
        <v>920</v>
      </c>
      <c r="F13" s="124" t="s">
        <v>939</v>
      </c>
      <c r="G13" s="125">
        <v>134.74</v>
      </c>
      <c r="H13" s="1" t="s">
        <v>940</v>
      </c>
      <c r="I13" s="137">
        <v>41821</v>
      </c>
      <c r="J13" s="135" t="s">
        <v>1278</v>
      </c>
      <c r="K13" s="135" t="s">
        <v>1279</v>
      </c>
      <c r="L13" s="117">
        <v>11</v>
      </c>
    </row>
    <row r="14" spans="1:12" ht="13.5">
      <c r="A14" s="123">
        <v>12</v>
      </c>
      <c r="B14" s="123">
        <v>12</v>
      </c>
      <c r="C14" s="3" t="s">
        <v>150</v>
      </c>
      <c r="D14" s="122">
        <v>471</v>
      </c>
      <c r="E14" s="123" t="s">
        <v>920</v>
      </c>
      <c r="F14" s="124" t="s">
        <v>941</v>
      </c>
      <c r="G14" s="125">
        <v>82.248000000000005</v>
      </c>
      <c r="H14" s="1" t="s">
        <v>940</v>
      </c>
      <c r="I14" s="137">
        <v>41923</v>
      </c>
      <c r="J14" s="135" t="s">
        <v>1278</v>
      </c>
      <c r="K14" s="135" t="s">
        <v>1279</v>
      </c>
      <c r="L14" s="117">
        <v>12</v>
      </c>
    </row>
    <row r="15" spans="1:12" ht="13.5">
      <c r="A15" s="123">
        <v>13</v>
      </c>
      <c r="B15" s="123">
        <v>13</v>
      </c>
      <c r="C15" s="3" t="s">
        <v>151</v>
      </c>
      <c r="D15" s="122">
        <v>472</v>
      </c>
      <c r="E15" s="123" t="s">
        <v>920</v>
      </c>
      <c r="F15" s="124" t="s">
        <v>942</v>
      </c>
      <c r="G15" s="125">
        <v>3.8959999999999999</v>
      </c>
      <c r="H15" s="1" t="s">
        <v>940</v>
      </c>
      <c r="I15" s="137">
        <v>41923</v>
      </c>
      <c r="J15" s="135" t="s">
        <v>1278</v>
      </c>
      <c r="K15" s="135" t="s">
        <v>1279</v>
      </c>
      <c r="L15" s="117">
        <v>13</v>
      </c>
    </row>
    <row r="16" spans="1:12" ht="13.5">
      <c r="A16" s="123">
        <v>14</v>
      </c>
      <c r="B16" s="123">
        <v>14</v>
      </c>
      <c r="C16" s="2" t="s">
        <v>943</v>
      </c>
      <c r="D16" s="122">
        <v>440</v>
      </c>
      <c r="E16" s="123" t="s">
        <v>920</v>
      </c>
      <c r="F16" s="124" t="s">
        <v>944</v>
      </c>
      <c r="G16" s="125">
        <v>161.82</v>
      </c>
      <c r="H16" s="1" t="s">
        <v>940</v>
      </c>
      <c r="I16" s="137">
        <v>41845</v>
      </c>
      <c r="J16" s="135" t="s">
        <v>1278</v>
      </c>
      <c r="K16" s="135" t="s">
        <v>1279</v>
      </c>
      <c r="L16" s="117">
        <v>14</v>
      </c>
    </row>
    <row r="17" spans="1:12" ht="13.5">
      <c r="A17" s="123">
        <v>15</v>
      </c>
      <c r="B17" s="123">
        <v>15</v>
      </c>
      <c r="C17" s="2" t="s">
        <v>945</v>
      </c>
      <c r="D17" s="122">
        <v>441</v>
      </c>
      <c r="E17" s="123" t="s">
        <v>920</v>
      </c>
      <c r="F17" s="124" t="s">
        <v>946</v>
      </c>
      <c r="G17" s="125">
        <v>113.389</v>
      </c>
      <c r="H17" s="1" t="s">
        <v>940</v>
      </c>
      <c r="I17" s="137">
        <v>41845</v>
      </c>
      <c r="J17" s="135" t="s">
        <v>1278</v>
      </c>
      <c r="K17" s="135" t="s">
        <v>1279</v>
      </c>
      <c r="L17" s="117">
        <v>15</v>
      </c>
    </row>
    <row r="18" spans="1:12" ht="13.5">
      <c r="A18" s="123">
        <v>16</v>
      </c>
      <c r="B18" s="123">
        <v>16</v>
      </c>
      <c r="C18" s="2" t="s">
        <v>947</v>
      </c>
      <c r="D18" s="122">
        <v>81</v>
      </c>
      <c r="E18" s="123" t="s">
        <v>920</v>
      </c>
      <c r="F18" s="124" t="s">
        <v>948</v>
      </c>
      <c r="G18" s="125">
        <v>110.98</v>
      </c>
      <c r="H18" s="1" t="s">
        <v>940</v>
      </c>
      <c r="I18" s="137">
        <v>37712</v>
      </c>
      <c r="J18" s="135" t="s">
        <v>1278</v>
      </c>
      <c r="K18" s="135" t="s">
        <v>1279</v>
      </c>
      <c r="L18" s="117">
        <v>16</v>
      </c>
    </row>
    <row r="19" spans="1:12" ht="13.5">
      <c r="A19" s="123">
        <v>17</v>
      </c>
      <c r="B19" s="123">
        <v>17</v>
      </c>
      <c r="C19" s="2" t="s">
        <v>949</v>
      </c>
      <c r="D19" s="122">
        <v>82</v>
      </c>
      <c r="E19" s="123" t="s">
        <v>920</v>
      </c>
      <c r="F19" s="124" t="s">
        <v>950</v>
      </c>
      <c r="G19" s="125">
        <v>143.06</v>
      </c>
      <c r="H19" s="1" t="s">
        <v>940</v>
      </c>
      <c r="I19" s="137">
        <v>37712</v>
      </c>
      <c r="J19" s="135" t="s">
        <v>1278</v>
      </c>
      <c r="K19" s="135" t="s">
        <v>1279</v>
      </c>
      <c r="L19" s="117">
        <v>17</v>
      </c>
    </row>
    <row r="20" spans="1:12" ht="13.5">
      <c r="A20" s="123">
        <v>18</v>
      </c>
      <c r="B20" s="123">
        <v>18</v>
      </c>
      <c r="C20" s="2" t="s">
        <v>951</v>
      </c>
      <c r="D20" s="122">
        <v>83</v>
      </c>
      <c r="E20" s="123" t="s">
        <v>920</v>
      </c>
      <c r="F20" s="124" t="s">
        <v>952</v>
      </c>
      <c r="G20" s="125">
        <v>105</v>
      </c>
      <c r="H20" s="1" t="s">
        <v>940</v>
      </c>
      <c r="I20" s="137">
        <v>37712</v>
      </c>
      <c r="J20" s="135" t="s">
        <v>1278</v>
      </c>
      <c r="K20" s="135" t="s">
        <v>1279</v>
      </c>
      <c r="L20" s="117">
        <v>18</v>
      </c>
    </row>
    <row r="21" spans="1:12" ht="13.5">
      <c r="A21" s="123">
        <v>19</v>
      </c>
      <c r="B21" s="123">
        <v>19</v>
      </c>
      <c r="C21" s="2" t="s">
        <v>953</v>
      </c>
      <c r="D21" s="122">
        <v>84</v>
      </c>
      <c r="E21" s="123" t="s">
        <v>920</v>
      </c>
      <c r="F21" s="124" t="s">
        <v>954</v>
      </c>
      <c r="G21" s="125">
        <v>104.28</v>
      </c>
      <c r="H21" s="1" t="s">
        <v>940</v>
      </c>
      <c r="I21" s="137">
        <v>37712</v>
      </c>
      <c r="J21" s="135" t="s">
        <v>1278</v>
      </c>
      <c r="K21" s="135" t="s">
        <v>1279</v>
      </c>
      <c r="L21" s="117">
        <v>19</v>
      </c>
    </row>
    <row r="22" spans="1:12" ht="13.5">
      <c r="A22" s="123">
        <v>20</v>
      </c>
      <c r="B22" s="123">
        <v>20</v>
      </c>
      <c r="C22" s="2" t="s">
        <v>955</v>
      </c>
      <c r="D22" s="122">
        <v>403</v>
      </c>
      <c r="E22" s="123" t="s">
        <v>920</v>
      </c>
      <c r="F22" s="124" t="s">
        <v>956</v>
      </c>
      <c r="G22" s="125">
        <v>90</v>
      </c>
      <c r="H22" s="1" t="s">
        <v>957</v>
      </c>
      <c r="I22" s="137">
        <v>41730</v>
      </c>
      <c r="J22" s="135" t="s">
        <v>1280</v>
      </c>
      <c r="K22" s="135" t="s">
        <v>1281</v>
      </c>
      <c r="L22" s="117">
        <v>20</v>
      </c>
    </row>
    <row r="23" spans="1:12" ht="13.5">
      <c r="A23" s="123">
        <v>21</v>
      </c>
      <c r="B23" s="123">
        <v>21</v>
      </c>
      <c r="C23" s="2" t="s">
        <v>158</v>
      </c>
      <c r="D23" s="122">
        <v>404</v>
      </c>
      <c r="E23" s="123" t="s">
        <v>920</v>
      </c>
      <c r="F23" s="124" t="s">
        <v>958</v>
      </c>
      <c r="G23" s="125">
        <v>303</v>
      </c>
      <c r="H23" s="1" t="s">
        <v>957</v>
      </c>
      <c r="I23" s="137">
        <v>41730</v>
      </c>
      <c r="J23" s="135" t="s">
        <v>1280</v>
      </c>
      <c r="K23" s="135" t="s">
        <v>1281</v>
      </c>
      <c r="L23" s="117">
        <v>21</v>
      </c>
    </row>
    <row r="24" spans="1:12" ht="13.5">
      <c r="A24" s="123">
        <v>22</v>
      </c>
      <c r="B24" s="123">
        <v>22</v>
      </c>
      <c r="C24" s="2" t="s">
        <v>959</v>
      </c>
      <c r="D24" s="122">
        <v>444</v>
      </c>
      <c r="E24" s="123" t="s">
        <v>920</v>
      </c>
      <c r="F24" s="124" t="s">
        <v>960</v>
      </c>
      <c r="G24" s="125">
        <v>149.78899999999999</v>
      </c>
      <c r="H24" s="1" t="s">
        <v>961</v>
      </c>
      <c r="I24" s="137">
        <v>41851</v>
      </c>
      <c r="J24" s="135" t="s">
        <v>1280</v>
      </c>
      <c r="K24" s="135" t="s">
        <v>1281</v>
      </c>
      <c r="L24" s="117">
        <v>22</v>
      </c>
    </row>
    <row r="25" spans="1:12" ht="13.5">
      <c r="A25" s="123">
        <v>23</v>
      </c>
      <c r="B25" s="123">
        <v>23</v>
      </c>
      <c r="C25" s="2" t="s">
        <v>962</v>
      </c>
      <c r="D25" s="122">
        <v>445</v>
      </c>
      <c r="E25" s="123" t="s">
        <v>920</v>
      </c>
      <c r="F25" s="124" t="s">
        <v>963</v>
      </c>
      <c r="G25" s="125">
        <v>149.78899999999999</v>
      </c>
      <c r="H25" s="1" t="s">
        <v>961</v>
      </c>
      <c r="I25" s="137">
        <v>41851</v>
      </c>
      <c r="J25" s="135" t="s">
        <v>1280</v>
      </c>
      <c r="K25" s="135" t="s">
        <v>1281</v>
      </c>
      <c r="L25" s="117">
        <v>23</v>
      </c>
    </row>
    <row r="26" spans="1:12" ht="15">
      <c r="A26" s="123">
        <v>24</v>
      </c>
      <c r="B26" s="123">
        <v>24</v>
      </c>
      <c r="C26" s="2" t="s">
        <v>31</v>
      </c>
      <c r="D26" s="122">
        <v>1</v>
      </c>
      <c r="E26" s="123" t="s">
        <v>920</v>
      </c>
      <c r="F26" s="124" t="s">
        <v>964</v>
      </c>
      <c r="G26" s="125">
        <v>14</v>
      </c>
      <c r="H26" s="126" t="s">
        <v>965</v>
      </c>
      <c r="I26" s="137">
        <v>30341</v>
      </c>
      <c r="J26" s="135" t="s">
        <v>1278</v>
      </c>
      <c r="K26" s="135" t="s">
        <v>1279</v>
      </c>
      <c r="L26" s="117">
        <v>24</v>
      </c>
    </row>
    <row r="27" spans="1:12" ht="15">
      <c r="A27" s="123">
        <v>25</v>
      </c>
      <c r="B27" s="123">
        <v>25</v>
      </c>
      <c r="C27" s="2" t="s">
        <v>966</v>
      </c>
      <c r="D27" s="122">
        <v>2</v>
      </c>
      <c r="E27" s="123" t="s">
        <v>920</v>
      </c>
      <c r="F27" s="124" t="s">
        <v>967</v>
      </c>
      <c r="G27" s="125">
        <v>197</v>
      </c>
      <c r="H27" s="126" t="s">
        <v>965</v>
      </c>
      <c r="I27" s="137">
        <v>30682</v>
      </c>
      <c r="J27" s="135" t="s">
        <v>1278</v>
      </c>
      <c r="K27" s="135" t="s">
        <v>1279</v>
      </c>
      <c r="L27" s="117">
        <v>25</v>
      </c>
    </row>
    <row r="28" spans="1:12" ht="15">
      <c r="A28" s="123">
        <v>26</v>
      </c>
      <c r="B28" s="123">
        <v>26</v>
      </c>
      <c r="C28" s="2" t="s">
        <v>14</v>
      </c>
      <c r="D28" s="122">
        <v>3</v>
      </c>
      <c r="E28" s="123" t="s">
        <v>920</v>
      </c>
      <c r="F28" s="124" t="s">
        <v>968</v>
      </c>
      <c r="G28" s="125">
        <v>192</v>
      </c>
      <c r="H28" s="126" t="s">
        <v>965</v>
      </c>
      <c r="I28" s="137">
        <v>30682</v>
      </c>
      <c r="J28" s="135" t="s">
        <v>1278</v>
      </c>
      <c r="K28" s="135" t="s">
        <v>1279</v>
      </c>
      <c r="L28" s="117">
        <v>26</v>
      </c>
    </row>
    <row r="29" spans="1:12" ht="13.5">
      <c r="A29" s="123">
        <v>27</v>
      </c>
      <c r="B29" s="123">
        <v>27</v>
      </c>
      <c r="C29" s="2" t="s">
        <v>32</v>
      </c>
      <c r="D29" s="122">
        <v>4</v>
      </c>
      <c r="E29" s="123" t="s">
        <v>920</v>
      </c>
      <c r="F29" s="124" t="s">
        <v>969</v>
      </c>
      <c r="G29" s="125">
        <v>272</v>
      </c>
      <c r="H29" s="127" t="s">
        <v>970</v>
      </c>
      <c r="I29" s="137">
        <v>30803</v>
      </c>
      <c r="J29" s="135" t="s">
        <v>1278</v>
      </c>
      <c r="K29" s="135" t="s">
        <v>1279</v>
      </c>
      <c r="L29" s="117">
        <v>27</v>
      </c>
    </row>
    <row r="30" spans="1:12" ht="13.5">
      <c r="A30" s="123">
        <v>28</v>
      </c>
      <c r="B30" s="123">
        <v>28</v>
      </c>
      <c r="C30" s="2" t="s">
        <v>971</v>
      </c>
      <c r="D30" s="122">
        <v>6</v>
      </c>
      <c r="E30" s="123" t="s">
        <v>920</v>
      </c>
      <c r="F30" s="124" t="s">
        <v>972</v>
      </c>
      <c r="G30" s="125">
        <v>149</v>
      </c>
      <c r="H30" s="127" t="s">
        <v>970</v>
      </c>
      <c r="I30" s="137">
        <v>31885</v>
      </c>
      <c r="J30" s="135" t="s">
        <v>1278</v>
      </c>
      <c r="K30" s="135" t="s">
        <v>1279</v>
      </c>
      <c r="L30" s="117">
        <v>28</v>
      </c>
    </row>
    <row r="31" spans="1:12" ht="15">
      <c r="A31" s="123">
        <v>29</v>
      </c>
      <c r="B31" s="123">
        <v>29</v>
      </c>
      <c r="C31" s="2" t="s">
        <v>973</v>
      </c>
      <c r="D31" s="122">
        <v>14</v>
      </c>
      <c r="E31" s="123" t="s">
        <v>920</v>
      </c>
      <c r="F31" s="124" t="s">
        <v>974</v>
      </c>
      <c r="G31" s="125">
        <v>13</v>
      </c>
      <c r="H31" s="126" t="s">
        <v>965</v>
      </c>
      <c r="I31" s="137">
        <v>32595</v>
      </c>
      <c r="J31" s="135" t="s">
        <v>1278</v>
      </c>
      <c r="K31" s="135" t="s">
        <v>1279</v>
      </c>
      <c r="L31" s="117">
        <v>29</v>
      </c>
    </row>
    <row r="32" spans="1:12" ht="13.5">
      <c r="A32" s="123">
        <v>30</v>
      </c>
      <c r="B32" s="123">
        <v>30</v>
      </c>
      <c r="C32" s="2" t="s">
        <v>975</v>
      </c>
      <c r="D32" s="122">
        <v>19</v>
      </c>
      <c r="E32" s="123" t="s">
        <v>920</v>
      </c>
      <c r="F32" s="124" t="s">
        <v>976</v>
      </c>
      <c r="G32" s="125">
        <v>322</v>
      </c>
      <c r="H32" s="127" t="s">
        <v>977</v>
      </c>
      <c r="I32" s="137">
        <v>32895</v>
      </c>
      <c r="J32" s="135" t="s">
        <v>1278</v>
      </c>
      <c r="K32" s="135" t="s">
        <v>1279</v>
      </c>
      <c r="L32" s="117">
        <v>30</v>
      </c>
    </row>
    <row r="33" spans="1:12" ht="13.5">
      <c r="A33" s="123">
        <v>31</v>
      </c>
      <c r="B33" s="123">
        <v>31</v>
      </c>
      <c r="C33" s="2" t="s">
        <v>44</v>
      </c>
      <c r="D33" s="122">
        <v>13</v>
      </c>
      <c r="E33" s="123" t="s">
        <v>920</v>
      </c>
      <c r="F33" s="124" t="s">
        <v>978</v>
      </c>
      <c r="G33" s="125">
        <v>333</v>
      </c>
      <c r="H33" s="127" t="s">
        <v>977</v>
      </c>
      <c r="I33" s="137">
        <v>32595</v>
      </c>
      <c r="J33" s="135" t="s">
        <v>1278</v>
      </c>
      <c r="K33" s="135" t="s">
        <v>1279</v>
      </c>
      <c r="L33" s="117">
        <v>31</v>
      </c>
    </row>
    <row r="34" spans="1:12" ht="13.5">
      <c r="A34" s="123">
        <v>32</v>
      </c>
      <c r="B34" s="123">
        <v>32</v>
      </c>
      <c r="C34" s="2" t="s">
        <v>28</v>
      </c>
      <c r="D34" s="122">
        <v>86</v>
      </c>
      <c r="E34" s="123" t="s">
        <v>920</v>
      </c>
      <c r="F34" s="124" t="s">
        <v>979</v>
      </c>
      <c r="G34" s="125">
        <v>345.55</v>
      </c>
      <c r="H34" s="127" t="s">
        <v>977</v>
      </c>
      <c r="I34" s="137">
        <v>38504</v>
      </c>
      <c r="J34" s="135" t="s">
        <v>1278</v>
      </c>
      <c r="K34" s="135" t="s">
        <v>1279</v>
      </c>
      <c r="L34" s="117">
        <v>32</v>
      </c>
    </row>
    <row r="35" spans="1:12" ht="13.5">
      <c r="A35" s="123">
        <v>33</v>
      </c>
      <c r="B35" s="123">
        <v>33</v>
      </c>
      <c r="C35" s="2" t="s">
        <v>33</v>
      </c>
      <c r="D35" s="122">
        <v>87</v>
      </c>
      <c r="E35" s="123" t="s">
        <v>920</v>
      </c>
      <c r="F35" s="124" t="s">
        <v>980</v>
      </c>
      <c r="G35" s="125">
        <v>345.55</v>
      </c>
      <c r="H35" s="127" t="s">
        <v>977</v>
      </c>
      <c r="I35" s="137">
        <v>38504</v>
      </c>
      <c r="J35" s="135" t="s">
        <v>1278</v>
      </c>
      <c r="K35" s="135" t="s">
        <v>1279</v>
      </c>
      <c r="L35" s="117">
        <v>33</v>
      </c>
    </row>
    <row r="36" spans="1:12" ht="13.5">
      <c r="A36" s="123">
        <v>34</v>
      </c>
      <c r="B36" s="123">
        <v>34</v>
      </c>
      <c r="C36" s="2" t="s">
        <v>981</v>
      </c>
      <c r="D36" s="122">
        <v>11</v>
      </c>
      <c r="E36" s="123" t="s">
        <v>920</v>
      </c>
      <c r="F36" s="124" t="s">
        <v>982</v>
      </c>
      <c r="G36" s="125">
        <v>20</v>
      </c>
      <c r="H36" s="127" t="s">
        <v>970</v>
      </c>
      <c r="I36" s="137">
        <v>32595</v>
      </c>
      <c r="J36" s="135" t="s">
        <v>1278</v>
      </c>
      <c r="K36" s="135" t="s">
        <v>1279</v>
      </c>
      <c r="L36" s="117">
        <v>34</v>
      </c>
    </row>
    <row r="37" spans="1:12" ht="13.5">
      <c r="A37" s="123">
        <v>35</v>
      </c>
      <c r="B37" s="123">
        <v>35</v>
      </c>
      <c r="C37" s="2" t="s">
        <v>983</v>
      </c>
      <c r="D37" s="122">
        <v>12</v>
      </c>
      <c r="E37" s="123" t="s">
        <v>920</v>
      </c>
      <c r="F37" s="124" t="s">
        <v>984</v>
      </c>
      <c r="G37" s="125">
        <v>20</v>
      </c>
      <c r="H37" s="127" t="s">
        <v>970</v>
      </c>
      <c r="I37" s="137">
        <v>32595</v>
      </c>
      <c r="J37" s="135" t="s">
        <v>1278</v>
      </c>
      <c r="K37" s="135" t="s">
        <v>1279</v>
      </c>
      <c r="L37" s="117">
        <v>35</v>
      </c>
    </row>
    <row r="38" spans="1:12" ht="13.5">
      <c r="A38" s="123">
        <v>36</v>
      </c>
      <c r="B38" s="123">
        <v>36</v>
      </c>
      <c r="C38" s="2" t="s">
        <v>985</v>
      </c>
      <c r="D38" s="122">
        <v>92</v>
      </c>
      <c r="E38" s="123" t="s">
        <v>920</v>
      </c>
      <c r="F38" s="124" t="s">
        <v>986</v>
      </c>
      <c r="G38" s="125">
        <v>22.42</v>
      </c>
      <c r="H38" s="127" t="s">
        <v>970</v>
      </c>
      <c r="I38" s="137">
        <v>38838</v>
      </c>
      <c r="J38" s="135" t="s">
        <v>1278</v>
      </c>
      <c r="K38" s="135" t="s">
        <v>1279</v>
      </c>
      <c r="L38" s="117">
        <v>36</v>
      </c>
    </row>
    <row r="39" spans="1:12" ht="13.5">
      <c r="A39" s="123">
        <v>37</v>
      </c>
      <c r="B39" s="123">
        <v>37</v>
      </c>
      <c r="C39" s="2" t="s">
        <v>987</v>
      </c>
      <c r="D39" s="122">
        <v>93</v>
      </c>
      <c r="E39" s="123" t="s">
        <v>920</v>
      </c>
      <c r="F39" s="124" t="s">
        <v>988</v>
      </c>
      <c r="G39" s="125">
        <v>22.42</v>
      </c>
      <c r="H39" s="127" t="s">
        <v>970</v>
      </c>
      <c r="I39" s="137">
        <v>38838</v>
      </c>
      <c r="J39" s="135" t="s">
        <v>1278</v>
      </c>
      <c r="K39" s="135" t="s">
        <v>1279</v>
      </c>
      <c r="L39" s="117">
        <v>37</v>
      </c>
    </row>
    <row r="40" spans="1:12" ht="13.5">
      <c r="A40" s="123">
        <v>38</v>
      </c>
      <c r="B40" s="123">
        <v>38</v>
      </c>
      <c r="C40" s="2" t="s">
        <v>10</v>
      </c>
      <c r="D40" s="122">
        <v>73</v>
      </c>
      <c r="E40" s="123" t="s">
        <v>920</v>
      </c>
      <c r="F40" s="124" t="s">
        <v>989</v>
      </c>
      <c r="G40" s="125">
        <v>150</v>
      </c>
      <c r="H40" s="127" t="s">
        <v>970</v>
      </c>
      <c r="I40" s="137">
        <v>37622</v>
      </c>
      <c r="J40" s="135" t="s">
        <v>1278</v>
      </c>
      <c r="K40" s="135" t="s">
        <v>1279</v>
      </c>
      <c r="L40" s="117">
        <v>38</v>
      </c>
    </row>
    <row r="41" spans="1:12" ht="13.5">
      <c r="A41" s="123">
        <v>39</v>
      </c>
      <c r="B41" s="123">
        <v>39</v>
      </c>
      <c r="C41" s="2" t="s">
        <v>8</v>
      </c>
      <c r="D41" s="122">
        <v>72</v>
      </c>
      <c r="E41" s="123" t="s">
        <v>920</v>
      </c>
      <c r="F41" s="124" t="s">
        <v>990</v>
      </c>
      <c r="G41" s="125">
        <v>150</v>
      </c>
      <c r="H41" s="127" t="s">
        <v>970</v>
      </c>
      <c r="I41" s="137">
        <v>37591</v>
      </c>
      <c r="J41" s="135" t="s">
        <v>1278</v>
      </c>
      <c r="K41" s="135" t="s">
        <v>1279</v>
      </c>
      <c r="L41" s="117">
        <v>39</v>
      </c>
    </row>
    <row r="42" spans="1:12" ht="15">
      <c r="A42" s="123">
        <v>40</v>
      </c>
      <c r="B42" s="123">
        <v>40</v>
      </c>
      <c r="C42" s="2" t="s">
        <v>991</v>
      </c>
      <c r="D42" s="122">
        <v>8</v>
      </c>
      <c r="E42" s="123" t="s">
        <v>920</v>
      </c>
      <c r="F42" s="124" t="s">
        <v>992</v>
      </c>
      <c r="G42" s="125">
        <v>19</v>
      </c>
      <c r="H42" s="126" t="s">
        <v>965</v>
      </c>
      <c r="I42" s="137">
        <v>32348</v>
      </c>
      <c r="J42" s="135" t="s">
        <v>1278</v>
      </c>
      <c r="K42" s="135" t="s">
        <v>1279</v>
      </c>
      <c r="L42" s="117">
        <v>40</v>
      </c>
    </row>
    <row r="43" spans="1:12" ht="15">
      <c r="A43" s="123">
        <v>41</v>
      </c>
      <c r="B43" s="123">
        <v>41</v>
      </c>
      <c r="C43" s="2" t="s">
        <v>34</v>
      </c>
      <c r="D43" s="122">
        <v>9</v>
      </c>
      <c r="E43" s="123" t="s">
        <v>920</v>
      </c>
      <c r="F43" s="124" t="s">
        <v>993</v>
      </c>
      <c r="G43" s="125">
        <v>196</v>
      </c>
      <c r="H43" s="126" t="s">
        <v>965</v>
      </c>
      <c r="I43" s="137">
        <v>32348</v>
      </c>
      <c r="J43" s="135" t="s">
        <v>1278</v>
      </c>
      <c r="K43" s="135" t="s">
        <v>1279</v>
      </c>
      <c r="L43" s="117">
        <v>41</v>
      </c>
    </row>
    <row r="44" spans="1:12" ht="15">
      <c r="A44" s="123">
        <v>42</v>
      </c>
      <c r="B44" s="123">
        <v>42</v>
      </c>
      <c r="C44" s="2" t="s">
        <v>994</v>
      </c>
      <c r="D44" s="122">
        <v>99</v>
      </c>
      <c r="E44" s="123" t="s">
        <v>920</v>
      </c>
      <c r="F44" s="124" t="s">
        <v>995</v>
      </c>
      <c r="G44" s="125">
        <v>288.99400000000003</v>
      </c>
      <c r="H44" s="126" t="s">
        <v>965</v>
      </c>
      <c r="I44" s="137">
        <v>39234</v>
      </c>
      <c r="J44" s="135" t="s">
        <v>1278</v>
      </c>
      <c r="K44" s="135" t="s">
        <v>1279</v>
      </c>
      <c r="L44" s="117">
        <v>42</v>
      </c>
    </row>
    <row r="45" spans="1:12" ht="13.5">
      <c r="A45" s="123">
        <v>43</v>
      </c>
      <c r="B45" s="123">
        <v>43</v>
      </c>
      <c r="C45" s="2" t="s">
        <v>996</v>
      </c>
      <c r="D45" s="122">
        <v>102</v>
      </c>
      <c r="E45" s="123" t="s">
        <v>920</v>
      </c>
      <c r="F45" s="124" t="s">
        <v>997</v>
      </c>
      <c r="G45" s="125">
        <v>1.5</v>
      </c>
      <c r="H45" s="127" t="s">
        <v>970</v>
      </c>
      <c r="I45" s="137">
        <v>39387</v>
      </c>
      <c r="J45" s="135" t="s">
        <v>1278</v>
      </c>
      <c r="K45" s="135" t="s">
        <v>1279</v>
      </c>
      <c r="L45" s="117">
        <v>43</v>
      </c>
    </row>
    <row r="46" spans="1:12" ht="13.5">
      <c r="A46" s="123">
        <v>44</v>
      </c>
      <c r="B46" s="123">
        <v>44</v>
      </c>
      <c r="C46" s="2" t="s">
        <v>998</v>
      </c>
      <c r="D46" s="122">
        <v>103</v>
      </c>
      <c r="E46" s="123" t="s">
        <v>920</v>
      </c>
      <c r="F46" s="124" t="s">
        <v>999</v>
      </c>
      <c r="G46" s="125">
        <v>1.5</v>
      </c>
      <c r="H46" s="127" t="s">
        <v>970</v>
      </c>
      <c r="I46" s="137">
        <v>39387</v>
      </c>
      <c r="J46" s="135" t="s">
        <v>1278</v>
      </c>
      <c r="K46" s="135" t="s">
        <v>1279</v>
      </c>
      <c r="L46" s="117">
        <v>44</v>
      </c>
    </row>
    <row r="47" spans="1:12" ht="15">
      <c r="A47" s="123">
        <v>45</v>
      </c>
      <c r="B47" s="123">
        <v>45</v>
      </c>
      <c r="C47" s="2" t="s">
        <v>1000</v>
      </c>
      <c r="D47" s="122">
        <v>65</v>
      </c>
      <c r="E47" s="123" t="s">
        <v>920</v>
      </c>
      <c r="F47" s="124" t="s">
        <v>1001</v>
      </c>
      <c r="G47" s="125">
        <v>90.453000000000003</v>
      </c>
      <c r="H47" s="126" t="s">
        <v>965</v>
      </c>
      <c r="I47" s="137">
        <v>36526</v>
      </c>
      <c r="J47" s="135" t="s">
        <v>1278</v>
      </c>
      <c r="K47" s="135" t="s">
        <v>1279</v>
      </c>
      <c r="L47" s="117">
        <v>45</v>
      </c>
    </row>
    <row r="48" spans="1:12" ht="15">
      <c r="A48" s="123">
        <v>46</v>
      </c>
      <c r="B48" s="123">
        <v>46</v>
      </c>
      <c r="C48" s="2" t="s">
        <v>25</v>
      </c>
      <c r="D48" s="122">
        <v>64</v>
      </c>
      <c r="E48" s="123" t="s">
        <v>920</v>
      </c>
      <c r="F48" s="124" t="s">
        <v>1002</v>
      </c>
      <c r="G48" s="125">
        <v>123.73</v>
      </c>
      <c r="H48" s="126" t="s">
        <v>965</v>
      </c>
      <c r="I48" s="137">
        <v>36526</v>
      </c>
      <c r="J48" s="135" t="s">
        <v>1278</v>
      </c>
      <c r="K48" s="135" t="s">
        <v>1279</v>
      </c>
      <c r="L48" s="117">
        <v>46</v>
      </c>
    </row>
    <row r="49" spans="1:12" ht="15">
      <c r="A49" s="123">
        <v>47</v>
      </c>
      <c r="B49" s="123">
        <v>47</v>
      </c>
      <c r="C49" s="2" t="s">
        <v>23</v>
      </c>
      <c r="D49" s="122">
        <v>122</v>
      </c>
      <c r="E49" s="123" t="s">
        <v>920</v>
      </c>
      <c r="F49" s="124" t="s">
        <v>1003</v>
      </c>
      <c r="G49" s="125">
        <v>149.12</v>
      </c>
      <c r="H49" s="126" t="s">
        <v>965</v>
      </c>
      <c r="I49" s="137">
        <v>39661</v>
      </c>
      <c r="J49" s="135" t="s">
        <v>1278</v>
      </c>
      <c r="K49" s="135" t="s">
        <v>1279</v>
      </c>
      <c r="L49" s="117">
        <v>47</v>
      </c>
    </row>
    <row r="50" spans="1:12" ht="15">
      <c r="A50" s="123">
        <v>48</v>
      </c>
      <c r="B50" s="123">
        <v>48</v>
      </c>
      <c r="C50" s="2" t="s">
        <v>1004</v>
      </c>
      <c r="D50" s="122">
        <v>392</v>
      </c>
      <c r="E50" s="123" t="s">
        <v>920</v>
      </c>
      <c r="F50" s="124" t="s">
        <v>1005</v>
      </c>
      <c r="G50" s="125">
        <v>47.97</v>
      </c>
      <c r="H50" s="126" t="s">
        <v>965</v>
      </c>
      <c r="I50" s="137">
        <v>41579</v>
      </c>
      <c r="J50" s="135" t="s">
        <v>1282</v>
      </c>
      <c r="K50" s="135" t="s">
        <v>1283</v>
      </c>
      <c r="L50" s="117">
        <v>48</v>
      </c>
    </row>
    <row r="51" spans="1:12" ht="15">
      <c r="A51" s="123">
        <v>49</v>
      </c>
      <c r="B51" s="123">
        <v>49</v>
      </c>
      <c r="C51" s="2" t="s">
        <v>1006</v>
      </c>
      <c r="D51" s="122">
        <v>393</v>
      </c>
      <c r="E51" s="123" t="s">
        <v>920</v>
      </c>
      <c r="F51" s="124" t="s">
        <v>1007</v>
      </c>
      <c r="G51" s="125">
        <v>47.97</v>
      </c>
      <c r="H51" s="126" t="s">
        <v>965</v>
      </c>
      <c r="I51" s="137">
        <v>41579</v>
      </c>
      <c r="J51" s="135" t="s">
        <v>1282</v>
      </c>
      <c r="K51" s="135" t="s">
        <v>1283</v>
      </c>
      <c r="L51" s="117">
        <v>49</v>
      </c>
    </row>
    <row r="52" spans="1:12" ht="15">
      <c r="A52" s="123">
        <v>50</v>
      </c>
      <c r="B52" s="123">
        <v>50</v>
      </c>
      <c r="C52" s="2" t="s">
        <v>1008</v>
      </c>
      <c r="D52" s="122">
        <v>398</v>
      </c>
      <c r="E52" s="123" t="s">
        <v>920</v>
      </c>
      <c r="F52" s="124" t="s">
        <v>1009</v>
      </c>
      <c r="G52" s="125">
        <v>239.84</v>
      </c>
      <c r="H52" s="126" t="s">
        <v>965</v>
      </c>
      <c r="I52" s="137">
        <v>41671</v>
      </c>
      <c r="J52" s="135" t="s">
        <v>1282</v>
      </c>
      <c r="K52" s="135" t="s">
        <v>1283</v>
      </c>
      <c r="L52" s="117">
        <v>50</v>
      </c>
    </row>
    <row r="53" spans="1:12" ht="15">
      <c r="A53" s="123">
        <v>51</v>
      </c>
      <c r="B53" s="123">
        <v>51</v>
      </c>
      <c r="C53" s="2" t="s">
        <v>1010</v>
      </c>
      <c r="D53" s="122">
        <v>399</v>
      </c>
      <c r="E53" s="123" t="s">
        <v>920</v>
      </c>
      <c r="F53" s="124" t="s">
        <v>1011</v>
      </c>
      <c r="G53" s="125">
        <v>239.84</v>
      </c>
      <c r="H53" s="126" t="s">
        <v>965</v>
      </c>
      <c r="I53" s="137">
        <v>41671</v>
      </c>
      <c r="J53" s="135" t="s">
        <v>1282</v>
      </c>
      <c r="K53" s="135" t="s">
        <v>1283</v>
      </c>
      <c r="L53" s="117">
        <v>51</v>
      </c>
    </row>
    <row r="54" spans="1:12" ht="25.5">
      <c r="A54" s="123">
        <v>52</v>
      </c>
      <c r="B54" s="123">
        <v>52</v>
      </c>
      <c r="C54" s="2" t="s">
        <v>1012</v>
      </c>
      <c r="D54" s="122">
        <v>418</v>
      </c>
      <c r="E54" s="123" t="s">
        <v>920</v>
      </c>
      <c r="F54" s="124" t="s">
        <v>1013</v>
      </c>
      <c r="G54" s="125">
        <v>52.56</v>
      </c>
      <c r="H54" s="127" t="s">
        <v>970</v>
      </c>
      <c r="I54" s="137">
        <v>41758</v>
      </c>
      <c r="J54" s="135" t="s">
        <v>1278</v>
      </c>
      <c r="K54" s="135" t="s">
        <v>1281</v>
      </c>
      <c r="L54" s="117">
        <v>52</v>
      </c>
    </row>
    <row r="55" spans="1:12" ht="13.5">
      <c r="A55" s="123">
        <v>53</v>
      </c>
      <c r="B55" s="123">
        <v>53</v>
      </c>
      <c r="C55" s="2" t="s">
        <v>152</v>
      </c>
      <c r="D55" s="122">
        <v>416</v>
      </c>
      <c r="E55" s="123" t="s">
        <v>920</v>
      </c>
      <c r="F55" s="124" t="s">
        <v>1014</v>
      </c>
      <c r="G55" s="125">
        <v>18.14</v>
      </c>
      <c r="H55" s="127" t="s">
        <v>970</v>
      </c>
      <c r="I55" s="137">
        <v>41750</v>
      </c>
      <c r="J55" s="135" t="s">
        <v>1278</v>
      </c>
      <c r="K55" s="135" t="s">
        <v>1279</v>
      </c>
      <c r="L55" s="117">
        <v>53</v>
      </c>
    </row>
    <row r="56" spans="1:12" ht="13.5">
      <c r="A56" s="123">
        <v>54</v>
      </c>
      <c r="B56" s="123">
        <v>54</v>
      </c>
      <c r="C56" s="2" t="s">
        <v>153</v>
      </c>
      <c r="D56" s="122">
        <v>417</v>
      </c>
      <c r="E56" s="123" t="s">
        <v>920</v>
      </c>
      <c r="F56" s="124" t="s">
        <v>1015</v>
      </c>
      <c r="G56" s="125">
        <v>391</v>
      </c>
      <c r="H56" s="127" t="s">
        <v>970</v>
      </c>
      <c r="I56" s="137">
        <v>41750</v>
      </c>
      <c r="J56" s="135" t="s">
        <v>1278</v>
      </c>
      <c r="K56" s="135" t="s">
        <v>1279</v>
      </c>
      <c r="L56" s="117">
        <v>54</v>
      </c>
    </row>
    <row r="57" spans="1:12" ht="13.5">
      <c r="A57" s="123">
        <v>55</v>
      </c>
      <c r="B57" s="123">
        <v>55</v>
      </c>
      <c r="C57" s="2" t="s">
        <v>1016</v>
      </c>
      <c r="D57" s="122">
        <v>419</v>
      </c>
      <c r="E57" s="123" t="s">
        <v>920</v>
      </c>
      <c r="F57" s="124" t="s">
        <v>1017</v>
      </c>
      <c r="G57" s="125">
        <v>52.56</v>
      </c>
      <c r="H57" s="127" t="s">
        <v>970</v>
      </c>
      <c r="I57" s="137">
        <v>41759</v>
      </c>
      <c r="J57" s="135" t="s">
        <v>1278</v>
      </c>
      <c r="K57" s="135" t="s">
        <v>1281</v>
      </c>
      <c r="L57" s="117">
        <v>55</v>
      </c>
    </row>
    <row r="58" spans="1:12" ht="15">
      <c r="A58" s="123">
        <v>56</v>
      </c>
      <c r="B58" s="123">
        <v>56</v>
      </c>
      <c r="C58" s="2" t="s">
        <v>24</v>
      </c>
      <c r="D58" s="122">
        <v>123</v>
      </c>
      <c r="E58" s="123" t="s">
        <v>920</v>
      </c>
      <c r="F58" s="124" t="s">
        <v>1018</v>
      </c>
      <c r="G58" s="125">
        <v>149.12</v>
      </c>
      <c r="H58" s="126" t="s">
        <v>965</v>
      </c>
      <c r="I58" s="137">
        <v>39661</v>
      </c>
      <c r="J58" s="135" t="s">
        <v>1278</v>
      </c>
      <c r="K58" s="135" t="s">
        <v>1279</v>
      </c>
      <c r="L58" s="117">
        <v>56</v>
      </c>
    </row>
    <row r="59" spans="1:12" ht="15">
      <c r="A59" s="123">
        <v>57</v>
      </c>
      <c r="B59" s="123">
        <v>57</v>
      </c>
      <c r="C59" s="2" t="s">
        <v>1019</v>
      </c>
      <c r="D59" s="122">
        <v>22</v>
      </c>
      <c r="E59" s="123" t="s">
        <v>920</v>
      </c>
      <c r="F59" s="124" t="s">
        <v>1020</v>
      </c>
      <c r="G59" s="125">
        <v>162.04</v>
      </c>
      <c r="H59" s="126" t="s">
        <v>965</v>
      </c>
      <c r="I59" s="137">
        <v>32912</v>
      </c>
      <c r="J59" s="135" t="s">
        <v>1278</v>
      </c>
      <c r="K59" s="135" t="s">
        <v>1279</v>
      </c>
      <c r="L59" s="117">
        <v>57</v>
      </c>
    </row>
    <row r="60" spans="1:12" ht="15">
      <c r="A60" s="123">
        <v>58</v>
      </c>
      <c r="B60" s="123">
        <v>58</v>
      </c>
      <c r="C60" s="2" t="s">
        <v>35</v>
      </c>
      <c r="D60" s="122">
        <v>195</v>
      </c>
      <c r="E60" s="123" t="s">
        <v>920</v>
      </c>
      <c r="F60" s="124" t="s">
        <v>1021</v>
      </c>
      <c r="G60" s="125">
        <v>21.51</v>
      </c>
      <c r="H60" s="126" t="s">
        <v>965</v>
      </c>
      <c r="I60" s="137">
        <v>41365</v>
      </c>
      <c r="J60" s="135" t="s">
        <v>1280</v>
      </c>
      <c r="K60" s="135" t="s">
        <v>1281</v>
      </c>
      <c r="L60" s="117">
        <v>58</v>
      </c>
    </row>
    <row r="61" spans="1:12" ht="13.5">
      <c r="A61" s="123">
        <v>59</v>
      </c>
      <c r="B61" s="123">
        <v>59</v>
      </c>
      <c r="C61" s="2" t="s">
        <v>1022</v>
      </c>
      <c r="D61" s="122">
        <v>196</v>
      </c>
      <c r="E61" s="123" t="s">
        <v>920</v>
      </c>
      <c r="F61" s="124" t="s">
        <v>1023</v>
      </c>
      <c r="G61" s="125">
        <v>337.05</v>
      </c>
      <c r="H61" s="127" t="s">
        <v>977</v>
      </c>
      <c r="I61" s="137">
        <v>41365</v>
      </c>
      <c r="J61" s="135" t="s">
        <v>1280</v>
      </c>
      <c r="K61" s="135" t="s">
        <v>1281</v>
      </c>
      <c r="L61" s="117">
        <v>59</v>
      </c>
    </row>
    <row r="62" spans="1:12" ht="15">
      <c r="A62" s="123">
        <v>60</v>
      </c>
      <c r="B62" s="123">
        <v>60</v>
      </c>
      <c r="C62" s="2" t="s">
        <v>1024</v>
      </c>
      <c r="D62" s="122">
        <v>197</v>
      </c>
      <c r="E62" s="123" t="s">
        <v>920</v>
      </c>
      <c r="F62" s="124" t="s">
        <v>1025</v>
      </c>
      <c r="G62" s="125">
        <v>22.22</v>
      </c>
      <c r="H62" s="126" t="s">
        <v>965</v>
      </c>
      <c r="I62" s="137">
        <v>41365</v>
      </c>
      <c r="J62" s="135" t="s">
        <v>1280</v>
      </c>
      <c r="K62" s="135" t="s">
        <v>1281</v>
      </c>
      <c r="L62" s="117">
        <v>60</v>
      </c>
    </row>
    <row r="63" spans="1:12" ht="13.5">
      <c r="A63" s="123">
        <v>61</v>
      </c>
      <c r="B63" s="123">
        <v>61</v>
      </c>
      <c r="C63" s="2" t="s">
        <v>1026</v>
      </c>
      <c r="D63" s="122">
        <v>198</v>
      </c>
      <c r="E63" s="123" t="s">
        <v>920</v>
      </c>
      <c r="F63" s="124" t="s">
        <v>1027</v>
      </c>
      <c r="G63" s="125">
        <v>338.33</v>
      </c>
      <c r="H63" s="127" t="s">
        <v>977</v>
      </c>
      <c r="I63" s="137">
        <v>41365</v>
      </c>
      <c r="J63" s="135" t="s">
        <v>1280</v>
      </c>
      <c r="K63" s="135" t="s">
        <v>1281</v>
      </c>
      <c r="L63" s="117">
        <v>61</v>
      </c>
    </row>
    <row r="64" spans="1:12" ht="13.5">
      <c r="A64" s="123">
        <v>62</v>
      </c>
      <c r="B64" s="123">
        <v>62</v>
      </c>
      <c r="C64" s="2" t="s">
        <v>1028</v>
      </c>
      <c r="D64" s="122">
        <v>128</v>
      </c>
      <c r="E64" s="123" t="s">
        <v>920</v>
      </c>
      <c r="F64" s="124" t="s">
        <v>1029</v>
      </c>
      <c r="G64" s="125">
        <v>267.89</v>
      </c>
      <c r="H64" s="127" t="s">
        <v>970</v>
      </c>
      <c r="I64" s="137">
        <v>39904</v>
      </c>
      <c r="J64" s="135" t="s">
        <v>1280</v>
      </c>
      <c r="K64" s="135" t="s">
        <v>1281</v>
      </c>
      <c r="L64" s="117">
        <v>62</v>
      </c>
    </row>
    <row r="65" spans="1:12" ht="13.5">
      <c r="A65" s="123">
        <v>63</v>
      </c>
      <c r="B65" s="123">
        <v>63</v>
      </c>
      <c r="C65" s="2" t="s">
        <v>1030</v>
      </c>
      <c r="D65" s="122">
        <v>165</v>
      </c>
      <c r="E65" s="123" t="s">
        <v>920</v>
      </c>
      <c r="F65" s="124" t="s">
        <v>1031</v>
      </c>
      <c r="G65" s="125">
        <v>260.76</v>
      </c>
      <c r="H65" s="127" t="s">
        <v>970</v>
      </c>
      <c r="I65" s="137">
        <v>40969</v>
      </c>
      <c r="J65" s="135" t="s">
        <v>1280</v>
      </c>
      <c r="K65" s="135" t="s">
        <v>1281</v>
      </c>
      <c r="L65" s="117">
        <v>63</v>
      </c>
    </row>
    <row r="66" spans="1:12" ht="13.5">
      <c r="A66" s="123">
        <v>64</v>
      </c>
      <c r="B66" s="123">
        <v>64</v>
      </c>
      <c r="C66" s="2" t="s">
        <v>1032</v>
      </c>
      <c r="D66" s="122">
        <v>126</v>
      </c>
      <c r="E66" s="123" t="s">
        <v>920</v>
      </c>
      <c r="F66" s="124" t="s">
        <v>1033</v>
      </c>
      <c r="G66" s="125">
        <v>161.87</v>
      </c>
      <c r="H66" s="127" t="s">
        <v>970</v>
      </c>
      <c r="I66" s="137">
        <v>39904</v>
      </c>
      <c r="J66" s="135" t="s">
        <v>1278</v>
      </c>
      <c r="K66" s="135" t="s">
        <v>1279</v>
      </c>
      <c r="L66" s="117">
        <v>64</v>
      </c>
    </row>
    <row r="67" spans="1:12" ht="13.5">
      <c r="A67" s="123">
        <v>65</v>
      </c>
      <c r="B67" s="123">
        <v>65</v>
      </c>
      <c r="C67" s="2" t="s">
        <v>1034</v>
      </c>
      <c r="D67" s="122">
        <v>127</v>
      </c>
      <c r="E67" s="123" t="s">
        <v>920</v>
      </c>
      <c r="F67" s="124" t="s">
        <v>1035</v>
      </c>
      <c r="G67" s="125">
        <v>161.87</v>
      </c>
      <c r="H67" s="127" t="s">
        <v>970</v>
      </c>
      <c r="I67" s="137">
        <v>39904</v>
      </c>
      <c r="J67" s="135" t="s">
        <v>1278</v>
      </c>
      <c r="K67" s="135" t="s">
        <v>1279</v>
      </c>
      <c r="L67" s="117">
        <v>65</v>
      </c>
    </row>
    <row r="68" spans="1:12" ht="13.5">
      <c r="A68" s="123">
        <v>66</v>
      </c>
      <c r="B68" s="123">
        <v>66</v>
      </c>
      <c r="C68" s="2" t="s">
        <v>1036</v>
      </c>
      <c r="D68" s="122">
        <v>133</v>
      </c>
      <c r="E68" s="123" t="s">
        <v>920</v>
      </c>
      <c r="F68" s="124" t="s">
        <v>1037</v>
      </c>
      <c r="G68" s="125">
        <v>241.23</v>
      </c>
      <c r="H68" s="127" t="s">
        <v>970</v>
      </c>
      <c r="I68" s="137">
        <v>40148</v>
      </c>
      <c r="J68" s="135" t="s">
        <v>1278</v>
      </c>
      <c r="K68" s="135" t="s">
        <v>1279</v>
      </c>
      <c r="L68" s="117">
        <v>66</v>
      </c>
    </row>
    <row r="69" spans="1:12" ht="13.5">
      <c r="A69" s="123">
        <v>67</v>
      </c>
      <c r="B69" s="123">
        <v>67</v>
      </c>
      <c r="C69" s="2" t="s">
        <v>1038</v>
      </c>
      <c r="D69" s="122">
        <v>134</v>
      </c>
      <c r="E69" s="123" t="s">
        <v>920</v>
      </c>
      <c r="F69" s="124" t="s">
        <v>1039</v>
      </c>
      <c r="G69" s="125">
        <v>289.97000000000003</v>
      </c>
      <c r="H69" s="127" t="s">
        <v>970</v>
      </c>
      <c r="I69" s="137">
        <v>40148</v>
      </c>
      <c r="J69" s="135" t="s">
        <v>1278</v>
      </c>
      <c r="K69" s="135" t="s">
        <v>1279</v>
      </c>
      <c r="L69" s="117">
        <v>67</v>
      </c>
    </row>
    <row r="70" spans="1:12" ht="13.5">
      <c r="A70" s="123">
        <v>68</v>
      </c>
      <c r="B70" s="123">
        <v>68</v>
      </c>
      <c r="C70" s="2" t="s">
        <v>15</v>
      </c>
      <c r="D70" s="122">
        <v>150</v>
      </c>
      <c r="E70" s="123" t="s">
        <v>920</v>
      </c>
      <c r="F70" s="124" t="s">
        <v>1040</v>
      </c>
      <c r="G70" s="125">
        <v>378.67</v>
      </c>
      <c r="H70" s="127" t="s">
        <v>970</v>
      </c>
      <c r="I70" s="137">
        <v>40695</v>
      </c>
      <c r="J70" s="135" t="s">
        <v>1278</v>
      </c>
      <c r="K70" s="135" t="s">
        <v>1279</v>
      </c>
      <c r="L70" s="117">
        <v>68</v>
      </c>
    </row>
    <row r="71" spans="1:12" ht="13.5">
      <c r="A71" s="123">
        <v>69</v>
      </c>
      <c r="B71" s="123">
        <v>69</v>
      </c>
      <c r="C71" s="2" t="s">
        <v>1041</v>
      </c>
      <c r="D71" s="122">
        <v>152</v>
      </c>
      <c r="E71" s="123" t="s">
        <v>920</v>
      </c>
      <c r="F71" s="124" t="s">
        <v>1042</v>
      </c>
      <c r="G71" s="125">
        <v>4.96</v>
      </c>
      <c r="H71" s="127" t="s">
        <v>970</v>
      </c>
      <c r="I71" s="137">
        <v>40695</v>
      </c>
      <c r="J71" s="135" t="s">
        <v>1278</v>
      </c>
      <c r="K71" s="135" t="s">
        <v>1279</v>
      </c>
      <c r="L71" s="117">
        <v>69</v>
      </c>
    </row>
    <row r="72" spans="1:12" ht="13.5">
      <c r="A72" s="123">
        <v>70</v>
      </c>
      <c r="B72" s="123">
        <v>70</v>
      </c>
      <c r="C72" s="2" t="s">
        <v>1043</v>
      </c>
      <c r="D72" s="122">
        <v>153</v>
      </c>
      <c r="E72" s="123" t="s">
        <v>920</v>
      </c>
      <c r="F72" s="124" t="s">
        <v>1044</v>
      </c>
      <c r="G72" s="125">
        <v>4.96</v>
      </c>
      <c r="H72" s="127" t="s">
        <v>970</v>
      </c>
      <c r="I72" s="137">
        <v>40695</v>
      </c>
      <c r="J72" s="135" t="s">
        <v>1278</v>
      </c>
      <c r="K72" s="135" t="s">
        <v>1279</v>
      </c>
      <c r="L72" s="117">
        <v>70</v>
      </c>
    </row>
    <row r="73" spans="1:12" ht="15">
      <c r="A73" s="123">
        <v>71</v>
      </c>
      <c r="B73" s="123">
        <v>71</v>
      </c>
      <c r="C73" s="2" t="s">
        <v>1045</v>
      </c>
      <c r="D73" s="122">
        <v>154</v>
      </c>
      <c r="E73" s="123" t="s">
        <v>920</v>
      </c>
      <c r="F73" s="124" t="s">
        <v>1046</v>
      </c>
      <c r="G73" s="125">
        <v>211.86</v>
      </c>
      <c r="H73" s="126" t="s">
        <v>965</v>
      </c>
      <c r="I73" s="137">
        <v>40725</v>
      </c>
      <c r="J73" s="135" t="s">
        <v>1278</v>
      </c>
      <c r="K73" s="135" t="s">
        <v>1279</v>
      </c>
      <c r="L73" s="117">
        <v>71</v>
      </c>
    </row>
    <row r="74" spans="1:12" ht="15">
      <c r="A74" s="123">
        <v>72</v>
      </c>
      <c r="B74" s="123">
        <v>72</v>
      </c>
      <c r="C74" s="2" t="s">
        <v>1047</v>
      </c>
      <c r="D74" s="122">
        <v>155</v>
      </c>
      <c r="E74" s="123" t="s">
        <v>920</v>
      </c>
      <c r="F74" s="124" t="s">
        <v>1048</v>
      </c>
      <c r="G74" s="125">
        <v>212.83</v>
      </c>
      <c r="H74" s="126" t="s">
        <v>965</v>
      </c>
      <c r="I74" s="137">
        <v>40725</v>
      </c>
      <c r="J74" s="135" t="s">
        <v>1278</v>
      </c>
      <c r="K74" s="135" t="s">
        <v>1279</v>
      </c>
      <c r="L74" s="117">
        <v>72</v>
      </c>
    </row>
    <row r="75" spans="1:12" ht="13.5">
      <c r="A75" s="123">
        <v>73</v>
      </c>
      <c r="B75" s="123">
        <v>73</v>
      </c>
      <c r="C75" s="2" t="s">
        <v>1049</v>
      </c>
      <c r="D75" s="122">
        <v>156</v>
      </c>
      <c r="E75" s="123" t="s">
        <v>920</v>
      </c>
      <c r="F75" s="124" t="s">
        <v>1050</v>
      </c>
      <c r="G75" s="125">
        <v>336.94</v>
      </c>
      <c r="H75" s="127" t="s">
        <v>970</v>
      </c>
      <c r="I75" s="137">
        <v>40756</v>
      </c>
      <c r="J75" s="135" t="s">
        <v>1278</v>
      </c>
      <c r="K75" s="135" t="s">
        <v>1281</v>
      </c>
      <c r="L75" s="117">
        <v>73</v>
      </c>
    </row>
    <row r="76" spans="1:12" ht="13.5">
      <c r="A76" s="123">
        <v>74</v>
      </c>
      <c r="B76" s="123">
        <v>74</v>
      </c>
      <c r="C76" s="2" t="s">
        <v>1051</v>
      </c>
      <c r="D76" s="122">
        <v>157</v>
      </c>
      <c r="E76" s="123" t="s">
        <v>920</v>
      </c>
      <c r="F76" s="124" t="s">
        <v>1052</v>
      </c>
      <c r="G76" s="125">
        <v>336.94</v>
      </c>
      <c r="H76" s="127" t="s">
        <v>970</v>
      </c>
      <c r="I76" s="137">
        <v>40756</v>
      </c>
      <c r="J76" s="135" t="s">
        <v>1278</v>
      </c>
      <c r="K76" s="135" t="s">
        <v>1281</v>
      </c>
      <c r="L76" s="117">
        <v>74</v>
      </c>
    </row>
    <row r="77" spans="1:12" ht="15">
      <c r="A77" s="123">
        <v>75</v>
      </c>
      <c r="B77" s="123">
        <v>75</v>
      </c>
      <c r="C77" s="2" t="s">
        <v>1053</v>
      </c>
      <c r="D77" s="122">
        <v>163</v>
      </c>
      <c r="E77" s="123" t="s">
        <v>920</v>
      </c>
      <c r="F77" s="124" t="s">
        <v>1054</v>
      </c>
      <c r="G77" s="125">
        <v>7.45</v>
      </c>
      <c r="H77" s="126" t="s">
        <v>965</v>
      </c>
      <c r="I77" s="137">
        <v>40969</v>
      </c>
      <c r="J77" s="135" t="s">
        <v>1278</v>
      </c>
      <c r="K77" s="135" t="s">
        <v>1279</v>
      </c>
      <c r="L77" s="117">
        <v>75</v>
      </c>
    </row>
    <row r="78" spans="1:12" ht="15">
      <c r="A78" s="123">
        <v>76</v>
      </c>
      <c r="B78" s="123">
        <v>76</v>
      </c>
      <c r="C78" s="2" t="s">
        <v>36</v>
      </c>
      <c r="D78" s="122">
        <v>164</v>
      </c>
      <c r="E78" s="123" t="s">
        <v>920</v>
      </c>
      <c r="F78" s="124" t="s">
        <v>1055</v>
      </c>
      <c r="G78" s="125">
        <v>219.19</v>
      </c>
      <c r="H78" s="126" t="s">
        <v>965</v>
      </c>
      <c r="I78" s="137">
        <v>40969</v>
      </c>
      <c r="J78" s="135" t="s">
        <v>1278</v>
      </c>
      <c r="K78" s="135" t="s">
        <v>1279</v>
      </c>
      <c r="L78" s="117">
        <v>76</v>
      </c>
    </row>
    <row r="79" spans="1:12" ht="13.5">
      <c r="A79" s="123">
        <v>77</v>
      </c>
      <c r="B79" s="123">
        <v>77</v>
      </c>
      <c r="C79" s="2" t="s">
        <v>37</v>
      </c>
      <c r="D79" s="122">
        <v>175</v>
      </c>
      <c r="E79" s="123" t="s">
        <v>920</v>
      </c>
      <c r="F79" s="124" t="s">
        <v>1056</v>
      </c>
      <c r="G79" s="125">
        <v>123.84</v>
      </c>
      <c r="H79" s="127" t="s">
        <v>970</v>
      </c>
      <c r="I79" s="137">
        <v>41061</v>
      </c>
      <c r="J79" s="135" t="s">
        <v>1278</v>
      </c>
      <c r="K79" s="135" t="s">
        <v>1281</v>
      </c>
      <c r="L79" s="117">
        <v>77</v>
      </c>
    </row>
    <row r="80" spans="1:12" ht="15">
      <c r="A80" s="123">
        <v>78</v>
      </c>
      <c r="B80" s="123">
        <v>78</v>
      </c>
      <c r="C80" s="2" t="s">
        <v>1057</v>
      </c>
      <c r="D80" s="122">
        <v>168</v>
      </c>
      <c r="E80" s="123" t="s">
        <v>920</v>
      </c>
      <c r="F80" s="124" t="s">
        <v>1058</v>
      </c>
      <c r="G80" s="125">
        <v>14.77</v>
      </c>
      <c r="H80" s="126" t="s">
        <v>965</v>
      </c>
      <c r="I80" s="137">
        <v>41000</v>
      </c>
      <c r="J80" s="135" t="s">
        <v>1278</v>
      </c>
      <c r="K80" s="135" t="s">
        <v>1279</v>
      </c>
      <c r="L80" s="117">
        <v>78</v>
      </c>
    </row>
    <row r="81" spans="1:12" ht="15">
      <c r="A81" s="123">
        <v>79</v>
      </c>
      <c r="B81" s="123">
        <v>79</v>
      </c>
      <c r="C81" s="2" t="s">
        <v>1059</v>
      </c>
      <c r="D81" s="122">
        <v>169</v>
      </c>
      <c r="E81" s="123" t="s">
        <v>920</v>
      </c>
      <c r="F81" s="124" t="s">
        <v>1060</v>
      </c>
      <c r="G81" s="125">
        <v>211.87</v>
      </c>
      <c r="H81" s="126" t="s">
        <v>965</v>
      </c>
      <c r="I81" s="137">
        <v>41000</v>
      </c>
      <c r="J81" s="135" t="s">
        <v>1278</v>
      </c>
      <c r="K81" s="135" t="s">
        <v>1279</v>
      </c>
      <c r="L81" s="117">
        <v>79</v>
      </c>
    </row>
    <row r="82" spans="1:12" ht="13.5">
      <c r="A82" s="123">
        <v>80</v>
      </c>
      <c r="B82" s="123">
        <v>80</v>
      </c>
      <c r="C82" s="2" t="s">
        <v>1061</v>
      </c>
      <c r="D82" s="122">
        <v>179</v>
      </c>
      <c r="E82" s="123" t="s">
        <v>920</v>
      </c>
      <c r="F82" s="124" t="s">
        <v>1062</v>
      </c>
      <c r="G82" s="125">
        <v>370.57</v>
      </c>
      <c r="H82" s="127" t="s">
        <v>977</v>
      </c>
      <c r="I82" s="137">
        <v>41275</v>
      </c>
      <c r="J82" s="135" t="s">
        <v>1278</v>
      </c>
      <c r="K82" s="135" t="s">
        <v>1281</v>
      </c>
      <c r="L82" s="117">
        <v>80</v>
      </c>
    </row>
    <row r="83" spans="1:12" ht="13.5">
      <c r="A83" s="123">
        <v>81</v>
      </c>
      <c r="B83" s="123">
        <v>81</v>
      </c>
      <c r="C83" s="2" t="s">
        <v>30</v>
      </c>
      <c r="D83" s="122">
        <v>180</v>
      </c>
      <c r="E83" s="123" t="s">
        <v>920</v>
      </c>
      <c r="F83" s="124" t="s">
        <v>1063</v>
      </c>
      <c r="G83" s="125">
        <v>370.57</v>
      </c>
      <c r="H83" s="127" t="s">
        <v>977</v>
      </c>
      <c r="I83" s="137">
        <v>41275</v>
      </c>
      <c r="J83" s="135" t="s">
        <v>1278</v>
      </c>
      <c r="K83" s="135" t="s">
        <v>1281</v>
      </c>
      <c r="L83" s="117">
        <v>81</v>
      </c>
    </row>
    <row r="84" spans="1:12" ht="13.5">
      <c r="A84" s="123">
        <v>82</v>
      </c>
      <c r="B84" s="123">
        <v>82</v>
      </c>
      <c r="C84" s="2" t="s">
        <v>39</v>
      </c>
      <c r="D84" s="122">
        <v>171</v>
      </c>
      <c r="E84" s="123" t="s">
        <v>920</v>
      </c>
      <c r="F84" s="124" t="s">
        <v>1064</v>
      </c>
      <c r="G84" s="125">
        <v>52.62</v>
      </c>
      <c r="H84" s="127" t="s">
        <v>970</v>
      </c>
      <c r="I84" s="137">
        <v>41000</v>
      </c>
      <c r="J84" s="135" t="s">
        <v>1278</v>
      </c>
      <c r="K84" s="135" t="s">
        <v>1281</v>
      </c>
      <c r="L84" s="117">
        <v>82</v>
      </c>
    </row>
    <row r="85" spans="1:12" ht="13.5">
      <c r="A85" s="123">
        <v>83</v>
      </c>
      <c r="B85" s="123">
        <v>83</v>
      </c>
      <c r="C85" s="2" t="s">
        <v>38</v>
      </c>
      <c r="D85" s="122">
        <v>170</v>
      </c>
      <c r="E85" s="123" t="s">
        <v>920</v>
      </c>
      <c r="F85" s="124" t="s">
        <v>1065</v>
      </c>
      <c r="G85" s="125">
        <v>70.83</v>
      </c>
      <c r="H85" s="127" t="s">
        <v>970</v>
      </c>
      <c r="I85" s="137">
        <v>41000</v>
      </c>
      <c r="J85" s="135" t="s">
        <v>1278</v>
      </c>
      <c r="K85" s="135" t="s">
        <v>1281</v>
      </c>
      <c r="L85" s="117">
        <v>83</v>
      </c>
    </row>
    <row r="86" spans="1:12" ht="15">
      <c r="A86" s="123">
        <v>84</v>
      </c>
      <c r="B86" s="123">
        <v>84</v>
      </c>
      <c r="C86" s="2" t="s">
        <v>1066</v>
      </c>
      <c r="D86" s="122">
        <v>190</v>
      </c>
      <c r="E86" s="123" t="s">
        <v>920</v>
      </c>
      <c r="F86" s="124" t="s">
        <v>1067</v>
      </c>
      <c r="G86" s="125">
        <v>21.5</v>
      </c>
      <c r="H86" s="126" t="s">
        <v>965</v>
      </c>
      <c r="I86" s="137">
        <v>41365</v>
      </c>
      <c r="J86" s="135" t="s">
        <v>1278</v>
      </c>
      <c r="K86" s="135" t="s">
        <v>1279</v>
      </c>
      <c r="L86" s="117">
        <v>84</v>
      </c>
    </row>
    <row r="87" spans="1:12" ht="15">
      <c r="A87" s="123">
        <v>85</v>
      </c>
      <c r="B87" s="123">
        <v>85</v>
      </c>
      <c r="C87" s="2" t="s">
        <v>1068</v>
      </c>
      <c r="D87" s="122">
        <v>191</v>
      </c>
      <c r="E87" s="123" t="s">
        <v>920</v>
      </c>
      <c r="F87" s="124" t="s">
        <v>1069</v>
      </c>
      <c r="G87" s="125">
        <v>21.5</v>
      </c>
      <c r="H87" s="126" t="s">
        <v>965</v>
      </c>
      <c r="I87" s="137">
        <v>41365</v>
      </c>
      <c r="J87" s="135" t="s">
        <v>1278</v>
      </c>
      <c r="K87" s="135" t="s">
        <v>1279</v>
      </c>
      <c r="L87" s="117">
        <v>85</v>
      </c>
    </row>
    <row r="88" spans="1:12" ht="15">
      <c r="A88" s="123">
        <v>86</v>
      </c>
      <c r="B88" s="123">
        <v>86</v>
      </c>
      <c r="C88" s="2" t="s">
        <v>42</v>
      </c>
      <c r="D88" s="122">
        <v>389</v>
      </c>
      <c r="E88" s="123" t="s">
        <v>920</v>
      </c>
      <c r="F88" s="124" t="s">
        <v>1070</v>
      </c>
      <c r="G88" s="125">
        <v>6.29</v>
      </c>
      <c r="H88" s="126" t="s">
        <v>965</v>
      </c>
      <c r="I88" s="137">
        <v>41395</v>
      </c>
      <c r="J88" s="135" t="s">
        <v>1278</v>
      </c>
      <c r="K88" s="135" t="s">
        <v>1279</v>
      </c>
      <c r="L88" s="117">
        <v>86</v>
      </c>
    </row>
    <row r="89" spans="1:12" ht="15">
      <c r="A89" s="123">
        <v>87</v>
      </c>
      <c r="B89" s="123">
        <v>87</v>
      </c>
      <c r="C89" s="2" t="s">
        <v>41</v>
      </c>
      <c r="D89" s="122">
        <v>390</v>
      </c>
      <c r="E89" s="123" t="s">
        <v>920</v>
      </c>
      <c r="F89" s="124" t="s">
        <v>1071</v>
      </c>
      <c r="G89" s="125">
        <v>6.29</v>
      </c>
      <c r="H89" s="126" t="s">
        <v>965</v>
      </c>
      <c r="I89" s="137">
        <v>41395</v>
      </c>
      <c r="J89" s="135" t="s">
        <v>1278</v>
      </c>
      <c r="K89" s="135" t="s">
        <v>1279</v>
      </c>
      <c r="L89" s="117">
        <v>87</v>
      </c>
    </row>
    <row r="90" spans="1:12" ht="15">
      <c r="A90" s="123">
        <v>88</v>
      </c>
      <c r="B90" s="123">
        <v>88</v>
      </c>
      <c r="C90" s="3" t="s">
        <v>159</v>
      </c>
      <c r="D90" s="122">
        <v>424</v>
      </c>
      <c r="E90" s="123" t="s">
        <v>920</v>
      </c>
      <c r="F90" s="124" t="s">
        <v>1072</v>
      </c>
      <c r="G90" s="125">
        <v>357.62</v>
      </c>
      <c r="H90" s="126" t="s">
        <v>965</v>
      </c>
      <c r="I90" s="137">
        <v>41783</v>
      </c>
      <c r="J90" s="135" t="s">
        <v>1280</v>
      </c>
      <c r="K90" s="135" t="s">
        <v>1281</v>
      </c>
      <c r="L90" s="117">
        <v>88</v>
      </c>
    </row>
    <row r="91" spans="1:12" ht="13.5">
      <c r="A91" s="123">
        <v>89</v>
      </c>
      <c r="B91" s="123">
        <v>89</v>
      </c>
      <c r="C91" s="2" t="s">
        <v>58</v>
      </c>
      <c r="D91" s="122">
        <v>435</v>
      </c>
      <c r="E91" s="123" t="s">
        <v>920</v>
      </c>
      <c r="F91" s="124" t="s">
        <v>1073</v>
      </c>
      <c r="G91" s="125">
        <v>347.577</v>
      </c>
      <c r="H91" s="127" t="s">
        <v>970</v>
      </c>
      <c r="I91" s="137">
        <v>41828</v>
      </c>
      <c r="J91" s="135" t="s">
        <v>1280</v>
      </c>
      <c r="K91" s="135" t="s">
        <v>1281</v>
      </c>
      <c r="L91" s="117">
        <v>89</v>
      </c>
    </row>
    <row r="92" spans="1:12" ht="13.5">
      <c r="A92" s="123">
        <v>90</v>
      </c>
      <c r="B92" s="123">
        <v>90</v>
      </c>
      <c r="C92" s="2" t="s">
        <v>59</v>
      </c>
      <c r="D92" s="122">
        <v>436</v>
      </c>
      <c r="E92" s="123" t="s">
        <v>920</v>
      </c>
      <c r="F92" s="124" t="s">
        <v>1074</v>
      </c>
      <c r="G92" s="125">
        <v>347.577</v>
      </c>
      <c r="H92" s="127" t="s">
        <v>970</v>
      </c>
      <c r="I92" s="137">
        <v>41828</v>
      </c>
      <c r="J92" s="135" t="s">
        <v>1280</v>
      </c>
      <c r="K92" s="135" t="s">
        <v>1281</v>
      </c>
      <c r="L92" s="117">
        <v>90</v>
      </c>
    </row>
    <row r="93" spans="1:12" ht="15">
      <c r="A93" s="123">
        <v>91</v>
      </c>
      <c r="B93" s="123">
        <v>91</v>
      </c>
      <c r="C93" s="2" t="s">
        <v>1075</v>
      </c>
      <c r="D93" s="122">
        <v>458</v>
      </c>
      <c r="E93" s="123" t="s">
        <v>920</v>
      </c>
      <c r="F93" s="124" t="s">
        <v>1076</v>
      </c>
      <c r="G93" s="125">
        <v>68.653000000000006</v>
      </c>
      <c r="H93" s="126" t="s">
        <v>965</v>
      </c>
      <c r="I93" s="137">
        <v>41885</v>
      </c>
      <c r="J93" s="135" t="s">
        <v>1278</v>
      </c>
      <c r="K93" s="135" t="s">
        <v>1279</v>
      </c>
      <c r="L93" s="117">
        <v>91</v>
      </c>
    </row>
    <row r="94" spans="1:12" ht="14.25">
      <c r="A94" s="123">
        <v>92</v>
      </c>
      <c r="B94" s="123">
        <v>92</v>
      </c>
      <c r="C94" s="2" t="s">
        <v>83</v>
      </c>
      <c r="D94" s="122">
        <v>480</v>
      </c>
      <c r="E94" s="123" t="s">
        <v>920</v>
      </c>
      <c r="F94" s="124" t="s">
        <v>1077</v>
      </c>
      <c r="G94" s="128">
        <v>369.10700000000003</v>
      </c>
      <c r="H94" s="127" t="s">
        <v>977</v>
      </c>
      <c r="I94" s="137">
        <v>41960</v>
      </c>
      <c r="J94" s="135" t="s">
        <v>1284</v>
      </c>
      <c r="K94" s="135" t="s">
        <v>1283</v>
      </c>
      <c r="L94" s="117">
        <v>92</v>
      </c>
    </row>
    <row r="95" spans="1:12" ht="14.25">
      <c r="A95" s="123">
        <v>93</v>
      </c>
      <c r="B95" s="123">
        <v>93</v>
      </c>
      <c r="C95" s="2" t="s">
        <v>84</v>
      </c>
      <c r="D95" s="122">
        <v>481</v>
      </c>
      <c r="E95" s="123" t="s">
        <v>920</v>
      </c>
      <c r="F95" s="124" t="s">
        <v>1078</v>
      </c>
      <c r="G95" s="128">
        <v>369.10700000000003</v>
      </c>
      <c r="H95" s="127" t="s">
        <v>977</v>
      </c>
      <c r="I95" s="137">
        <v>41960</v>
      </c>
      <c r="J95" s="135" t="s">
        <v>1282</v>
      </c>
      <c r="K95" s="135" t="s">
        <v>1283</v>
      </c>
      <c r="L95" s="117">
        <v>93</v>
      </c>
    </row>
    <row r="96" spans="1:12" ht="14.25">
      <c r="A96" s="123">
        <v>94</v>
      </c>
      <c r="B96" s="123">
        <v>94</v>
      </c>
      <c r="C96" s="2" t="s">
        <v>85</v>
      </c>
      <c r="D96" s="122">
        <v>512</v>
      </c>
      <c r="E96" s="123" t="s">
        <v>920</v>
      </c>
      <c r="F96" s="124" t="s">
        <v>1079</v>
      </c>
      <c r="G96" s="128">
        <v>269.84199999999998</v>
      </c>
      <c r="H96" s="127" t="s">
        <v>970</v>
      </c>
      <c r="I96" s="137">
        <v>42065</v>
      </c>
      <c r="J96" s="135" t="s">
        <v>1280</v>
      </c>
      <c r="K96" s="135" t="s">
        <v>1281</v>
      </c>
      <c r="L96" s="117">
        <v>94</v>
      </c>
    </row>
    <row r="97" spans="1:12" ht="14.25">
      <c r="A97" s="123">
        <v>95</v>
      </c>
      <c r="B97" s="123">
        <v>95</v>
      </c>
      <c r="C97" s="2" t="s">
        <v>1080</v>
      </c>
      <c r="D97" s="122">
        <v>513</v>
      </c>
      <c r="E97" s="123" t="s">
        <v>920</v>
      </c>
      <c r="F97" s="124" t="s">
        <v>1081</v>
      </c>
      <c r="G97" s="128">
        <v>272.202</v>
      </c>
      <c r="H97" s="127" t="s">
        <v>970</v>
      </c>
      <c r="I97" s="137">
        <v>42065</v>
      </c>
      <c r="J97" s="135" t="s">
        <v>1278</v>
      </c>
      <c r="K97" s="135" t="s">
        <v>1279</v>
      </c>
      <c r="L97" s="117">
        <v>95</v>
      </c>
    </row>
    <row r="98" spans="1:12" ht="14.25">
      <c r="A98" s="123">
        <v>96</v>
      </c>
      <c r="B98" s="123">
        <v>96</v>
      </c>
      <c r="C98" s="2" t="s">
        <v>1082</v>
      </c>
      <c r="D98" s="122">
        <v>514</v>
      </c>
      <c r="E98" s="123" t="s">
        <v>920</v>
      </c>
      <c r="F98" s="124" t="s">
        <v>1083</v>
      </c>
      <c r="G98" s="128">
        <v>272.202</v>
      </c>
      <c r="H98" s="127" t="s">
        <v>970</v>
      </c>
      <c r="I98" s="137">
        <v>42065</v>
      </c>
      <c r="J98" s="135" t="s">
        <v>1278</v>
      </c>
      <c r="K98" s="135" t="s">
        <v>1279</v>
      </c>
      <c r="L98" s="117">
        <v>96</v>
      </c>
    </row>
    <row r="99" spans="1:12" ht="14.25">
      <c r="A99" s="123">
        <v>97</v>
      </c>
      <c r="B99" s="123">
        <v>97</v>
      </c>
      <c r="C99" s="2" t="s">
        <v>86</v>
      </c>
      <c r="D99" s="122">
        <v>515</v>
      </c>
      <c r="E99" s="123" t="s">
        <v>920</v>
      </c>
      <c r="F99" s="124" t="s">
        <v>1084</v>
      </c>
      <c r="G99" s="128">
        <v>65</v>
      </c>
      <c r="H99" s="127" t="s">
        <v>970</v>
      </c>
      <c r="I99" s="137">
        <v>42065</v>
      </c>
      <c r="J99" s="135" t="s">
        <v>1278</v>
      </c>
      <c r="K99" s="135" t="s">
        <v>1279</v>
      </c>
      <c r="L99" s="117">
        <v>97</v>
      </c>
    </row>
    <row r="100" spans="1:12" ht="14.25">
      <c r="A100" s="123">
        <v>98</v>
      </c>
      <c r="B100" s="123">
        <v>98</v>
      </c>
      <c r="C100" s="2" t="s">
        <v>87</v>
      </c>
      <c r="D100" s="122">
        <v>516</v>
      </c>
      <c r="E100" s="123" t="s">
        <v>920</v>
      </c>
      <c r="F100" s="124" t="s">
        <v>1085</v>
      </c>
      <c r="G100" s="128">
        <v>65</v>
      </c>
      <c r="H100" s="127" t="s">
        <v>970</v>
      </c>
      <c r="I100" s="137">
        <v>42065</v>
      </c>
      <c r="J100" s="135" t="s">
        <v>1278</v>
      </c>
      <c r="K100" s="135" t="s">
        <v>1279</v>
      </c>
      <c r="L100" s="117">
        <v>98</v>
      </c>
    </row>
    <row r="101" spans="1:12" ht="15.75">
      <c r="A101" s="123">
        <v>99</v>
      </c>
      <c r="B101" s="123">
        <v>99</v>
      </c>
      <c r="C101" s="2" t="s">
        <v>154</v>
      </c>
      <c r="D101" s="122"/>
      <c r="E101" s="123" t="s">
        <v>920</v>
      </c>
      <c r="F101" s="124" t="s">
        <v>1086</v>
      </c>
      <c r="G101" s="129">
        <v>355</v>
      </c>
      <c r="H101" s="127" t="s">
        <v>970</v>
      </c>
      <c r="I101" s="137">
        <v>42095</v>
      </c>
      <c r="J101" s="135" t="s">
        <v>1284</v>
      </c>
      <c r="K101" s="135" t="s">
        <v>1283</v>
      </c>
      <c r="L101" s="117">
        <v>99</v>
      </c>
    </row>
    <row r="102" spans="1:12" ht="15.75">
      <c r="A102" s="123">
        <v>100</v>
      </c>
      <c r="B102" s="123">
        <v>100</v>
      </c>
      <c r="C102" s="2" t="s">
        <v>1087</v>
      </c>
      <c r="D102" s="122"/>
      <c r="E102" s="123" t="s">
        <v>920</v>
      </c>
      <c r="F102" s="124" t="s">
        <v>1088</v>
      </c>
      <c r="G102" s="129">
        <v>355</v>
      </c>
      <c r="H102" s="127" t="s">
        <v>970</v>
      </c>
      <c r="I102" s="137">
        <v>42095</v>
      </c>
      <c r="J102" s="135" t="s">
        <v>1284</v>
      </c>
      <c r="K102" s="135" t="s">
        <v>1283</v>
      </c>
      <c r="L102" s="117">
        <v>100</v>
      </c>
    </row>
    <row r="103" spans="1:12" ht="13.5">
      <c r="A103" s="123">
        <v>101</v>
      </c>
      <c r="B103" s="123">
        <v>101</v>
      </c>
      <c r="C103" s="2" t="s">
        <v>1089</v>
      </c>
      <c r="D103" s="122"/>
      <c r="E103" s="123" t="s">
        <v>920</v>
      </c>
      <c r="F103" s="124" t="s">
        <v>1090</v>
      </c>
      <c r="G103" s="130">
        <v>11.2</v>
      </c>
      <c r="H103" s="127" t="s">
        <v>970</v>
      </c>
      <c r="I103" s="137">
        <v>42097</v>
      </c>
      <c r="J103" s="135" t="s">
        <v>1278</v>
      </c>
      <c r="K103" s="135" t="s">
        <v>1279</v>
      </c>
      <c r="L103" s="117">
        <v>101</v>
      </c>
    </row>
    <row r="104" spans="1:12" ht="13.5">
      <c r="A104" s="123">
        <v>102</v>
      </c>
      <c r="B104" s="123">
        <v>102</v>
      </c>
      <c r="C104" s="2" t="s">
        <v>1091</v>
      </c>
      <c r="D104" s="122"/>
      <c r="E104" s="123" t="s">
        <v>920</v>
      </c>
      <c r="F104" s="124" t="s">
        <v>1092</v>
      </c>
      <c r="G104" s="130">
        <v>11.2</v>
      </c>
      <c r="H104" s="127" t="s">
        <v>970</v>
      </c>
      <c r="I104" s="137">
        <v>42097</v>
      </c>
      <c r="J104" s="135" t="s">
        <v>1278</v>
      </c>
      <c r="K104" s="135" t="s">
        <v>1279</v>
      </c>
      <c r="L104" s="117">
        <v>102</v>
      </c>
    </row>
    <row r="105" spans="1:12" ht="15">
      <c r="A105" s="123">
        <v>103</v>
      </c>
      <c r="B105" s="123">
        <v>103</v>
      </c>
      <c r="C105" s="2" t="s">
        <v>827</v>
      </c>
      <c r="D105" s="122"/>
      <c r="E105" s="123" t="s">
        <v>920</v>
      </c>
      <c r="F105" s="124" t="s">
        <v>1093</v>
      </c>
      <c r="G105" s="130">
        <v>149.15</v>
      </c>
      <c r="H105" s="126" t="s">
        <v>965</v>
      </c>
      <c r="I105" s="140">
        <v>42154</v>
      </c>
      <c r="J105" s="135" t="s">
        <v>1284</v>
      </c>
      <c r="K105" s="135" t="s">
        <v>1283</v>
      </c>
      <c r="L105" s="117">
        <v>103</v>
      </c>
    </row>
    <row r="106" spans="1:12" ht="15">
      <c r="A106" s="123">
        <v>104</v>
      </c>
      <c r="B106" s="123">
        <v>104</v>
      </c>
      <c r="C106" s="2" t="s">
        <v>838</v>
      </c>
      <c r="D106" s="122"/>
      <c r="E106" s="123" t="s">
        <v>920</v>
      </c>
      <c r="F106" s="124" t="s">
        <v>1094</v>
      </c>
      <c r="G106" s="130">
        <v>96.33</v>
      </c>
      <c r="H106" s="126" t="s">
        <v>965</v>
      </c>
      <c r="I106" s="140">
        <v>42155</v>
      </c>
      <c r="J106" s="135" t="s">
        <v>1280</v>
      </c>
      <c r="K106" s="135" t="s">
        <v>1281</v>
      </c>
      <c r="L106" s="117">
        <v>104</v>
      </c>
    </row>
    <row r="107" spans="1:12" ht="15">
      <c r="A107" s="123">
        <v>105</v>
      </c>
      <c r="B107" s="123">
        <v>1</v>
      </c>
      <c r="C107" s="6" t="s">
        <v>1095</v>
      </c>
      <c r="D107" s="122">
        <v>233</v>
      </c>
      <c r="E107" s="123" t="s">
        <v>1096</v>
      </c>
      <c r="F107" s="124" t="s">
        <v>1097</v>
      </c>
      <c r="G107" s="131">
        <v>315</v>
      </c>
      <c r="H107" s="126" t="s">
        <v>965</v>
      </c>
      <c r="I107" s="137">
        <v>41365</v>
      </c>
      <c r="J107" s="136">
        <v>315</v>
      </c>
      <c r="K107" s="136">
        <v>315</v>
      </c>
      <c r="L107" s="117">
        <v>105</v>
      </c>
    </row>
    <row r="108" spans="1:12" ht="15">
      <c r="A108" s="123">
        <v>106</v>
      </c>
      <c r="B108" s="123">
        <v>2</v>
      </c>
      <c r="C108" s="6" t="s">
        <v>88</v>
      </c>
      <c r="D108" s="122">
        <v>234</v>
      </c>
      <c r="E108" s="123" t="s">
        <v>1096</v>
      </c>
      <c r="F108" s="124" t="s">
        <v>1098</v>
      </c>
      <c r="G108" s="131">
        <v>315</v>
      </c>
      <c r="H108" s="126" t="s">
        <v>965</v>
      </c>
      <c r="I108" s="137">
        <v>41365</v>
      </c>
      <c r="J108" s="136">
        <v>315</v>
      </c>
      <c r="K108" s="136">
        <v>315</v>
      </c>
      <c r="L108" s="117">
        <v>106</v>
      </c>
    </row>
    <row r="109" spans="1:12" ht="15">
      <c r="A109" s="123">
        <v>107</v>
      </c>
      <c r="B109" s="123">
        <v>3</v>
      </c>
      <c r="C109" s="6" t="s">
        <v>89</v>
      </c>
      <c r="D109" s="122">
        <v>235</v>
      </c>
      <c r="E109" s="123" t="s">
        <v>1096</v>
      </c>
      <c r="F109" s="124" t="s">
        <v>1099</v>
      </c>
      <c r="G109" s="131">
        <v>315</v>
      </c>
      <c r="H109" s="126" t="s">
        <v>970</v>
      </c>
      <c r="I109" s="137">
        <v>41365</v>
      </c>
      <c r="J109" s="136">
        <v>315</v>
      </c>
      <c r="K109" s="136">
        <v>315</v>
      </c>
      <c r="L109" s="117">
        <v>107</v>
      </c>
    </row>
    <row r="110" spans="1:12" ht="15">
      <c r="A110" s="123">
        <v>108</v>
      </c>
      <c r="B110" s="123">
        <v>4</v>
      </c>
      <c r="C110" s="6" t="s">
        <v>1100</v>
      </c>
      <c r="D110" s="122">
        <v>236</v>
      </c>
      <c r="E110" s="123" t="s">
        <v>1096</v>
      </c>
      <c r="F110" s="124" t="s">
        <v>1101</v>
      </c>
      <c r="G110" s="131">
        <v>315</v>
      </c>
      <c r="H110" s="126" t="s">
        <v>970</v>
      </c>
      <c r="I110" s="137">
        <v>41365</v>
      </c>
      <c r="J110" s="136">
        <v>315</v>
      </c>
      <c r="K110" s="136">
        <v>315</v>
      </c>
      <c r="L110" s="117">
        <v>108</v>
      </c>
    </row>
    <row r="111" spans="1:12" ht="15">
      <c r="A111" s="123">
        <v>109</v>
      </c>
      <c r="B111" s="123">
        <v>5</v>
      </c>
      <c r="C111" s="6" t="s">
        <v>90</v>
      </c>
      <c r="D111" s="122">
        <v>239</v>
      </c>
      <c r="E111" s="123" t="s">
        <v>1096</v>
      </c>
      <c r="F111" s="124" t="s">
        <v>1102</v>
      </c>
      <c r="G111" s="131">
        <v>315</v>
      </c>
      <c r="H111" s="126" t="s">
        <v>965</v>
      </c>
      <c r="I111" s="137">
        <v>41365</v>
      </c>
      <c r="J111" s="136">
        <v>315</v>
      </c>
      <c r="K111" s="136">
        <v>315</v>
      </c>
      <c r="L111" s="117">
        <v>109</v>
      </c>
    </row>
    <row r="112" spans="1:12" ht="15">
      <c r="A112" s="123">
        <v>110</v>
      </c>
      <c r="B112" s="123">
        <v>6</v>
      </c>
      <c r="C112" s="6" t="s">
        <v>1103</v>
      </c>
      <c r="D112" s="122">
        <v>240</v>
      </c>
      <c r="E112" s="123" t="s">
        <v>1096</v>
      </c>
      <c r="F112" s="124" t="s">
        <v>1104</v>
      </c>
      <c r="G112" s="131">
        <v>315</v>
      </c>
      <c r="H112" s="126" t="s">
        <v>965</v>
      </c>
      <c r="I112" s="137">
        <v>41365</v>
      </c>
      <c r="J112" s="136">
        <v>315</v>
      </c>
      <c r="K112" s="136">
        <v>315</v>
      </c>
      <c r="L112" s="117">
        <v>110</v>
      </c>
    </row>
    <row r="113" spans="1:12" ht="15">
      <c r="A113" s="123">
        <v>111</v>
      </c>
      <c r="B113" s="123">
        <v>7</v>
      </c>
      <c r="C113" s="6" t="s">
        <v>1105</v>
      </c>
      <c r="D113" s="122">
        <v>241</v>
      </c>
      <c r="E113" s="123" t="s">
        <v>1096</v>
      </c>
      <c r="F113" s="124" t="s">
        <v>1106</v>
      </c>
      <c r="G113" s="131">
        <v>315</v>
      </c>
      <c r="H113" s="126" t="s">
        <v>965</v>
      </c>
      <c r="I113" s="137">
        <v>41365</v>
      </c>
      <c r="J113" s="136">
        <v>315</v>
      </c>
      <c r="K113" s="136">
        <v>315</v>
      </c>
      <c r="L113" s="117">
        <v>111</v>
      </c>
    </row>
    <row r="114" spans="1:12" ht="15">
      <c r="A114" s="123">
        <v>112</v>
      </c>
      <c r="B114" s="123">
        <v>8</v>
      </c>
      <c r="C114" s="6" t="s">
        <v>1107</v>
      </c>
      <c r="D114" s="122">
        <v>242</v>
      </c>
      <c r="E114" s="123" t="s">
        <v>1096</v>
      </c>
      <c r="F114" s="124" t="s">
        <v>1108</v>
      </c>
      <c r="G114" s="131">
        <v>1500</v>
      </c>
      <c r="H114" s="126" t="s">
        <v>970</v>
      </c>
      <c r="I114" s="137">
        <v>41365</v>
      </c>
      <c r="J114" s="136">
        <v>1500</v>
      </c>
      <c r="K114" s="136">
        <v>1500</v>
      </c>
      <c r="L114" s="117">
        <v>112</v>
      </c>
    </row>
    <row r="115" spans="1:12" ht="15">
      <c r="A115" s="123">
        <v>113</v>
      </c>
      <c r="B115" s="123">
        <v>9</v>
      </c>
      <c r="C115" s="6" t="s">
        <v>1109</v>
      </c>
      <c r="D115" s="122">
        <v>243</v>
      </c>
      <c r="E115" s="123" t="s">
        <v>1096</v>
      </c>
      <c r="F115" s="124" t="s">
        <v>1110</v>
      </c>
      <c r="G115" s="131">
        <v>1500</v>
      </c>
      <c r="H115" s="126" t="s">
        <v>970</v>
      </c>
      <c r="I115" s="137">
        <v>41365</v>
      </c>
      <c r="J115" s="136">
        <v>1500</v>
      </c>
      <c r="K115" s="136">
        <v>1500</v>
      </c>
      <c r="L115" s="117">
        <v>113</v>
      </c>
    </row>
    <row r="116" spans="1:12" ht="15">
      <c r="A116" s="123">
        <v>114</v>
      </c>
      <c r="B116" s="123">
        <v>10</v>
      </c>
      <c r="C116" s="6" t="s">
        <v>1111</v>
      </c>
      <c r="D116" s="122">
        <v>244</v>
      </c>
      <c r="E116" s="123" t="s">
        <v>1096</v>
      </c>
      <c r="F116" s="124" t="s">
        <v>1112</v>
      </c>
      <c r="G116" s="131">
        <v>1500</v>
      </c>
      <c r="H116" s="126" t="s">
        <v>970</v>
      </c>
      <c r="I116" s="137">
        <v>41365</v>
      </c>
      <c r="J116" s="136">
        <v>1500</v>
      </c>
      <c r="K116" s="136">
        <v>1500</v>
      </c>
      <c r="L116" s="117">
        <v>114</v>
      </c>
    </row>
    <row r="117" spans="1:12" ht="15">
      <c r="A117" s="123">
        <v>115</v>
      </c>
      <c r="B117" s="123">
        <v>11</v>
      </c>
      <c r="C117" s="6" t="s">
        <v>91</v>
      </c>
      <c r="D117" s="122">
        <v>245</v>
      </c>
      <c r="E117" s="123" t="s">
        <v>1096</v>
      </c>
      <c r="F117" s="124" t="s">
        <v>1113</v>
      </c>
      <c r="G117" s="131">
        <v>315</v>
      </c>
      <c r="H117" s="126" t="s">
        <v>970</v>
      </c>
      <c r="I117" s="137">
        <v>41365</v>
      </c>
      <c r="J117" s="136">
        <v>315</v>
      </c>
      <c r="K117" s="136">
        <v>315</v>
      </c>
      <c r="L117" s="117">
        <v>115</v>
      </c>
    </row>
    <row r="118" spans="1:12" ht="15">
      <c r="A118" s="123">
        <v>116</v>
      </c>
      <c r="B118" s="123">
        <v>12</v>
      </c>
      <c r="C118" s="6" t="s">
        <v>1114</v>
      </c>
      <c r="D118" s="122">
        <v>246</v>
      </c>
      <c r="E118" s="123" t="s">
        <v>1096</v>
      </c>
      <c r="F118" s="124" t="s">
        <v>1115</v>
      </c>
      <c r="G118" s="131">
        <v>1500</v>
      </c>
      <c r="H118" s="126" t="s">
        <v>970</v>
      </c>
      <c r="I118" s="137">
        <v>41365</v>
      </c>
      <c r="J118" s="136">
        <v>1500</v>
      </c>
      <c r="K118" s="136">
        <v>1500</v>
      </c>
      <c r="L118" s="117">
        <v>116</v>
      </c>
    </row>
    <row r="119" spans="1:12" ht="15">
      <c r="A119" s="123">
        <v>117</v>
      </c>
      <c r="B119" s="123">
        <v>13</v>
      </c>
      <c r="C119" s="6" t="s">
        <v>1116</v>
      </c>
      <c r="D119" s="122">
        <v>247</v>
      </c>
      <c r="E119" s="123" t="s">
        <v>1096</v>
      </c>
      <c r="F119" s="124" t="s">
        <v>1117</v>
      </c>
      <c r="G119" s="131">
        <v>1500</v>
      </c>
      <c r="H119" s="126" t="s">
        <v>970</v>
      </c>
      <c r="I119" s="137">
        <v>41365</v>
      </c>
      <c r="J119" s="136">
        <v>1500</v>
      </c>
      <c r="K119" s="136">
        <v>1500</v>
      </c>
      <c r="L119" s="117">
        <v>117</v>
      </c>
    </row>
    <row r="120" spans="1:12" ht="15">
      <c r="A120" s="123">
        <v>118</v>
      </c>
      <c r="B120" s="123">
        <v>14</v>
      </c>
      <c r="C120" s="6" t="s">
        <v>1118</v>
      </c>
      <c r="D120" s="122">
        <v>248</v>
      </c>
      <c r="E120" s="123" t="s">
        <v>1096</v>
      </c>
      <c r="F120" s="124" t="s">
        <v>1119</v>
      </c>
      <c r="G120" s="131">
        <v>1500</v>
      </c>
      <c r="H120" s="126" t="s">
        <v>970</v>
      </c>
      <c r="I120" s="137">
        <v>41365</v>
      </c>
      <c r="J120" s="136">
        <v>1500</v>
      </c>
      <c r="K120" s="136">
        <v>1500</v>
      </c>
      <c r="L120" s="117">
        <v>118</v>
      </c>
    </row>
    <row r="121" spans="1:12" ht="15">
      <c r="A121" s="123">
        <v>119</v>
      </c>
      <c r="B121" s="123">
        <v>15</v>
      </c>
      <c r="C121" s="6" t="s">
        <v>1120</v>
      </c>
      <c r="D121" s="122">
        <v>249</v>
      </c>
      <c r="E121" s="123" t="s">
        <v>1096</v>
      </c>
      <c r="F121" s="124" t="s">
        <v>1121</v>
      </c>
      <c r="G121" s="131">
        <v>1500</v>
      </c>
      <c r="H121" s="126" t="s">
        <v>965</v>
      </c>
      <c r="I121" s="137">
        <v>41365</v>
      </c>
      <c r="J121" s="136">
        <v>1500</v>
      </c>
      <c r="K121" s="136">
        <v>1500</v>
      </c>
      <c r="L121" s="117">
        <v>119</v>
      </c>
    </row>
    <row r="122" spans="1:12" ht="15">
      <c r="A122" s="123">
        <v>120</v>
      </c>
      <c r="B122" s="123">
        <v>16</v>
      </c>
      <c r="C122" s="6" t="s">
        <v>1122</v>
      </c>
      <c r="D122" s="122">
        <v>250</v>
      </c>
      <c r="E122" s="123" t="s">
        <v>1096</v>
      </c>
      <c r="F122" s="124" t="s">
        <v>1123</v>
      </c>
      <c r="G122" s="131">
        <v>1500</v>
      </c>
      <c r="H122" s="126" t="s">
        <v>965</v>
      </c>
      <c r="I122" s="137">
        <v>41365</v>
      </c>
      <c r="J122" s="136">
        <v>1500</v>
      </c>
      <c r="K122" s="136">
        <v>1500</v>
      </c>
      <c r="L122" s="117">
        <v>120</v>
      </c>
    </row>
    <row r="123" spans="1:12" ht="15">
      <c r="A123" s="123">
        <v>121</v>
      </c>
      <c r="B123" s="123">
        <v>17</v>
      </c>
      <c r="C123" s="6" t="s">
        <v>92</v>
      </c>
      <c r="D123" s="122">
        <v>251</v>
      </c>
      <c r="E123" s="123" t="s">
        <v>1096</v>
      </c>
      <c r="F123" s="124" t="s">
        <v>1124</v>
      </c>
      <c r="G123" s="131">
        <v>315</v>
      </c>
      <c r="H123" s="126" t="s">
        <v>965</v>
      </c>
      <c r="I123" s="137">
        <v>41365</v>
      </c>
      <c r="J123" s="136">
        <v>315</v>
      </c>
      <c r="K123" s="136">
        <v>315</v>
      </c>
      <c r="L123" s="117">
        <v>121</v>
      </c>
    </row>
    <row r="124" spans="1:12" ht="15">
      <c r="A124" s="123">
        <v>122</v>
      </c>
      <c r="B124" s="123">
        <v>18</v>
      </c>
      <c r="C124" s="6" t="s">
        <v>1125</v>
      </c>
      <c r="D124" s="122">
        <v>252</v>
      </c>
      <c r="E124" s="123" t="s">
        <v>1096</v>
      </c>
      <c r="F124" s="124" t="s">
        <v>1126</v>
      </c>
      <c r="G124" s="131">
        <v>315</v>
      </c>
      <c r="H124" s="126" t="s">
        <v>970</v>
      </c>
      <c r="I124" s="137">
        <v>41365</v>
      </c>
      <c r="J124" s="136">
        <v>315</v>
      </c>
      <c r="K124" s="136">
        <v>315</v>
      </c>
      <c r="L124" s="117">
        <v>122</v>
      </c>
    </row>
    <row r="125" spans="1:12" ht="15">
      <c r="A125" s="123">
        <v>123</v>
      </c>
      <c r="B125" s="123">
        <v>19</v>
      </c>
      <c r="C125" s="6" t="s">
        <v>93</v>
      </c>
      <c r="D125" s="122">
        <v>253</v>
      </c>
      <c r="E125" s="123" t="s">
        <v>1096</v>
      </c>
      <c r="F125" s="124" t="s">
        <v>1127</v>
      </c>
      <c r="G125" s="131">
        <v>315</v>
      </c>
      <c r="H125" s="126" t="s">
        <v>970</v>
      </c>
      <c r="I125" s="137">
        <v>41365</v>
      </c>
      <c r="J125" s="136">
        <v>315</v>
      </c>
      <c r="K125" s="136">
        <v>315</v>
      </c>
      <c r="L125" s="117">
        <v>123</v>
      </c>
    </row>
    <row r="126" spans="1:12" ht="15">
      <c r="A126" s="123">
        <v>124</v>
      </c>
      <c r="B126" s="123">
        <v>20</v>
      </c>
      <c r="C126" s="6" t="s">
        <v>1128</v>
      </c>
      <c r="D126" s="122">
        <v>254</v>
      </c>
      <c r="E126" s="123" t="s">
        <v>1096</v>
      </c>
      <c r="F126" s="124" t="s">
        <v>1129</v>
      </c>
      <c r="G126" s="131">
        <v>315</v>
      </c>
      <c r="H126" s="126" t="s">
        <v>970</v>
      </c>
      <c r="I126" s="137">
        <v>41365</v>
      </c>
      <c r="J126" s="136">
        <v>315</v>
      </c>
      <c r="K126" s="136">
        <v>315</v>
      </c>
      <c r="L126" s="117">
        <v>124</v>
      </c>
    </row>
    <row r="127" spans="1:12" ht="15">
      <c r="A127" s="123">
        <v>125</v>
      </c>
      <c r="B127" s="123">
        <v>21</v>
      </c>
      <c r="C127" s="6" t="s">
        <v>94</v>
      </c>
      <c r="D127" s="122">
        <v>255</v>
      </c>
      <c r="E127" s="123" t="s">
        <v>1096</v>
      </c>
      <c r="F127" s="124" t="s">
        <v>1130</v>
      </c>
      <c r="G127" s="131">
        <v>315</v>
      </c>
      <c r="H127" s="126" t="s">
        <v>970</v>
      </c>
      <c r="I127" s="137">
        <v>41365</v>
      </c>
      <c r="J127" s="136">
        <v>315</v>
      </c>
      <c r="K127" s="136">
        <v>315</v>
      </c>
      <c r="L127" s="117">
        <v>125</v>
      </c>
    </row>
    <row r="128" spans="1:12" ht="15">
      <c r="A128" s="123">
        <v>126</v>
      </c>
      <c r="B128" s="123">
        <v>22</v>
      </c>
      <c r="C128" s="6" t="s">
        <v>1131</v>
      </c>
      <c r="D128" s="122">
        <v>256</v>
      </c>
      <c r="E128" s="123" t="s">
        <v>1096</v>
      </c>
      <c r="F128" s="124" t="s">
        <v>1132</v>
      </c>
      <c r="G128" s="131">
        <v>500</v>
      </c>
      <c r="H128" s="126" t="s">
        <v>970</v>
      </c>
      <c r="I128" s="137">
        <v>41365</v>
      </c>
      <c r="J128" s="136">
        <v>500</v>
      </c>
      <c r="K128" s="136">
        <v>500</v>
      </c>
      <c r="L128" s="117">
        <v>126</v>
      </c>
    </row>
    <row r="129" spans="1:12" ht="15">
      <c r="A129" s="123">
        <v>127</v>
      </c>
      <c r="B129" s="123">
        <v>23</v>
      </c>
      <c r="C129" s="6" t="s">
        <v>1133</v>
      </c>
      <c r="D129" s="122">
        <v>257</v>
      </c>
      <c r="E129" s="123" t="s">
        <v>1096</v>
      </c>
      <c r="F129" s="124" t="s">
        <v>1134</v>
      </c>
      <c r="G129" s="131">
        <v>315</v>
      </c>
      <c r="H129" s="126" t="s">
        <v>970</v>
      </c>
      <c r="I129" s="137">
        <v>41365</v>
      </c>
      <c r="J129" s="136">
        <v>315</v>
      </c>
      <c r="K129" s="136">
        <v>315</v>
      </c>
      <c r="L129" s="117">
        <v>127</v>
      </c>
    </row>
    <row r="130" spans="1:12" ht="15">
      <c r="A130" s="123">
        <v>128</v>
      </c>
      <c r="B130" s="123">
        <v>24</v>
      </c>
      <c r="C130" s="6" t="s">
        <v>1135</v>
      </c>
      <c r="D130" s="122">
        <v>258</v>
      </c>
      <c r="E130" s="123" t="s">
        <v>1096</v>
      </c>
      <c r="F130" s="124" t="s">
        <v>1136</v>
      </c>
      <c r="G130" s="131">
        <v>315</v>
      </c>
      <c r="H130" s="126" t="s">
        <v>970</v>
      </c>
      <c r="I130" s="137">
        <v>41365</v>
      </c>
      <c r="J130" s="136">
        <v>315</v>
      </c>
      <c r="K130" s="136">
        <v>315</v>
      </c>
      <c r="L130" s="117">
        <v>128</v>
      </c>
    </row>
    <row r="131" spans="1:12" ht="15">
      <c r="A131" s="123">
        <v>129</v>
      </c>
      <c r="B131" s="123">
        <v>25</v>
      </c>
      <c r="C131" s="6" t="s">
        <v>95</v>
      </c>
      <c r="D131" s="122">
        <v>259</v>
      </c>
      <c r="E131" s="123" t="s">
        <v>1096</v>
      </c>
      <c r="F131" s="124" t="s">
        <v>1137</v>
      </c>
      <c r="G131" s="131">
        <v>315</v>
      </c>
      <c r="H131" s="126" t="s">
        <v>970</v>
      </c>
      <c r="I131" s="137">
        <v>41365</v>
      </c>
      <c r="J131" s="136">
        <v>315</v>
      </c>
      <c r="K131" s="136">
        <v>315</v>
      </c>
      <c r="L131" s="117">
        <v>129</v>
      </c>
    </row>
    <row r="132" spans="1:12" ht="15">
      <c r="A132" s="123">
        <v>130</v>
      </c>
      <c r="B132" s="123">
        <v>26</v>
      </c>
      <c r="C132" s="6" t="s">
        <v>96</v>
      </c>
      <c r="D132" s="122">
        <v>260</v>
      </c>
      <c r="E132" s="123" t="s">
        <v>1096</v>
      </c>
      <c r="F132" s="124" t="s">
        <v>1138</v>
      </c>
      <c r="G132" s="131">
        <v>315</v>
      </c>
      <c r="H132" s="126" t="s">
        <v>970</v>
      </c>
      <c r="I132" s="137">
        <v>41365</v>
      </c>
      <c r="J132" s="136">
        <v>315</v>
      </c>
      <c r="K132" s="136">
        <v>315</v>
      </c>
      <c r="L132" s="117">
        <v>130</v>
      </c>
    </row>
    <row r="133" spans="1:12" ht="15">
      <c r="A133" s="123">
        <v>131</v>
      </c>
      <c r="B133" s="123">
        <v>27</v>
      </c>
      <c r="C133" s="6" t="s">
        <v>97</v>
      </c>
      <c r="D133" s="122">
        <v>261</v>
      </c>
      <c r="E133" s="123" t="s">
        <v>1096</v>
      </c>
      <c r="F133" s="124" t="s">
        <v>1139</v>
      </c>
      <c r="G133" s="131">
        <v>315</v>
      </c>
      <c r="H133" s="126" t="s">
        <v>970</v>
      </c>
      <c r="I133" s="137">
        <v>41365</v>
      </c>
      <c r="J133" s="136">
        <v>315</v>
      </c>
      <c r="K133" s="136">
        <v>315</v>
      </c>
      <c r="L133" s="117">
        <v>131</v>
      </c>
    </row>
    <row r="134" spans="1:12" ht="15">
      <c r="A134" s="123">
        <v>132</v>
      </c>
      <c r="B134" s="123">
        <v>28</v>
      </c>
      <c r="C134" s="6" t="s">
        <v>1140</v>
      </c>
      <c r="D134" s="122">
        <v>262</v>
      </c>
      <c r="E134" s="123" t="s">
        <v>1096</v>
      </c>
      <c r="F134" s="124" t="s">
        <v>1141</v>
      </c>
      <c r="G134" s="131">
        <v>1500</v>
      </c>
      <c r="H134" s="126" t="s">
        <v>965</v>
      </c>
      <c r="I134" s="137">
        <v>41365</v>
      </c>
      <c r="J134" s="136">
        <v>1500</v>
      </c>
      <c r="K134" s="136">
        <v>1500</v>
      </c>
      <c r="L134" s="117">
        <v>132</v>
      </c>
    </row>
    <row r="135" spans="1:12" ht="15">
      <c r="A135" s="123">
        <v>133</v>
      </c>
      <c r="B135" s="123">
        <v>29</v>
      </c>
      <c r="C135" s="6" t="s">
        <v>1142</v>
      </c>
      <c r="D135" s="122">
        <v>263</v>
      </c>
      <c r="E135" s="123" t="s">
        <v>1096</v>
      </c>
      <c r="F135" s="124" t="s">
        <v>1143</v>
      </c>
      <c r="G135" s="131">
        <v>1500</v>
      </c>
      <c r="H135" s="126" t="s">
        <v>965</v>
      </c>
      <c r="I135" s="137">
        <v>41365</v>
      </c>
      <c r="J135" s="136">
        <v>1500</v>
      </c>
      <c r="K135" s="136">
        <v>1500</v>
      </c>
      <c r="L135" s="117">
        <v>133</v>
      </c>
    </row>
    <row r="136" spans="1:12" ht="15">
      <c r="A136" s="123">
        <v>134</v>
      </c>
      <c r="B136" s="123">
        <v>30</v>
      </c>
      <c r="C136" s="6" t="s">
        <v>98</v>
      </c>
      <c r="D136" s="122">
        <v>264</v>
      </c>
      <c r="E136" s="123" t="s">
        <v>1096</v>
      </c>
      <c r="F136" s="124" t="s">
        <v>1144</v>
      </c>
      <c r="G136" s="131">
        <v>1500</v>
      </c>
      <c r="H136" s="126" t="s">
        <v>965</v>
      </c>
      <c r="I136" s="137">
        <v>41365</v>
      </c>
      <c r="J136" s="136">
        <v>1500</v>
      </c>
      <c r="K136" s="136">
        <v>1500</v>
      </c>
      <c r="L136" s="117">
        <v>134</v>
      </c>
    </row>
    <row r="137" spans="1:12" ht="15">
      <c r="A137" s="123">
        <v>135</v>
      </c>
      <c r="B137" s="123">
        <v>31</v>
      </c>
      <c r="C137" s="6" t="s">
        <v>1145</v>
      </c>
      <c r="D137" s="122">
        <v>265</v>
      </c>
      <c r="E137" s="123" t="s">
        <v>1096</v>
      </c>
      <c r="F137" s="124" t="s">
        <v>1146</v>
      </c>
      <c r="G137" s="131">
        <v>1500</v>
      </c>
      <c r="H137" s="126" t="s">
        <v>965</v>
      </c>
      <c r="I137" s="137">
        <v>41365</v>
      </c>
      <c r="J137" s="136">
        <v>1500</v>
      </c>
      <c r="K137" s="136">
        <v>1500</v>
      </c>
      <c r="L137" s="117">
        <v>135</v>
      </c>
    </row>
    <row r="138" spans="1:12" ht="15">
      <c r="A138" s="123">
        <v>136</v>
      </c>
      <c r="B138" s="123">
        <v>32</v>
      </c>
      <c r="C138" s="6" t="s">
        <v>1147</v>
      </c>
      <c r="D138" s="122">
        <v>266</v>
      </c>
      <c r="E138" s="123" t="s">
        <v>1096</v>
      </c>
      <c r="F138" s="124" t="s">
        <v>1148</v>
      </c>
      <c r="G138" s="131">
        <v>315</v>
      </c>
      <c r="H138" s="126" t="s">
        <v>970</v>
      </c>
      <c r="I138" s="137">
        <v>41365</v>
      </c>
      <c r="J138" s="136">
        <v>315</v>
      </c>
      <c r="K138" s="136">
        <v>315</v>
      </c>
      <c r="L138" s="117">
        <v>136</v>
      </c>
    </row>
    <row r="139" spans="1:12" ht="15">
      <c r="A139" s="123">
        <v>137</v>
      </c>
      <c r="B139" s="123">
        <v>33</v>
      </c>
      <c r="C139" s="6" t="s">
        <v>1149</v>
      </c>
      <c r="D139" s="122">
        <v>267</v>
      </c>
      <c r="E139" s="123" t="s">
        <v>1096</v>
      </c>
      <c r="F139" s="124" t="s">
        <v>1150</v>
      </c>
      <c r="G139" s="131">
        <v>1500</v>
      </c>
      <c r="H139" s="126" t="s">
        <v>965</v>
      </c>
      <c r="I139" s="137">
        <v>41365</v>
      </c>
      <c r="J139" s="136">
        <v>1500</v>
      </c>
      <c r="K139" s="136">
        <v>1500</v>
      </c>
      <c r="L139" s="117">
        <v>137</v>
      </c>
    </row>
    <row r="140" spans="1:12" ht="15">
      <c r="A140" s="123">
        <v>138</v>
      </c>
      <c r="B140" s="123">
        <v>34</v>
      </c>
      <c r="C140" s="6" t="s">
        <v>1151</v>
      </c>
      <c r="D140" s="122">
        <v>268</v>
      </c>
      <c r="E140" s="123" t="s">
        <v>1096</v>
      </c>
      <c r="F140" s="124" t="s">
        <v>1152</v>
      </c>
      <c r="G140" s="131">
        <v>1500</v>
      </c>
      <c r="H140" s="126" t="s">
        <v>965</v>
      </c>
      <c r="I140" s="137">
        <v>41365</v>
      </c>
      <c r="J140" s="136">
        <v>1500</v>
      </c>
      <c r="K140" s="136">
        <v>1500</v>
      </c>
      <c r="L140" s="117">
        <v>138</v>
      </c>
    </row>
    <row r="141" spans="1:12" ht="15">
      <c r="A141" s="123">
        <v>139</v>
      </c>
      <c r="B141" s="123">
        <v>35</v>
      </c>
      <c r="C141" s="6" t="s">
        <v>1153</v>
      </c>
      <c r="D141" s="122">
        <v>269</v>
      </c>
      <c r="E141" s="123" t="s">
        <v>1096</v>
      </c>
      <c r="F141" s="124" t="s">
        <v>1154</v>
      </c>
      <c r="G141" s="131">
        <v>1500</v>
      </c>
      <c r="H141" s="126" t="s">
        <v>965</v>
      </c>
      <c r="I141" s="137">
        <v>41365</v>
      </c>
      <c r="J141" s="136">
        <v>1500</v>
      </c>
      <c r="K141" s="136">
        <v>1500</v>
      </c>
      <c r="L141" s="117">
        <v>139</v>
      </c>
    </row>
    <row r="142" spans="1:12" ht="15">
      <c r="A142" s="123">
        <v>140</v>
      </c>
      <c r="B142" s="123">
        <v>36</v>
      </c>
      <c r="C142" s="6" t="s">
        <v>1155</v>
      </c>
      <c r="D142" s="122">
        <v>270</v>
      </c>
      <c r="E142" s="123" t="s">
        <v>1096</v>
      </c>
      <c r="F142" s="124" t="s">
        <v>1156</v>
      </c>
      <c r="G142" s="131">
        <v>1500</v>
      </c>
      <c r="H142" s="126" t="s">
        <v>970</v>
      </c>
      <c r="I142" s="137">
        <v>41365</v>
      </c>
      <c r="J142" s="136">
        <v>1500</v>
      </c>
      <c r="K142" s="136">
        <v>1500</v>
      </c>
      <c r="L142" s="117">
        <v>140</v>
      </c>
    </row>
    <row r="143" spans="1:12" ht="15">
      <c r="A143" s="123">
        <v>141</v>
      </c>
      <c r="B143" s="123">
        <v>37</v>
      </c>
      <c r="C143" s="6" t="s">
        <v>1157</v>
      </c>
      <c r="D143" s="122">
        <v>271</v>
      </c>
      <c r="E143" s="123" t="s">
        <v>1096</v>
      </c>
      <c r="F143" s="124" t="s">
        <v>1158</v>
      </c>
      <c r="G143" s="131">
        <v>1500</v>
      </c>
      <c r="H143" s="126" t="s">
        <v>970</v>
      </c>
      <c r="I143" s="137">
        <v>41365</v>
      </c>
      <c r="J143" s="136">
        <v>1500</v>
      </c>
      <c r="K143" s="136">
        <v>1500</v>
      </c>
      <c r="L143" s="117">
        <v>141</v>
      </c>
    </row>
    <row r="144" spans="1:12" ht="15">
      <c r="A144" s="123">
        <v>142</v>
      </c>
      <c r="B144" s="123">
        <v>38</v>
      </c>
      <c r="C144" s="6" t="s">
        <v>1159</v>
      </c>
      <c r="D144" s="122">
        <v>272</v>
      </c>
      <c r="E144" s="123" t="s">
        <v>1096</v>
      </c>
      <c r="F144" s="124" t="s">
        <v>1160</v>
      </c>
      <c r="G144" s="131">
        <v>315</v>
      </c>
      <c r="H144" s="126" t="s">
        <v>970</v>
      </c>
      <c r="I144" s="137">
        <v>41365</v>
      </c>
      <c r="J144" s="136">
        <v>315</v>
      </c>
      <c r="K144" s="136">
        <v>315</v>
      </c>
      <c r="L144" s="117">
        <v>142</v>
      </c>
    </row>
    <row r="145" spans="1:12" ht="15">
      <c r="A145" s="123">
        <v>143</v>
      </c>
      <c r="B145" s="123">
        <v>39</v>
      </c>
      <c r="C145" s="6" t="s">
        <v>1161</v>
      </c>
      <c r="D145" s="122">
        <v>273</v>
      </c>
      <c r="E145" s="123" t="s">
        <v>1096</v>
      </c>
      <c r="F145" s="124" t="s">
        <v>1162</v>
      </c>
      <c r="G145" s="131">
        <v>315</v>
      </c>
      <c r="H145" s="126" t="s">
        <v>970</v>
      </c>
      <c r="I145" s="137">
        <v>41365</v>
      </c>
      <c r="J145" s="136">
        <v>315</v>
      </c>
      <c r="K145" s="136">
        <v>315</v>
      </c>
      <c r="L145" s="117">
        <v>143</v>
      </c>
    </row>
    <row r="146" spans="1:12" ht="15">
      <c r="A146" s="123">
        <v>144</v>
      </c>
      <c r="B146" s="123">
        <v>40</v>
      </c>
      <c r="C146" s="6" t="s">
        <v>100</v>
      </c>
      <c r="D146" s="122">
        <v>274</v>
      </c>
      <c r="E146" s="123" t="s">
        <v>1096</v>
      </c>
      <c r="F146" s="124" t="s">
        <v>1163</v>
      </c>
      <c r="G146" s="131">
        <v>1500</v>
      </c>
      <c r="H146" s="126" t="s">
        <v>970</v>
      </c>
      <c r="I146" s="137">
        <v>41365</v>
      </c>
      <c r="J146" s="136">
        <v>1500</v>
      </c>
      <c r="K146" s="136">
        <v>1500</v>
      </c>
      <c r="L146" s="117">
        <v>144</v>
      </c>
    </row>
    <row r="147" spans="1:12" ht="15">
      <c r="A147" s="123">
        <v>145</v>
      </c>
      <c r="B147" s="123">
        <v>41</v>
      </c>
      <c r="C147" s="6" t="s">
        <v>1164</v>
      </c>
      <c r="D147" s="122">
        <v>275</v>
      </c>
      <c r="E147" s="123" t="s">
        <v>1096</v>
      </c>
      <c r="F147" s="124" t="s">
        <v>1165</v>
      </c>
      <c r="G147" s="131">
        <v>1500</v>
      </c>
      <c r="H147" s="126" t="s">
        <v>965</v>
      </c>
      <c r="I147" s="137">
        <v>41365</v>
      </c>
      <c r="J147" s="136">
        <v>1500</v>
      </c>
      <c r="K147" s="136">
        <v>1500</v>
      </c>
      <c r="L147" s="117">
        <v>145</v>
      </c>
    </row>
    <row r="148" spans="1:12" ht="15">
      <c r="A148" s="123">
        <v>146</v>
      </c>
      <c r="B148" s="123">
        <v>42</v>
      </c>
      <c r="C148" s="6" t="s">
        <v>1166</v>
      </c>
      <c r="D148" s="122">
        <v>276</v>
      </c>
      <c r="E148" s="123" t="s">
        <v>1096</v>
      </c>
      <c r="F148" s="124" t="s">
        <v>1167</v>
      </c>
      <c r="G148" s="131">
        <v>1500</v>
      </c>
      <c r="H148" s="126" t="s">
        <v>965</v>
      </c>
      <c r="I148" s="137">
        <v>41365</v>
      </c>
      <c r="J148" s="136">
        <v>1500</v>
      </c>
      <c r="K148" s="136">
        <v>1500</v>
      </c>
      <c r="L148" s="117">
        <v>146</v>
      </c>
    </row>
    <row r="149" spans="1:12" ht="15">
      <c r="A149" s="123">
        <v>147</v>
      </c>
      <c r="B149" s="123">
        <v>43</v>
      </c>
      <c r="C149" s="6" t="s">
        <v>99</v>
      </c>
      <c r="D149" s="122">
        <v>429</v>
      </c>
      <c r="E149" s="123" t="s">
        <v>1096</v>
      </c>
      <c r="F149" s="124" t="s">
        <v>1168</v>
      </c>
      <c r="G149" s="131">
        <v>1500</v>
      </c>
      <c r="H149" s="126" t="s">
        <v>970</v>
      </c>
      <c r="I149" s="137">
        <v>41821</v>
      </c>
      <c r="J149" s="136">
        <v>1500</v>
      </c>
      <c r="K149" s="136">
        <v>1500</v>
      </c>
      <c r="L149" s="117">
        <v>147</v>
      </c>
    </row>
    <row r="150" spans="1:12" ht="15">
      <c r="A150" s="123">
        <v>148</v>
      </c>
      <c r="B150" s="123">
        <v>44</v>
      </c>
      <c r="C150" s="6" t="s">
        <v>1169</v>
      </c>
      <c r="D150" s="122">
        <v>426</v>
      </c>
      <c r="E150" s="123" t="s">
        <v>1096</v>
      </c>
      <c r="F150" s="124" t="s">
        <v>1170</v>
      </c>
      <c r="G150" s="131">
        <v>1500</v>
      </c>
      <c r="H150" s="126" t="s">
        <v>965</v>
      </c>
      <c r="I150" s="137">
        <v>41809</v>
      </c>
      <c r="J150" s="136">
        <v>1500</v>
      </c>
      <c r="K150" s="136">
        <v>1500</v>
      </c>
      <c r="L150" s="117">
        <v>148</v>
      </c>
    </row>
    <row r="151" spans="1:12" ht="15">
      <c r="A151" s="123">
        <v>149</v>
      </c>
      <c r="B151" s="123">
        <v>45</v>
      </c>
      <c r="C151" s="6" t="s">
        <v>1171</v>
      </c>
      <c r="D151" s="122">
        <v>437</v>
      </c>
      <c r="E151" s="123" t="s">
        <v>1096</v>
      </c>
      <c r="F151" s="124" t="s">
        <v>1172</v>
      </c>
      <c r="G151" s="131">
        <v>1500</v>
      </c>
      <c r="H151" s="126" t="s">
        <v>965</v>
      </c>
      <c r="I151" s="137">
        <v>41829</v>
      </c>
      <c r="J151" s="136">
        <v>1500</v>
      </c>
      <c r="K151" s="136">
        <v>1500</v>
      </c>
      <c r="L151" s="117">
        <v>149</v>
      </c>
    </row>
    <row r="152" spans="1:12" ht="15">
      <c r="A152" s="123">
        <v>150</v>
      </c>
      <c r="B152" s="123">
        <v>46</v>
      </c>
      <c r="C152" s="6" t="s">
        <v>1173</v>
      </c>
      <c r="D152" s="122">
        <v>517</v>
      </c>
      <c r="E152" s="123" t="s">
        <v>1096</v>
      </c>
      <c r="F152" s="124" t="s">
        <v>1174</v>
      </c>
      <c r="G152" s="132">
        <v>315</v>
      </c>
      <c r="H152" s="126" t="s">
        <v>970</v>
      </c>
      <c r="I152" s="137">
        <v>42082</v>
      </c>
      <c r="J152" s="136">
        <v>315</v>
      </c>
      <c r="K152" s="136">
        <v>315</v>
      </c>
      <c r="L152" s="117">
        <v>150</v>
      </c>
    </row>
    <row r="153" spans="1:12" ht="15">
      <c r="A153" s="123">
        <v>151</v>
      </c>
      <c r="B153" s="123">
        <v>47</v>
      </c>
      <c r="C153" s="6" t="s">
        <v>101</v>
      </c>
      <c r="D153" s="122">
        <v>518</v>
      </c>
      <c r="E153" s="123" t="s">
        <v>1096</v>
      </c>
      <c r="F153" s="124" t="s">
        <v>1175</v>
      </c>
      <c r="G153" s="132">
        <v>1500</v>
      </c>
      <c r="H153" s="126" t="s">
        <v>970</v>
      </c>
      <c r="I153" s="137">
        <v>42065</v>
      </c>
      <c r="J153" s="136">
        <v>1500</v>
      </c>
      <c r="K153" s="136">
        <v>1500</v>
      </c>
      <c r="L153" s="117">
        <v>151</v>
      </c>
    </row>
    <row r="154" spans="1:12" ht="15">
      <c r="A154" s="123">
        <v>152</v>
      </c>
      <c r="B154" s="123">
        <v>48</v>
      </c>
      <c r="C154" s="6" t="s">
        <v>1176</v>
      </c>
      <c r="D154" s="122">
        <v>519</v>
      </c>
      <c r="E154" s="123" t="s">
        <v>1096</v>
      </c>
      <c r="F154" s="124" t="s">
        <v>1177</v>
      </c>
      <c r="G154" s="132">
        <v>1500</v>
      </c>
      <c r="H154" s="126" t="s">
        <v>970</v>
      </c>
      <c r="I154" s="137">
        <v>42065</v>
      </c>
      <c r="J154" s="136">
        <v>1500</v>
      </c>
      <c r="K154" s="136">
        <v>1500</v>
      </c>
      <c r="L154" s="117">
        <v>152</v>
      </c>
    </row>
    <row r="155" spans="1:12" ht="15">
      <c r="A155" s="123">
        <v>153</v>
      </c>
      <c r="B155" s="123">
        <v>1</v>
      </c>
      <c r="C155" s="6" t="s">
        <v>1178</v>
      </c>
      <c r="D155" s="122">
        <v>282</v>
      </c>
      <c r="E155" s="123" t="s">
        <v>1179</v>
      </c>
      <c r="F155" s="124" t="s">
        <v>1180</v>
      </c>
      <c r="G155" s="131">
        <v>63</v>
      </c>
      <c r="H155" s="126" t="s">
        <v>965</v>
      </c>
      <c r="I155" s="137">
        <v>41365</v>
      </c>
      <c r="J155" s="136">
        <v>63</v>
      </c>
      <c r="K155" s="136">
        <v>63</v>
      </c>
      <c r="L155" s="117">
        <v>153</v>
      </c>
    </row>
    <row r="156" spans="1:12" ht="15">
      <c r="A156" s="123">
        <v>154</v>
      </c>
      <c r="B156" s="123">
        <v>2</v>
      </c>
      <c r="C156" s="6" t="s">
        <v>1181</v>
      </c>
      <c r="D156" s="122">
        <v>288</v>
      </c>
      <c r="E156" s="123" t="s">
        <v>1179</v>
      </c>
      <c r="F156" s="124" t="s">
        <v>1182</v>
      </c>
      <c r="G156" s="131">
        <v>240</v>
      </c>
      <c r="H156" s="126" t="s">
        <v>970</v>
      </c>
      <c r="I156" s="137">
        <v>41365</v>
      </c>
      <c r="J156" s="136">
        <v>240</v>
      </c>
      <c r="K156" s="136">
        <v>240</v>
      </c>
      <c r="L156" s="117">
        <v>154</v>
      </c>
    </row>
    <row r="157" spans="1:12" ht="15">
      <c r="A157" s="123">
        <v>155</v>
      </c>
      <c r="B157" s="123">
        <v>3</v>
      </c>
      <c r="C157" s="6" t="s">
        <v>1183</v>
      </c>
      <c r="D157" s="122">
        <v>279</v>
      </c>
      <c r="E157" s="123" t="s">
        <v>1179</v>
      </c>
      <c r="F157" s="124" t="s">
        <v>1184</v>
      </c>
      <c r="G157" s="131">
        <v>50</v>
      </c>
      <c r="H157" s="126" t="s">
        <v>965</v>
      </c>
      <c r="I157" s="137">
        <v>41365</v>
      </c>
      <c r="J157" s="136">
        <v>50</v>
      </c>
      <c r="K157" s="136">
        <v>50</v>
      </c>
      <c r="L157" s="117">
        <v>155</v>
      </c>
    </row>
    <row r="158" spans="1:12" ht="15">
      <c r="A158" s="123">
        <v>156</v>
      </c>
      <c r="B158" s="123">
        <v>4</v>
      </c>
      <c r="C158" s="6" t="s">
        <v>1185</v>
      </c>
      <c r="D158" s="122">
        <v>280</v>
      </c>
      <c r="E158" s="123" t="s">
        <v>1179</v>
      </c>
      <c r="F158" s="124" t="s">
        <v>1186</v>
      </c>
      <c r="G158" s="131">
        <v>50</v>
      </c>
      <c r="H158" s="126" t="s">
        <v>970</v>
      </c>
      <c r="I158" s="137">
        <v>41365</v>
      </c>
      <c r="J158" s="136">
        <v>50</v>
      </c>
      <c r="K158" s="136">
        <v>50</v>
      </c>
      <c r="L158" s="117">
        <v>156</v>
      </c>
    </row>
    <row r="159" spans="1:12" ht="15">
      <c r="A159" s="123">
        <v>157</v>
      </c>
      <c r="B159" s="123">
        <v>5</v>
      </c>
      <c r="C159" s="6" t="s">
        <v>102</v>
      </c>
      <c r="D159" s="122">
        <v>283</v>
      </c>
      <c r="E159" s="123" t="s">
        <v>1179</v>
      </c>
      <c r="F159" s="124" t="s">
        <v>1187</v>
      </c>
      <c r="G159" s="131">
        <v>63</v>
      </c>
      <c r="H159" s="126" t="s">
        <v>970</v>
      </c>
      <c r="I159" s="137">
        <v>41365</v>
      </c>
      <c r="J159" s="136">
        <v>63</v>
      </c>
      <c r="K159" s="136">
        <v>63</v>
      </c>
      <c r="L159" s="117">
        <v>157</v>
      </c>
    </row>
    <row r="160" spans="1:12" ht="15">
      <c r="A160" s="123">
        <v>158</v>
      </c>
      <c r="B160" s="123">
        <v>6</v>
      </c>
      <c r="C160" s="6" t="s">
        <v>103</v>
      </c>
      <c r="D160" s="122">
        <v>284</v>
      </c>
      <c r="E160" s="123" t="s">
        <v>1179</v>
      </c>
      <c r="F160" s="124" t="s">
        <v>1188</v>
      </c>
      <c r="G160" s="131">
        <v>63</v>
      </c>
      <c r="H160" s="126" t="s">
        <v>970</v>
      </c>
      <c r="I160" s="137">
        <v>41365</v>
      </c>
      <c r="J160" s="136">
        <v>63</v>
      </c>
      <c r="K160" s="136">
        <v>63</v>
      </c>
      <c r="L160" s="117">
        <v>158</v>
      </c>
    </row>
    <row r="161" spans="1:12" ht="15">
      <c r="A161" s="123">
        <v>159</v>
      </c>
      <c r="B161" s="123">
        <v>7</v>
      </c>
      <c r="C161" s="6" t="s">
        <v>104</v>
      </c>
      <c r="D161" s="122">
        <v>281</v>
      </c>
      <c r="E161" s="123" t="s">
        <v>1179</v>
      </c>
      <c r="F161" s="124" t="s">
        <v>1189</v>
      </c>
      <c r="G161" s="131">
        <v>50</v>
      </c>
      <c r="H161" s="126" t="s">
        <v>970</v>
      </c>
      <c r="I161" s="137">
        <v>41365</v>
      </c>
      <c r="J161" s="136">
        <v>50</v>
      </c>
      <c r="K161" s="136">
        <v>50</v>
      </c>
      <c r="L161" s="117">
        <v>159</v>
      </c>
    </row>
    <row r="162" spans="1:12" ht="15">
      <c r="A162" s="123">
        <v>160</v>
      </c>
      <c r="B162" s="123">
        <v>8</v>
      </c>
      <c r="C162" s="6" t="s">
        <v>1190</v>
      </c>
      <c r="D162" s="122">
        <v>289</v>
      </c>
      <c r="E162" s="123" t="s">
        <v>1179</v>
      </c>
      <c r="F162" s="124" t="s">
        <v>1191</v>
      </c>
      <c r="G162" s="131">
        <v>240</v>
      </c>
      <c r="H162" s="126" t="s">
        <v>970</v>
      </c>
      <c r="I162" s="137">
        <v>41365</v>
      </c>
      <c r="J162" s="136">
        <v>240</v>
      </c>
      <c r="K162" s="136">
        <v>240</v>
      </c>
      <c r="L162" s="117">
        <v>160</v>
      </c>
    </row>
    <row r="163" spans="1:12" ht="15">
      <c r="A163" s="123">
        <v>161</v>
      </c>
      <c r="B163" s="123">
        <v>9</v>
      </c>
      <c r="C163" s="6" t="s">
        <v>105</v>
      </c>
      <c r="D163" s="122">
        <v>290</v>
      </c>
      <c r="E163" s="123" t="s">
        <v>1179</v>
      </c>
      <c r="F163" s="124" t="s">
        <v>1192</v>
      </c>
      <c r="G163" s="131">
        <v>240</v>
      </c>
      <c r="H163" s="126" t="s">
        <v>965</v>
      </c>
      <c r="I163" s="137">
        <v>41365</v>
      </c>
      <c r="J163" s="136">
        <v>240</v>
      </c>
      <c r="K163" s="136">
        <v>240</v>
      </c>
      <c r="L163" s="117">
        <v>161</v>
      </c>
    </row>
    <row r="164" spans="1:12" ht="15">
      <c r="A164" s="123">
        <v>162</v>
      </c>
      <c r="B164" s="123">
        <v>10</v>
      </c>
      <c r="C164" s="6" t="s">
        <v>1193</v>
      </c>
      <c r="D164" s="122">
        <v>291</v>
      </c>
      <c r="E164" s="123" t="s">
        <v>1179</v>
      </c>
      <c r="F164" s="124" t="s">
        <v>1194</v>
      </c>
      <c r="G164" s="131">
        <v>240</v>
      </c>
      <c r="H164" s="126" t="s">
        <v>970</v>
      </c>
      <c r="I164" s="137">
        <v>41365</v>
      </c>
      <c r="J164" s="136">
        <v>240</v>
      </c>
      <c r="K164" s="136">
        <v>240</v>
      </c>
      <c r="L164" s="117">
        <v>162</v>
      </c>
    </row>
    <row r="165" spans="1:12" ht="15">
      <c r="A165" s="123">
        <v>163</v>
      </c>
      <c r="B165" s="123">
        <v>11</v>
      </c>
      <c r="C165" s="6" t="s">
        <v>1195</v>
      </c>
      <c r="D165" s="122">
        <v>292</v>
      </c>
      <c r="E165" s="123" t="s">
        <v>1179</v>
      </c>
      <c r="F165" s="124" t="s">
        <v>1196</v>
      </c>
      <c r="G165" s="131">
        <v>240</v>
      </c>
      <c r="H165" s="126" t="s">
        <v>965</v>
      </c>
      <c r="I165" s="137">
        <v>41365</v>
      </c>
      <c r="J165" s="136">
        <v>240</v>
      </c>
      <c r="K165" s="136">
        <v>240</v>
      </c>
      <c r="L165" s="117">
        <v>163</v>
      </c>
    </row>
    <row r="166" spans="1:12" ht="15">
      <c r="A166" s="123">
        <v>164</v>
      </c>
      <c r="B166" s="123">
        <v>12</v>
      </c>
      <c r="C166" s="6" t="s">
        <v>1197</v>
      </c>
      <c r="D166" s="122">
        <v>293</v>
      </c>
      <c r="E166" s="123" t="s">
        <v>1179</v>
      </c>
      <c r="F166" s="124" t="s">
        <v>1198</v>
      </c>
      <c r="G166" s="131">
        <v>240</v>
      </c>
      <c r="H166" s="126" t="s">
        <v>965</v>
      </c>
      <c r="I166" s="137">
        <v>41365</v>
      </c>
      <c r="J166" s="136">
        <v>240</v>
      </c>
      <c r="K166" s="136">
        <v>240</v>
      </c>
      <c r="L166" s="117">
        <v>164</v>
      </c>
    </row>
    <row r="167" spans="1:12" ht="15">
      <c r="A167" s="123">
        <v>165</v>
      </c>
      <c r="B167" s="123">
        <v>13</v>
      </c>
      <c r="C167" s="6" t="s">
        <v>1199</v>
      </c>
      <c r="D167" s="122">
        <v>294</v>
      </c>
      <c r="E167" s="123" t="s">
        <v>1179</v>
      </c>
      <c r="F167" s="124" t="s">
        <v>1200</v>
      </c>
      <c r="G167" s="131">
        <v>240</v>
      </c>
      <c r="H167" s="126" t="s">
        <v>965</v>
      </c>
      <c r="I167" s="137">
        <v>41365</v>
      </c>
      <c r="J167" s="136">
        <v>240</v>
      </c>
      <c r="K167" s="136">
        <v>240</v>
      </c>
      <c r="L167" s="117">
        <v>165</v>
      </c>
    </row>
    <row r="168" spans="1:12" ht="15">
      <c r="A168" s="123">
        <v>166</v>
      </c>
      <c r="B168" s="123">
        <v>14</v>
      </c>
      <c r="C168" s="6" t="s">
        <v>1201</v>
      </c>
      <c r="D168" s="122">
        <v>295</v>
      </c>
      <c r="E168" s="123" t="s">
        <v>1179</v>
      </c>
      <c r="F168" s="124" t="s">
        <v>1202</v>
      </c>
      <c r="G168" s="131">
        <v>240</v>
      </c>
      <c r="H168" s="126" t="s">
        <v>965</v>
      </c>
      <c r="I168" s="137">
        <v>41365</v>
      </c>
      <c r="J168" s="136">
        <v>240</v>
      </c>
      <c r="K168" s="136">
        <v>240</v>
      </c>
      <c r="L168" s="117">
        <v>166</v>
      </c>
    </row>
    <row r="169" spans="1:12" ht="15">
      <c r="A169" s="123">
        <v>167</v>
      </c>
      <c r="B169" s="123">
        <v>15</v>
      </c>
      <c r="C169" s="6" t="s">
        <v>1203</v>
      </c>
      <c r="D169" s="122">
        <v>287</v>
      </c>
      <c r="E169" s="123" t="s">
        <v>1179</v>
      </c>
      <c r="F169" s="124" t="s">
        <v>1204</v>
      </c>
      <c r="G169" s="131">
        <v>80</v>
      </c>
      <c r="H169" s="126" t="s">
        <v>965</v>
      </c>
      <c r="I169" s="137">
        <v>41365</v>
      </c>
      <c r="J169" s="136">
        <v>80</v>
      </c>
      <c r="K169" s="136">
        <v>80</v>
      </c>
      <c r="L169" s="117">
        <v>167</v>
      </c>
    </row>
    <row r="170" spans="1:12" ht="15">
      <c r="A170" s="123">
        <v>168</v>
      </c>
      <c r="B170" s="123">
        <v>16</v>
      </c>
      <c r="C170" s="6" t="s">
        <v>1205</v>
      </c>
      <c r="D170" s="122">
        <v>296</v>
      </c>
      <c r="E170" s="123" t="s">
        <v>1179</v>
      </c>
      <c r="F170" s="124" t="s">
        <v>1206</v>
      </c>
      <c r="G170" s="131">
        <v>240</v>
      </c>
      <c r="H170" s="126" t="s">
        <v>965</v>
      </c>
      <c r="I170" s="137">
        <v>41365</v>
      </c>
      <c r="J170" s="136">
        <v>240</v>
      </c>
      <c r="K170" s="136">
        <v>240</v>
      </c>
      <c r="L170" s="117">
        <v>168</v>
      </c>
    </row>
    <row r="171" spans="1:12" ht="15">
      <c r="A171" s="123">
        <v>169</v>
      </c>
      <c r="B171" s="123">
        <v>17</v>
      </c>
      <c r="C171" s="6" t="s">
        <v>1207</v>
      </c>
      <c r="D171" s="122">
        <v>277</v>
      </c>
      <c r="E171" s="123" t="s">
        <v>1179</v>
      </c>
      <c r="F171" s="124" t="s">
        <v>1208</v>
      </c>
      <c r="G171" s="131">
        <v>50</v>
      </c>
      <c r="H171" s="126" t="s">
        <v>970</v>
      </c>
      <c r="I171" s="137">
        <v>41365</v>
      </c>
      <c r="J171" s="136">
        <v>50</v>
      </c>
      <c r="K171" s="136">
        <v>50</v>
      </c>
      <c r="L171" s="117">
        <v>169</v>
      </c>
    </row>
    <row r="172" spans="1:12" ht="15">
      <c r="A172" s="123">
        <v>170</v>
      </c>
      <c r="B172" s="123">
        <v>18</v>
      </c>
      <c r="C172" s="6" t="s">
        <v>106</v>
      </c>
      <c r="D172" s="122">
        <v>285</v>
      </c>
      <c r="E172" s="123" t="s">
        <v>1179</v>
      </c>
      <c r="F172" s="124" t="s">
        <v>1209</v>
      </c>
      <c r="G172" s="131">
        <v>80</v>
      </c>
      <c r="H172" s="126" t="s">
        <v>965</v>
      </c>
      <c r="I172" s="137">
        <v>41365</v>
      </c>
      <c r="J172" s="136">
        <v>80</v>
      </c>
      <c r="K172" s="136">
        <v>80</v>
      </c>
      <c r="L172" s="117">
        <v>170</v>
      </c>
    </row>
    <row r="173" spans="1:12" ht="15">
      <c r="A173" s="123">
        <v>171</v>
      </c>
      <c r="B173" s="123">
        <v>19</v>
      </c>
      <c r="C173" s="6" t="s">
        <v>107</v>
      </c>
      <c r="D173" s="122">
        <v>278</v>
      </c>
      <c r="E173" s="123" t="s">
        <v>1179</v>
      </c>
      <c r="F173" s="124" t="s">
        <v>1210</v>
      </c>
      <c r="G173" s="131">
        <v>50</v>
      </c>
      <c r="H173" s="126" t="s">
        <v>970</v>
      </c>
      <c r="I173" s="137">
        <v>41365</v>
      </c>
      <c r="J173" s="136">
        <v>50</v>
      </c>
      <c r="K173" s="136">
        <v>50</v>
      </c>
      <c r="L173" s="117">
        <v>171</v>
      </c>
    </row>
    <row r="174" spans="1:12" ht="15">
      <c r="A174" s="123">
        <v>172</v>
      </c>
      <c r="B174" s="123">
        <v>20</v>
      </c>
      <c r="C174" s="6" t="s">
        <v>108</v>
      </c>
      <c r="D174" s="122">
        <v>286</v>
      </c>
      <c r="E174" s="123" t="s">
        <v>1179</v>
      </c>
      <c r="F174" s="124" t="s">
        <v>1211</v>
      </c>
      <c r="G174" s="131">
        <v>80</v>
      </c>
      <c r="H174" s="126" t="s">
        <v>970</v>
      </c>
      <c r="I174" s="137">
        <v>41365</v>
      </c>
      <c r="J174" s="136">
        <v>80</v>
      </c>
      <c r="K174" s="136">
        <v>80</v>
      </c>
      <c r="L174" s="117">
        <v>172</v>
      </c>
    </row>
    <row r="175" spans="1:12" ht="15">
      <c r="A175" s="123">
        <v>173</v>
      </c>
      <c r="B175" s="123">
        <v>21</v>
      </c>
      <c r="C175" s="6" t="s">
        <v>1212</v>
      </c>
      <c r="D175" s="122">
        <v>297</v>
      </c>
      <c r="E175" s="123" t="s">
        <v>1179</v>
      </c>
      <c r="F175" s="124" t="s">
        <v>1213</v>
      </c>
      <c r="G175" s="131">
        <v>240</v>
      </c>
      <c r="H175" s="126" t="s">
        <v>965</v>
      </c>
      <c r="I175" s="137">
        <v>41365</v>
      </c>
      <c r="J175" s="136">
        <v>240</v>
      </c>
      <c r="K175" s="136">
        <v>240</v>
      </c>
      <c r="L175" s="117">
        <v>173</v>
      </c>
    </row>
    <row r="176" spans="1:12" ht="15">
      <c r="A176" s="123">
        <v>174</v>
      </c>
      <c r="B176" s="123">
        <v>22</v>
      </c>
      <c r="C176" s="6" t="s">
        <v>1214</v>
      </c>
      <c r="D176" s="122">
        <v>298</v>
      </c>
      <c r="E176" s="123" t="s">
        <v>1179</v>
      </c>
      <c r="F176" s="124" t="s">
        <v>1215</v>
      </c>
      <c r="G176" s="131">
        <v>240</v>
      </c>
      <c r="H176" s="126" t="s">
        <v>965</v>
      </c>
      <c r="I176" s="137">
        <v>41365</v>
      </c>
      <c r="J176" s="136">
        <v>240</v>
      </c>
      <c r="K176" s="136">
        <v>240</v>
      </c>
      <c r="L176" s="117">
        <v>174</v>
      </c>
    </row>
    <row r="177" spans="1:12" ht="15">
      <c r="A177" s="123">
        <v>175</v>
      </c>
      <c r="B177" s="123">
        <v>23</v>
      </c>
      <c r="C177" s="6" t="s">
        <v>1216</v>
      </c>
      <c r="D177" s="122">
        <v>299</v>
      </c>
      <c r="E177" s="123" t="s">
        <v>1179</v>
      </c>
      <c r="F177" s="124" t="s">
        <v>1217</v>
      </c>
      <c r="G177" s="131">
        <v>240</v>
      </c>
      <c r="H177" s="126" t="s">
        <v>965</v>
      </c>
      <c r="I177" s="137">
        <v>41365</v>
      </c>
      <c r="J177" s="136">
        <v>240</v>
      </c>
      <c r="K177" s="136">
        <v>240</v>
      </c>
      <c r="L177" s="117">
        <v>175</v>
      </c>
    </row>
    <row r="178" spans="1:12" ht="15">
      <c r="A178" s="123">
        <v>176</v>
      </c>
      <c r="B178" s="123">
        <v>24</v>
      </c>
      <c r="C178" s="6" t="s">
        <v>109</v>
      </c>
      <c r="D178" s="122">
        <v>300</v>
      </c>
      <c r="E178" s="123" t="s">
        <v>1179</v>
      </c>
      <c r="F178" s="124" t="s">
        <v>1218</v>
      </c>
      <c r="G178" s="131">
        <v>240</v>
      </c>
      <c r="H178" s="126" t="s">
        <v>970</v>
      </c>
      <c r="I178" s="137">
        <v>41365</v>
      </c>
      <c r="J178" s="136">
        <v>240</v>
      </c>
      <c r="K178" s="136">
        <v>240</v>
      </c>
      <c r="L178" s="117">
        <v>176</v>
      </c>
    </row>
    <row r="179" spans="1:12" ht="15">
      <c r="A179" s="123">
        <v>177</v>
      </c>
      <c r="B179" s="123">
        <v>25</v>
      </c>
      <c r="C179" s="6" t="s">
        <v>110</v>
      </c>
      <c r="D179" s="122">
        <v>301</v>
      </c>
      <c r="E179" s="123" t="s">
        <v>1179</v>
      </c>
      <c r="F179" s="124" t="s">
        <v>1219</v>
      </c>
      <c r="G179" s="131">
        <v>240</v>
      </c>
      <c r="H179" s="126" t="s">
        <v>970</v>
      </c>
      <c r="I179" s="137">
        <v>41365</v>
      </c>
      <c r="J179" s="136">
        <v>240</v>
      </c>
      <c r="K179" s="136">
        <v>240</v>
      </c>
      <c r="L179" s="117">
        <v>177</v>
      </c>
    </row>
    <row r="180" spans="1:12" ht="15">
      <c r="A180" s="123">
        <v>178</v>
      </c>
      <c r="B180" s="123">
        <v>26</v>
      </c>
      <c r="C180" s="6" t="s">
        <v>111</v>
      </c>
      <c r="D180" s="122">
        <v>302</v>
      </c>
      <c r="E180" s="123" t="s">
        <v>1179</v>
      </c>
      <c r="F180" s="124" t="s">
        <v>1220</v>
      </c>
      <c r="G180" s="131">
        <v>240</v>
      </c>
      <c r="H180" s="126" t="s">
        <v>970</v>
      </c>
      <c r="I180" s="137">
        <v>41365</v>
      </c>
      <c r="J180" s="136">
        <v>240</v>
      </c>
      <c r="K180" s="136">
        <v>240</v>
      </c>
      <c r="L180" s="117">
        <v>178</v>
      </c>
    </row>
    <row r="181" spans="1:12" ht="15">
      <c r="A181" s="123">
        <v>179</v>
      </c>
      <c r="B181" s="123">
        <v>27</v>
      </c>
      <c r="C181" s="6" t="s">
        <v>112</v>
      </c>
      <c r="D181" s="122">
        <v>305</v>
      </c>
      <c r="E181" s="123" t="s">
        <v>1179</v>
      </c>
      <c r="F181" s="124" t="s">
        <v>1221</v>
      </c>
      <c r="G181" s="131">
        <v>330</v>
      </c>
      <c r="H181" s="126" t="s">
        <v>970</v>
      </c>
      <c r="I181" s="137">
        <v>41365</v>
      </c>
      <c r="J181" s="136">
        <v>330</v>
      </c>
      <c r="K181" s="136">
        <v>330</v>
      </c>
      <c r="L181" s="117">
        <v>179</v>
      </c>
    </row>
    <row r="182" spans="1:12" ht="15">
      <c r="A182" s="123">
        <v>180</v>
      </c>
      <c r="B182" s="123">
        <v>28</v>
      </c>
      <c r="C182" s="6" t="s">
        <v>1222</v>
      </c>
      <c r="D182" s="122">
        <v>306</v>
      </c>
      <c r="E182" s="123" t="s">
        <v>1179</v>
      </c>
      <c r="F182" s="124" t="s">
        <v>1223</v>
      </c>
      <c r="G182" s="131">
        <v>330</v>
      </c>
      <c r="H182" s="126" t="s">
        <v>970</v>
      </c>
      <c r="I182" s="137">
        <v>41365</v>
      </c>
      <c r="J182" s="136">
        <v>330</v>
      </c>
      <c r="K182" s="136">
        <v>330</v>
      </c>
      <c r="L182" s="117">
        <v>180</v>
      </c>
    </row>
    <row r="183" spans="1:12" ht="15">
      <c r="A183" s="123">
        <v>181</v>
      </c>
      <c r="B183" s="123">
        <v>29</v>
      </c>
      <c r="C183" s="6" t="s">
        <v>113</v>
      </c>
      <c r="D183" s="122">
        <v>303</v>
      </c>
      <c r="E183" s="123" t="s">
        <v>1179</v>
      </c>
      <c r="F183" s="124" t="s">
        <v>1224</v>
      </c>
      <c r="G183" s="131">
        <v>240</v>
      </c>
      <c r="H183" s="126" t="s">
        <v>970</v>
      </c>
      <c r="I183" s="137">
        <v>41365</v>
      </c>
      <c r="J183" s="136">
        <v>240</v>
      </c>
      <c r="K183" s="136">
        <v>240</v>
      </c>
      <c r="L183" s="117">
        <v>181</v>
      </c>
    </row>
    <row r="184" spans="1:12" ht="15">
      <c r="A184" s="123">
        <v>182</v>
      </c>
      <c r="B184" s="123">
        <v>30</v>
      </c>
      <c r="C184" s="6" t="s">
        <v>1225</v>
      </c>
      <c r="D184" s="122">
        <v>407</v>
      </c>
      <c r="E184" s="123" t="s">
        <v>1179</v>
      </c>
      <c r="F184" s="124" t="s">
        <v>1226</v>
      </c>
      <c r="G184" s="131">
        <v>240</v>
      </c>
      <c r="H184" s="126" t="s">
        <v>970</v>
      </c>
      <c r="I184" s="137">
        <v>41730</v>
      </c>
      <c r="J184" s="136">
        <v>240</v>
      </c>
      <c r="K184" s="136">
        <v>240</v>
      </c>
      <c r="L184" s="117">
        <v>182</v>
      </c>
    </row>
    <row r="185" spans="1:12" ht="15">
      <c r="A185" s="123">
        <v>183</v>
      </c>
      <c r="B185" s="123">
        <v>31</v>
      </c>
      <c r="C185" s="6" t="s">
        <v>157</v>
      </c>
      <c r="D185" s="122">
        <v>408</v>
      </c>
      <c r="E185" s="123" t="s">
        <v>1179</v>
      </c>
      <c r="F185" s="124" t="s">
        <v>1227</v>
      </c>
      <c r="G185" s="131">
        <v>330</v>
      </c>
      <c r="H185" s="126" t="s">
        <v>965</v>
      </c>
      <c r="I185" s="137">
        <v>41730</v>
      </c>
      <c r="J185" s="136">
        <v>240</v>
      </c>
      <c r="K185" s="136">
        <v>240</v>
      </c>
      <c r="L185" s="117">
        <v>183</v>
      </c>
    </row>
    <row r="186" spans="1:12" ht="15">
      <c r="A186" s="123">
        <v>184</v>
      </c>
      <c r="B186" s="123">
        <v>32</v>
      </c>
      <c r="C186" s="6" t="s">
        <v>1228</v>
      </c>
      <c r="D186" s="122">
        <v>415</v>
      </c>
      <c r="E186" s="123" t="s">
        <v>1179</v>
      </c>
      <c r="F186" s="124" t="s">
        <v>1229</v>
      </c>
      <c r="G186" s="131">
        <v>330</v>
      </c>
      <c r="H186" s="126" t="s">
        <v>965</v>
      </c>
      <c r="I186" s="137">
        <v>41747</v>
      </c>
      <c r="J186" s="136">
        <v>240</v>
      </c>
      <c r="K186" s="136">
        <v>240</v>
      </c>
      <c r="L186" s="117">
        <v>184</v>
      </c>
    </row>
    <row r="187" spans="1:12" ht="15">
      <c r="A187" s="123">
        <v>185</v>
      </c>
      <c r="B187" s="123">
        <v>33</v>
      </c>
      <c r="C187" s="6" t="s">
        <v>114</v>
      </c>
      <c r="D187" s="122">
        <v>304</v>
      </c>
      <c r="E187" s="123" t="s">
        <v>1179</v>
      </c>
      <c r="F187" s="124" t="s">
        <v>1230</v>
      </c>
      <c r="G187" s="131">
        <v>240</v>
      </c>
      <c r="H187" s="126" t="s">
        <v>970</v>
      </c>
      <c r="I187" s="137">
        <v>41365</v>
      </c>
      <c r="J187" s="136">
        <v>240</v>
      </c>
      <c r="K187" s="136">
        <v>240</v>
      </c>
      <c r="L187" s="117">
        <v>185</v>
      </c>
    </row>
    <row r="188" spans="1:12" ht="15">
      <c r="A188" s="123">
        <v>186</v>
      </c>
      <c r="B188" s="123">
        <v>34</v>
      </c>
      <c r="C188" s="6" t="s">
        <v>115</v>
      </c>
      <c r="D188" s="122">
        <v>420</v>
      </c>
      <c r="E188" s="123" t="s">
        <v>1179</v>
      </c>
      <c r="F188" s="124" t="s">
        <v>1231</v>
      </c>
      <c r="G188" s="131">
        <v>125</v>
      </c>
      <c r="H188" s="126" t="s">
        <v>970</v>
      </c>
      <c r="I188" s="137">
        <v>41759</v>
      </c>
      <c r="J188" s="136">
        <v>125</v>
      </c>
      <c r="K188" s="136">
        <v>125</v>
      </c>
      <c r="L188" s="117">
        <v>186</v>
      </c>
    </row>
    <row r="189" spans="1:12" ht="15">
      <c r="A189" s="123">
        <v>187</v>
      </c>
      <c r="B189" s="123">
        <v>35</v>
      </c>
      <c r="C189" s="6" t="s">
        <v>1232</v>
      </c>
      <c r="D189" s="122">
        <v>425</v>
      </c>
      <c r="E189" s="123" t="s">
        <v>1179</v>
      </c>
      <c r="F189" s="124" t="s">
        <v>1233</v>
      </c>
      <c r="G189" s="131">
        <v>240</v>
      </c>
      <c r="H189" s="126" t="s">
        <v>965</v>
      </c>
      <c r="I189" s="137">
        <v>41785</v>
      </c>
      <c r="J189" s="136">
        <v>240</v>
      </c>
      <c r="K189" s="136">
        <v>240</v>
      </c>
      <c r="L189" s="117">
        <v>187</v>
      </c>
    </row>
    <row r="190" spans="1:12" ht="15">
      <c r="A190" s="123">
        <v>188</v>
      </c>
      <c r="B190" s="123">
        <v>36</v>
      </c>
      <c r="C190" s="6" t="s">
        <v>116</v>
      </c>
      <c r="D190" s="122">
        <v>442</v>
      </c>
      <c r="E190" s="123" t="s">
        <v>1179</v>
      </c>
      <c r="F190" s="124" t="s">
        <v>1234</v>
      </c>
      <c r="G190" s="131">
        <v>125</v>
      </c>
      <c r="H190" s="126" t="s">
        <v>965</v>
      </c>
      <c r="I190" s="137">
        <v>41846</v>
      </c>
      <c r="J190" s="136">
        <v>125</v>
      </c>
      <c r="K190" s="136">
        <v>125</v>
      </c>
      <c r="L190" s="117">
        <v>188</v>
      </c>
    </row>
    <row r="191" spans="1:12" ht="15">
      <c r="A191" s="123">
        <v>189</v>
      </c>
      <c r="B191" s="123">
        <v>37</v>
      </c>
      <c r="C191" s="6" t="s">
        <v>1235</v>
      </c>
      <c r="D191" s="122">
        <v>423</v>
      </c>
      <c r="E191" s="123" t="s">
        <v>1179</v>
      </c>
      <c r="F191" s="124" t="s">
        <v>1236</v>
      </c>
      <c r="G191" s="131">
        <v>240</v>
      </c>
      <c r="H191" s="126" t="s">
        <v>970</v>
      </c>
      <c r="I191" s="137">
        <v>41761</v>
      </c>
      <c r="J191" s="136">
        <v>240</v>
      </c>
      <c r="K191" s="136">
        <v>240</v>
      </c>
      <c r="L191" s="117">
        <v>189</v>
      </c>
    </row>
    <row r="192" spans="1:12" ht="15">
      <c r="A192" s="123">
        <v>190</v>
      </c>
      <c r="B192" s="123">
        <v>38</v>
      </c>
      <c r="C192" s="6" t="s">
        <v>1237</v>
      </c>
      <c r="D192" s="122">
        <v>446</v>
      </c>
      <c r="E192" s="123" t="s">
        <v>1179</v>
      </c>
      <c r="F192" s="124" t="s">
        <v>1238</v>
      </c>
      <c r="G192" s="131">
        <v>125</v>
      </c>
      <c r="H192" s="126" t="s">
        <v>965</v>
      </c>
      <c r="I192" s="137">
        <v>41852</v>
      </c>
      <c r="J192" s="136">
        <v>125</v>
      </c>
      <c r="K192" s="136">
        <v>125</v>
      </c>
      <c r="L192" s="117">
        <v>190</v>
      </c>
    </row>
    <row r="193" spans="1:12" ht="15">
      <c r="A193" s="123">
        <v>191</v>
      </c>
      <c r="B193" s="123">
        <v>39</v>
      </c>
      <c r="C193" s="6" t="s">
        <v>117</v>
      </c>
      <c r="D193" s="122">
        <v>448</v>
      </c>
      <c r="E193" s="123" t="s">
        <v>1179</v>
      </c>
      <c r="F193" s="124" t="s">
        <v>1239</v>
      </c>
      <c r="G193" s="131">
        <v>240</v>
      </c>
      <c r="H193" s="126" t="s">
        <v>970</v>
      </c>
      <c r="I193" s="137">
        <v>41853</v>
      </c>
      <c r="J193" s="136">
        <v>240</v>
      </c>
      <c r="K193" s="136">
        <v>240</v>
      </c>
      <c r="L193" s="117">
        <v>191</v>
      </c>
    </row>
    <row r="194" spans="1:12" ht="15">
      <c r="A194" s="123">
        <v>192</v>
      </c>
      <c r="B194" s="123">
        <v>40</v>
      </c>
      <c r="C194" s="6" t="s">
        <v>118</v>
      </c>
      <c r="D194" s="122">
        <v>450</v>
      </c>
      <c r="E194" s="123" t="s">
        <v>1179</v>
      </c>
      <c r="F194" s="124" t="s">
        <v>1240</v>
      </c>
      <c r="G194" s="131">
        <v>240</v>
      </c>
      <c r="H194" s="126" t="s">
        <v>970</v>
      </c>
      <c r="I194" s="137">
        <v>41858</v>
      </c>
      <c r="J194" s="136">
        <v>240</v>
      </c>
      <c r="K194" s="136">
        <v>240</v>
      </c>
      <c r="L194" s="117">
        <v>192</v>
      </c>
    </row>
    <row r="195" spans="1:12" ht="15">
      <c r="A195" s="123">
        <v>193</v>
      </c>
      <c r="B195" s="123">
        <v>41</v>
      </c>
      <c r="C195" s="6" t="s">
        <v>1241</v>
      </c>
      <c r="D195" s="122">
        <v>456</v>
      </c>
      <c r="E195" s="123" t="s">
        <v>1179</v>
      </c>
      <c r="F195" s="124" t="s">
        <v>1242</v>
      </c>
      <c r="G195" s="131">
        <v>240</v>
      </c>
      <c r="H195" s="126" t="s">
        <v>965</v>
      </c>
      <c r="I195" s="137">
        <v>41872</v>
      </c>
      <c r="J195" s="136">
        <v>240</v>
      </c>
      <c r="K195" s="136">
        <v>240</v>
      </c>
      <c r="L195" s="117">
        <v>193</v>
      </c>
    </row>
    <row r="196" spans="1:12" ht="15">
      <c r="A196" s="123">
        <v>194</v>
      </c>
      <c r="B196" s="123">
        <v>42</v>
      </c>
      <c r="C196" s="6" t="s">
        <v>1243</v>
      </c>
      <c r="D196" s="122">
        <v>457</v>
      </c>
      <c r="E196" s="123" t="s">
        <v>1179</v>
      </c>
      <c r="F196" s="124" t="s">
        <v>1244</v>
      </c>
      <c r="G196" s="131">
        <v>240</v>
      </c>
      <c r="H196" s="126" t="s">
        <v>965</v>
      </c>
      <c r="I196" s="137">
        <v>41880</v>
      </c>
      <c r="J196" s="136">
        <v>240</v>
      </c>
      <c r="K196" s="136">
        <v>240</v>
      </c>
      <c r="L196" s="117">
        <v>194</v>
      </c>
    </row>
    <row r="197" spans="1:12" ht="15">
      <c r="A197" s="123">
        <v>195</v>
      </c>
      <c r="B197" s="123">
        <v>43</v>
      </c>
      <c r="C197" s="6" t="s">
        <v>1245</v>
      </c>
      <c r="D197" s="122">
        <v>462</v>
      </c>
      <c r="E197" s="123" t="s">
        <v>1179</v>
      </c>
      <c r="F197" s="124" t="s">
        <v>1246</v>
      </c>
      <c r="G197" s="131">
        <v>80</v>
      </c>
      <c r="H197" s="126" t="s">
        <v>970</v>
      </c>
      <c r="I197" s="137">
        <v>41913</v>
      </c>
      <c r="J197" s="136">
        <v>80</v>
      </c>
      <c r="K197" s="136">
        <v>80</v>
      </c>
      <c r="L197" s="117">
        <v>195</v>
      </c>
    </row>
    <row r="198" spans="1:12" ht="15">
      <c r="A198" s="123">
        <v>196</v>
      </c>
      <c r="B198" s="123">
        <v>44</v>
      </c>
      <c r="C198" s="6" t="s">
        <v>119</v>
      </c>
      <c r="D198" s="122">
        <v>464</v>
      </c>
      <c r="E198" s="123" t="s">
        <v>1179</v>
      </c>
      <c r="F198" s="124" t="s">
        <v>1247</v>
      </c>
      <c r="G198" s="131">
        <v>80</v>
      </c>
      <c r="H198" s="126" t="s">
        <v>970</v>
      </c>
      <c r="I198" s="137">
        <v>41914</v>
      </c>
      <c r="J198" s="136">
        <v>80</v>
      </c>
      <c r="K198" s="136">
        <v>80</v>
      </c>
      <c r="L198" s="117">
        <v>196</v>
      </c>
    </row>
    <row r="199" spans="1:12" ht="15">
      <c r="A199" s="123">
        <v>197</v>
      </c>
      <c r="B199" s="123">
        <v>45</v>
      </c>
      <c r="C199" s="6" t="s">
        <v>1248</v>
      </c>
      <c r="D199" s="122">
        <v>465</v>
      </c>
      <c r="E199" s="123" t="s">
        <v>1179</v>
      </c>
      <c r="F199" s="124" t="s">
        <v>1249</v>
      </c>
      <c r="G199" s="131">
        <v>125</v>
      </c>
      <c r="H199" s="126" t="s">
        <v>965</v>
      </c>
      <c r="I199" s="137">
        <v>41914</v>
      </c>
      <c r="J199" s="136">
        <v>125</v>
      </c>
      <c r="K199" s="136">
        <v>125</v>
      </c>
      <c r="L199" s="117">
        <v>197</v>
      </c>
    </row>
    <row r="200" spans="1:12" ht="15">
      <c r="A200" s="123">
        <v>198</v>
      </c>
      <c r="B200" s="123">
        <v>46</v>
      </c>
      <c r="C200" s="6" t="s">
        <v>120</v>
      </c>
      <c r="D200" s="122">
        <v>475</v>
      </c>
      <c r="E200" s="123" t="s">
        <v>1179</v>
      </c>
      <c r="F200" s="124" t="s">
        <v>1250</v>
      </c>
      <c r="G200" s="131">
        <v>330</v>
      </c>
      <c r="H200" s="126" t="s">
        <v>970</v>
      </c>
      <c r="I200" s="137">
        <v>41946</v>
      </c>
      <c r="J200" s="136">
        <v>330</v>
      </c>
      <c r="K200" s="136">
        <v>330</v>
      </c>
      <c r="L200" s="117">
        <v>198</v>
      </c>
    </row>
    <row r="201" spans="1:12" ht="15">
      <c r="A201" s="123">
        <v>199</v>
      </c>
      <c r="B201" s="123">
        <v>47</v>
      </c>
      <c r="C201" s="6" t="s">
        <v>121</v>
      </c>
      <c r="D201" s="122">
        <v>484</v>
      </c>
      <c r="E201" s="123" t="s">
        <v>1179</v>
      </c>
      <c r="F201" s="124" t="s">
        <v>1251</v>
      </c>
      <c r="G201" s="131">
        <v>80</v>
      </c>
      <c r="H201" s="126" t="s">
        <v>970</v>
      </c>
      <c r="I201" s="137">
        <v>41969</v>
      </c>
      <c r="J201" s="136">
        <v>80</v>
      </c>
      <c r="K201" s="136">
        <v>80</v>
      </c>
      <c r="L201" s="117">
        <v>199</v>
      </c>
    </row>
    <row r="202" spans="1:12" ht="15">
      <c r="A202" s="123">
        <v>200</v>
      </c>
      <c r="B202" s="123">
        <v>48</v>
      </c>
      <c r="C202" s="6" t="s">
        <v>122</v>
      </c>
      <c r="D202" s="122">
        <v>489</v>
      </c>
      <c r="E202" s="123" t="s">
        <v>1179</v>
      </c>
      <c r="F202" s="124" t="s">
        <v>1252</v>
      </c>
      <c r="G202" s="131">
        <v>125</v>
      </c>
      <c r="H202" s="126" t="s">
        <v>970</v>
      </c>
      <c r="I202" s="137">
        <v>41986</v>
      </c>
      <c r="J202" s="136">
        <v>125</v>
      </c>
      <c r="K202" s="136">
        <v>125</v>
      </c>
      <c r="L202" s="117">
        <v>200</v>
      </c>
    </row>
    <row r="203" spans="1:12" ht="15">
      <c r="A203" s="123">
        <v>201</v>
      </c>
      <c r="B203" s="123">
        <v>49</v>
      </c>
      <c r="C203" s="6" t="s">
        <v>466</v>
      </c>
      <c r="D203" s="122">
        <v>490</v>
      </c>
      <c r="E203" s="123" t="s">
        <v>1179</v>
      </c>
      <c r="F203" s="124" t="s">
        <v>1253</v>
      </c>
      <c r="G203" s="131">
        <v>50</v>
      </c>
      <c r="H203" s="126" t="s">
        <v>970</v>
      </c>
      <c r="I203" s="137">
        <v>41986</v>
      </c>
      <c r="J203" s="136">
        <v>50</v>
      </c>
      <c r="K203" s="136">
        <v>50</v>
      </c>
      <c r="L203" s="117">
        <v>201</v>
      </c>
    </row>
    <row r="204" spans="1:12" ht="15">
      <c r="A204" s="123">
        <v>202</v>
      </c>
      <c r="B204" s="123">
        <v>50</v>
      </c>
      <c r="C204" s="6" t="s">
        <v>1254</v>
      </c>
      <c r="D204" s="122">
        <v>491</v>
      </c>
      <c r="E204" s="123" t="s">
        <v>1179</v>
      </c>
      <c r="F204" s="124" t="s">
        <v>1255</v>
      </c>
      <c r="G204" s="131">
        <v>50</v>
      </c>
      <c r="H204" s="126" t="s">
        <v>970</v>
      </c>
      <c r="I204" s="137">
        <v>41986</v>
      </c>
      <c r="J204" s="136">
        <v>50</v>
      </c>
      <c r="K204" s="136">
        <v>50</v>
      </c>
      <c r="L204" s="117">
        <v>202</v>
      </c>
    </row>
    <row r="205" spans="1:12" ht="15">
      <c r="A205" s="123">
        <v>203</v>
      </c>
      <c r="B205" s="123">
        <v>51</v>
      </c>
      <c r="C205" s="6" t="s">
        <v>1256</v>
      </c>
      <c r="D205" s="122">
        <v>492</v>
      </c>
      <c r="E205" s="123" t="s">
        <v>1179</v>
      </c>
      <c r="F205" s="124" t="s">
        <v>1257</v>
      </c>
      <c r="G205" s="131">
        <v>50</v>
      </c>
      <c r="H205" s="126" t="s">
        <v>970</v>
      </c>
      <c r="I205" s="137">
        <v>41986</v>
      </c>
      <c r="J205" s="136">
        <v>50</v>
      </c>
      <c r="K205" s="136">
        <v>50</v>
      </c>
      <c r="L205" s="117">
        <v>203</v>
      </c>
    </row>
    <row r="206" spans="1:12" ht="15">
      <c r="A206" s="123">
        <v>204</v>
      </c>
      <c r="B206" s="123">
        <v>52</v>
      </c>
      <c r="C206" s="6" t="s">
        <v>1258</v>
      </c>
      <c r="D206" s="122">
        <v>493</v>
      </c>
      <c r="E206" s="123" t="s">
        <v>1179</v>
      </c>
      <c r="F206" s="124" t="s">
        <v>1259</v>
      </c>
      <c r="G206" s="131">
        <v>50</v>
      </c>
      <c r="H206" s="126" t="s">
        <v>970</v>
      </c>
      <c r="I206" s="137">
        <v>41986</v>
      </c>
      <c r="J206" s="136">
        <v>50</v>
      </c>
      <c r="K206" s="136">
        <v>50</v>
      </c>
      <c r="L206" s="117">
        <v>204</v>
      </c>
    </row>
    <row r="207" spans="1:12" ht="15">
      <c r="A207" s="123">
        <v>205</v>
      </c>
      <c r="B207" s="123">
        <v>53</v>
      </c>
      <c r="C207" s="6" t="s">
        <v>123</v>
      </c>
      <c r="D207" s="122">
        <v>505</v>
      </c>
      <c r="E207" s="123" t="s">
        <v>1179</v>
      </c>
      <c r="F207" s="124" t="s">
        <v>1260</v>
      </c>
      <c r="G207" s="131">
        <v>125</v>
      </c>
      <c r="H207" s="126" t="s">
        <v>970</v>
      </c>
      <c r="I207" s="137">
        <v>42014</v>
      </c>
      <c r="J207" s="136">
        <v>125</v>
      </c>
      <c r="K207" s="136">
        <v>125</v>
      </c>
      <c r="L207" s="117">
        <v>205</v>
      </c>
    </row>
    <row r="208" spans="1:12" ht="15">
      <c r="A208" s="123">
        <v>206</v>
      </c>
      <c r="B208" s="123">
        <v>54</v>
      </c>
      <c r="C208" s="6" t="s">
        <v>124</v>
      </c>
      <c r="D208" s="122">
        <v>520</v>
      </c>
      <c r="E208" s="123" t="s">
        <v>1179</v>
      </c>
      <c r="F208" s="124" t="s">
        <v>1261</v>
      </c>
      <c r="G208" s="131">
        <v>240</v>
      </c>
      <c r="H208" s="126" t="s">
        <v>970</v>
      </c>
      <c r="I208" s="137">
        <v>42065</v>
      </c>
      <c r="J208" s="136">
        <v>240</v>
      </c>
      <c r="K208" s="136">
        <v>240</v>
      </c>
      <c r="L208" s="117">
        <v>206</v>
      </c>
    </row>
    <row r="209" spans="1:12" ht="15">
      <c r="A209" s="123">
        <v>207</v>
      </c>
      <c r="B209" s="123">
        <v>55</v>
      </c>
      <c r="C209" s="6" t="s">
        <v>1262</v>
      </c>
      <c r="D209" s="122">
        <v>521</v>
      </c>
      <c r="E209" s="123" t="s">
        <v>1179</v>
      </c>
      <c r="F209" s="124" t="s">
        <v>1263</v>
      </c>
      <c r="G209" s="131">
        <v>240</v>
      </c>
      <c r="H209" s="126" t="s">
        <v>970</v>
      </c>
      <c r="I209" s="137">
        <v>42065</v>
      </c>
      <c r="J209" s="136">
        <v>240</v>
      </c>
      <c r="K209" s="136">
        <v>240</v>
      </c>
      <c r="L209" s="117">
        <v>207</v>
      </c>
    </row>
    <row r="210" spans="1:12" ht="15">
      <c r="A210" s="123">
        <v>208</v>
      </c>
      <c r="B210" s="123">
        <v>56</v>
      </c>
      <c r="C210" s="6" t="s">
        <v>156</v>
      </c>
      <c r="D210" s="122">
        <v>365</v>
      </c>
      <c r="E210" s="123" t="s">
        <v>1179</v>
      </c>
      <c r="F210" s="124" t="s">
        <v>1264</v>
      </c>
      <c r="G210" s="131">
        <v>80</v>
      </c>
      <c r="H210" s="126" t="s">
        <v>970</v>
      </c>
      <c r="I210" s="137">
        <v>41365</v>
      </c>
      <c r="J210" s="136">
        <v>80</v>
      </c>
      <c r="K210" s="136">
        <v>80</v>
      </c>
      <c r="L210" s="117">
        <v>208</v>
      </c>
    </row>
    <row r="211" spans="1:12" ht="15">
      <c r="A211" s="123">
        <v>209</v>
      </c>
      <c r="B211" s="123">
        <v>57</v>
      </c>
      <c r="C211" s="6" t="s">
        <v>155</v>
      </c>
      <c r="D211" s="122"/>
      <c r="E211" s="123" t="s">
        <v>1179</v>
      </c>
      <c r="F211" s="124" t="s">
        <v>1265</v>
      </c>
      <c r="G211" s="131">
        <v>330</v>
      </c>
      <c r="H211" s="126" t="s">
        <v>970</v>
      </c>
      <c r="I211" s="137">
        <v>42095</v>
      </c>
      <c r="J211" s="136">
        <v>330</v>
      </c>
      <c r="K211" s="136">
        <v>330</v>
      </c>
      <c r="L211" s="117">
        <v>209</v>
      </c>
    </row>
    <row r="212" spans="1:12" ht="15">
      <c r="A212" s="123">
        <v>210</v>
      </c>
      <c r="B212" s="123">
        <v>58</v>
      </c>
      <c r="C212" s="6" t="s">
        <v>1266</v>
      </c>
      <c r="D212" s="122"/>
      <c r="E212" s="123" t="s">
        <v>1179</v>
      </c>
      <c r="F212" s="124" t="s">
        <v>1267</v>
      </c>
      <c r="G212" s="131">
        <v>330</v>
      </c>
      <c r="H212" s="126" t="s">
        <v>970</v>
      </c>
      <c r="I212" s="137">
        <v>42095</v>
      </c>
      <c r="J212" s="136">
        <v>330</v>
      </c>
      <c r="K212" s="136">
        <v>330</v>
      </c>
      <c r="L212" s="117">
        <v>210</v>
      </c>
    </row>
    <row r="213" spans="1:12" ht="15">
      <c r="A213" s="123">
        <v>211</v>
      </c>
      <c r="B213" s="123">
        <v>1</v>
      </c>
      <c r="C213" s="6" t="s">
        <v>1268</v>
      </c>
      <c r="D213" s="122">
        <v>307</v>
      </c>
      <c r="E213" s="123" t="s">
        <v>1269</v>
      </c>
      <c r="F213" s="124" t="s">
        <v>1270</v>
      </c>
      <c r="G213" s="133">
        <v>500</v>
      </c>
      <c r="H213" s="126" t="s">
        <v>970</v>
      </c>
      <c r="I213" s="137">
        <v>41365</v>
      </c>
      <c r="J213" s="136">
        <v>500</v>
      </c>
      <c r="K213" s="136">
        <v>500</v>
      </c>
      <c r="L213" s="117">
        <v>211</v>
      </c>
    </row>
    <row r="214" spans="1:12" ht="15">
      <c r="A214" s="123">
        <v>212</v>
      </c>
      <c r="B214" s="123">
        <v>2</v>
      </c>
      <c r="C214" s="6" t="s">
        <v>1271</v>
      </c>
      <c r="D214" s="122">
        <v>308</v>
      </c>
      <c r="E214" s="123" t="s">
        <v>1269</v>
      </c>
      <c r="F214" s="124" t="s">
        <v>1272</v>
      </c>
      <c r="G214" s="133">
        <v>500</v>
      </c>
      <c r="H214" s="126" t="s">
        <v>970</v>
      </c>
      <c r="I214" s="137">
        <v>41365</v>
      </c>
      <c r="J214" s="136">
        <v>500</v>
      </c>
      <c r="K214" s="136">
        <v>500</v>
      </c>
      <c r="L214" s="117">
        <v>212</v>
      </c>
    </row>
  </sheetData>
  <autoFilter ref="A2:K214"/>
  <pageMargins left="0.7" right="0.7" top="0.75" bottom="0.75" header="0.3" footer="0.3"/>
  <pageSetup paperSize="9" orientation="portrait" verticalDpi="4294967295" r:id="rId1"/>
  <legacyDrawing r:id="rId2"/>
</worksheet>
</file>

<file path=xl/worksheets/sheet3.xml><?xml version="1.0" encoding="utf-8"?>
<worksheet xmlns="http://schemas.openxmlformats.org/spreadsheetml/2006/main" xmlns:r="http://schemas.openxmlformats.org/officeDocument/2006/relationships">
  <sheetPr filterMode="1"/>
  <dimension ref="F3:H350"/>
  <sheetViews>
    <sheetView topLeftCell="A193" workbookViewId="0">
      <selection activeCell="F237" sqref="F237"/>
    </sheetView>
  </sheetViews>
  <sheetFormatPr defaultRowHeight="12.75"/>
  <cols>
    <col min="5" max="5" width="18.42578125" customWidth="1"/>
    <col min="6" max="6" width="16.42578125" customWidth="1"/>
    <col min="7" max="7" width="16.7109375" customWidth="1"/>
    <col min="8" max="8" width="24" style="146" customWidth="1"/>
  </cols>
  <sheetData>
    <row r="3" spans="6:8">
      <c r="F3" s="147" t="s">
        <v>1300</v>
      </c>
      <c r="G3" s="147" t="s">
        <v>1301</v>
      </c>
      <c r="H3" s="147" t="s">
        <v>1299</v>
      </c>
    </row>
    <row r="4" spans="6:8" ht="15.75" hidden="1">
      <c r="F4" s="117">
        <v>1</v>
      </c>
      <c r="G4" s="148">
        <f>IF(ISERROR(MATCH(F4,$H$4:$H$215,0)),"",F4)</f>
        <v>1</v>
      </c>
      <c r="H4" s="66">
        <v>1</v>
      </c>
    </row>
    <row r="5" spans="6:8" ht="15" hidden="1">
      <c r="F5" s="117">
        <v>2</v>
      </c>
      <c r="G5" s="148">
        <f t="shared" ref="G5:G68" si="0">IF(ISERROR(MATCH(F5,$H$4:$H$215,0)),"",F5)</f>
        <v>2</v>
      </c>
      <c r="H5" s="17">
        <v>2</v>
      </c>
    </row>
    <row r="6" spans="6:8" ht="15.75">
      <c r="F6" s="117">
        <v>3</v>
      </c>
      <c r="G6" s="148" t="str">
        <f t="shared" si="0"/>
        <v/>
      </c>
      <c r="H6" s="66">
        <v>8</v>
      </c>
    </row>
    <row r="7" spans="6:8" ht="15">
      <c r="F7" s="117">
        <v>4</v>
      </c>
      <c r="G7" s="148" t="str">
        <f t="shared" si="0"/>
        <v/>
      </c>
      <c r="H7" s="17">
        <v>9</v>
      </c>
    </row>
    <row r="8" spans="6:8" ht="15.75">
      <c r="F8" s="117">
        <v>5</v>
      </c>
      <c r="G8" s="148" t="str">
        <f t="shared" si="0"/>
        <v/>
      </c>
      <c r="H8" s="66">
        <v>10</v>
      </c>
    </row>
    <row r="9" spans="6:8" ht="15.75">
      <c r="F9" s="117">
        <v>6</v>
      </c>
      <c r="G9" s="148" t="str">
        <f t="shared" si="0"/>
        <v/>
      </c>
      <c r="H9" s="66">
        <v>11</v>
      </c>
    </row>
    <row r="10" spans="6:8" ht="15.75">
      <c r="F10" s="117">
        <v>7</v>
      </c>
      <c r="G10" s="148" t="str">
        <f t="shared" si="0"/>
        <v/>
      </c>
      <c r="H10" s="66">
        <v>12</v>
      </c>
    </row>
    <row r="11" spans="6:8" ht="15" hidden="1">
      <c r="F11" s="117">
        <v>8</v>
      </c>
      <c r="G11" s="148">
        <f t="shared" si="0"/>
        <v>8</v>
      </c>
      <c r="H11" s="17">
        <v>13</v>
      </c>
    </row>
    <row r="12" spans="6:8" ht="15" hidden="1">
      <c r="F12" s="117">
        <v>9</v>
      </c>
      <c r="G12" s="148">
        <f t="shared" si="0"/>
        <v>9</v>
      </c>
      <c r="H12" s="17">
        <v>14</v>
      </c>
    </row>
    <row r="13" spans="6:8" ht="15.75" hidden="1">
      <c r="F13" s="117">
        <v>10</v>
      </c>
      <c r="G13" s="148">
        <f t="shared" si="0"/>
        <v>10</v>
      </c>
      <c r="H13" s="66">
        <v>21</v>
      </c>
    </row>
    <row r="14" spans="6:8" ht="15" hidden="1">
      <c r="F14" s="117">
        <v>11</v>
      </c>
      <c r="G14" s="148">
        <f t="shared" si="0"/>
        <v>11</v>
      </c>
      <c r="H14" s="17">
        <v>24</v>
      </c>
    </row>
    <row r="15" spans="6:8" ht="15" hidden="1">
      <c r="F15" s="117">
        <v>12</v>
      </c>
      <c r="G15" s="148">
        <f t="shared" si="0"/>
        <v>12</v>
      </c>
      <c r="H15" s="17">
        <v>26</v>
      </c>
    </row>
    <row r="16" spans="6:8" ht="15" hidden="1">
      <c r="F16" s="117">
        <v>13</v>
      </c>
      <c r="G16" s="148">
        <f t="shared" si="0"/>
        <v>13</v>
      </c>
      <c r="H16" s="17">
        <v>27</v>
      </c>
    </row>
    <row r="17" spans="6:8" ht="15.75" hidden="1">
      <c r="F17" s="117">
        <v>14</v>
      </c>
      <c r="G17" s="148">
        <f t="shared" si="0"/>
        <v>14</v>
      </c>
      <c r="H17" s="66">
        <v>31</v>
      </c>
    </row>
    <row r="18" spans="6:8" ht="15.75">
      <c r="F18" s="117">
        <v>15</v>
      </c>
      <c r="G18" s="148" t="str">
        <f t="shared" si="0"/>
        <v/>
      </c>
      <c r="H18" s="66">
        <v>32</v>
      </c>
    </row>
    <row r="19" spans="6:8" ht="15.75">
      <c r="F19" s="117">
        <v>16</v>
      </c>
      <c r="G19" s="148" t="str">
        <f t="shared" si="0"/>
        <v/>
      </c>
      <c r="H19" s="66">
        <v>33</v>
      </c>
    </row>
    <row r="20" spans="6:8" ht="15">
      <c r="F20" s="117">
        <v>17</v>
      </c>
      <c r="G20" s="148" t="str">
        <f t="shared" si="0"/>
        <v/>
      </c>
      <c r="H20" s="17">
        <v>38</v>
      </c>
    </row>
    <row r="21" spans="6:8" ht="15.75">
      <c r="F21" s="117">
        <v>18</v>
      </c>
      <c r="G21" s="148" t="str">
        <f t="shared" si="0"/>
        <v/>
      </c>
      <c r="H21" s="66">
        <v>39</v>
      </c>
    </row>
    <row r="22" spans="6:8" ht="15.75">
      <c r="F22" s="117">
        <v>19</v>
      </c>
      <c r="G22" s="148" t="str">
        <f t="shared" si="0"/>
        <v/>
      </c>
      <c r="H22" s="66">
        <v>41</v>
      </c>
    </row>
    <row r="23" spans="6:8" ht="15.75">
      <c r="F23" s="117">
        <v>20</v>
      </c>
      <c r="G23" s="148" t="str">
        <f t="shared" si="0"/>
        <v/>
      </c>
      <c r="H23" s="66">
        <v>46</v>
      </c>
    </row>
    <row r="24" spans="6:8" ht="15.75" hidden="1">
      <c r="F24" s="117">
        <v>21</v>
      </c>
      <c r="G24" s="148">
        <f t="shared" si="0"/>
        <v>21</v>
      </c>
      <c r="H24" s="66">
        <v>47</v>
      </c>
    </row>
    <row r="25" spans="6:8" ht="15.75">
      <c r="F25" s="117">
        <v>22</v>
      </c>
      <c r="G25" s="148" t="str">
        <f t="shared" si="0"/>
        <v/>
      </c>
      <c r="H25" s="66">
        <v>53</v>
      </c>
    </row>
    <row r="26" spans="6:8" ht="15.75">
      <c r="F26" s="117">
        <v>23</v>
      </c>
      <c r="G26" s="148" t="str">
        <f t="shared" si="0"/>
        <v/>
      </c>
      <c r="H26" s="66">
        <v>54</v>
      </c>
    </row>
    <row r="27" spans="6:8" ht="15" hidden="1">
      <c r="F27" s="117">
        <v>24</v>
      </c>
      <c r="G27" s="148">
        <f t="shared" si="0"/>
        <v>24</v>
      </c>
      <c r="H27" s="17">
        <v>56</v>
      </c>
    </row>
    <row r="28" spans="6:8" ht="15">
      <c r="F28" s="117">
        <v>25</v>
      </c>
      <c r="G28" s="148" t="str">
        <f t="shared" si="0"/>
        <v/>
      </c>
      <c r="H28" s="17">
        <v>58</v>
      </c>
    </row>
    <row r="29" spans="6:8" ht="15.75" hidden="1">
      <c r="F29" s="117">
        <v>26</v>
      </c>
      <c r="G29" s="148">
        <f t="shared" si="0"/>
        <v>26</v>
      </c>
      <c r="H29" s="66">
        <v>68</v>
      </c>
    </row>
    <row r="30" spans="6:8" ht="15.75" hidden="1">
      <c r="F30" s="117">
        <v>27</v>
      </c>
      <c r="G30" s="148">
        <f t="shared" si="0"/>
        <v>27</v>
      </c>
      <c r="H30" s="66">
        <v>75</v>
      </c>
    </row>
    <row r="31" spans="6:8" ht="15.75">
      <c r="F31" s="117">
        <v>28</v>
      </c>
      <c r="G31" s="148" t="str">
        <f t="shared" si="0"/>
        <v/>
      </c>
      <c r="H31" s="66">
        <v>76</v>
      </c>
    </row>
    <row r="32" spans="6:8" ht="15.75">
      <c r="F32" s="117">
        <v>29</v>
      </c>
      <c r="G32" s="148" t="str">
        <f t="shared" si="0"/>
        <v/>
      </c>
      <c r="H32" s="66">
        <v>77</v>
      </c>
    </row>
    <row r="33" spans="6:8" ht="15.75">
      <c r="F33" s="117">
        <v>30</v>
      </c>
      <c r="G33" s="148" t="str">
        <f t="shared" si="0"/>
        <v/>
      </c>
      <c r="H33" s="66">
        <v>81</v>
      </c>
    </row>
    <row r="34" spans="6:8" ht="15" hidden="1">
      <c r="F34" s="117">
        <v>31</v>
      </c>
      <c r="G34" s="148">
        <f t="shared" si="0"/>
        <v>31</v>
      </c>
      <c r="H34" s="17">
        <v>82</v>
      </c>
    </row>
    <row r="35" spans="6:8" ht="15.75" hidden="1">
      <c r="F35" s="117">
        <v>32</v>
      </c>
      <c r="G35" s="148">
        <f t="shared" si="0"/>
        <v>32</v>
      </c>
      <c r="H35" s="66">
        <v>83</v>
      </c>
    </row>
    <row r="36" spans="6:8" ht="15.75" hidden="1">
      <c r="F36" s="117">
        <v>33</v>
      </c>
      <c r="G36" s="148">
        <f t="shared" si="0"/>
        <v>33</v>
      </c>
      <c r="H36" s="66">
        <v>86</v>
      </c>
    </row>
    <row r="37" spans="6:8" ht="15">
      <c r="F37" s="117">
        <v>34</v>
      </c>
      <c r="G37" s="148" t="str">
        <f t="shared" si="0"/>
        <v/>
      </c>
      <c r="H37" s="17">
        <v>87</v>
      </c>
    </row>
    <row r="38" spans="6:8" ht="15">
      <c r="F38" s="117">
        <v>35</v>
      </c>
      <c r="G38" s="148" t="str">
        <f t="shared" si="0"/>
        <v/>
      </c>
      <c r="H38" s="17">
        <v>88</v>
      </c>
    </row>
    <row r="39" spans="6:8" ht="15.75">
      <c r="F39" s="117">
        <v>36</v>
      </c>
      <c r="G39" s="148" t="str">
        <f t="shared" si="0"/>
        <v/>
      </c>
      <c r="H39" s="66">
        <v>89</v>
      </c>
    </row>
    <row r="40" spans="6:8" ht="15.75">
      <c r="F40" s="117">
        <v>37</v>
      </c>
      <c r="G40" s="148" t="str">
        <f t="shared" si="0"/>
        <v/>
      </c>
      <c r="H40" s="66">
        <v>90</v>
      </c>
    </row>
    <row r="41" spans="6:8" ht="15.75" hidden="1">
      <c r="F41" s="117">
        <v>38</v>
      </c>
      <c r="G41" s="148">
        <f t="shared" si="0"/>
        <v>38</v>
      </c>
      <c r="H41" s="66">
        <v>91</v>
      </c>
    </row>
    <row r="42" spans="6:8" ht="15.75" hidden="1">
      <c r="F42" s="117">
        <v>39</v>
      </c>
      <c r="G42" s="148">
        <f t="shared" si="0"/>
        <v>39</v>
      </c>
      <c r="H42" s="66">
        <v>92</v>
      </c>
    </row>
    <row r="43" spans="6:8" ht="15.75">
      <c r="F43" s="117">
        <v>40</v>
      </c>
      <c r="G43" s="148" t="str">
        <f t="shared" si="0"/>
        <v/>
      </c>
      <c r="H43" s="66">
        <v>93</v>
      </c>
    </row>
    <row r="44" spans="6:8" ht="15.75" hidden="1">
      <c r="F44" s="117">
        <v>41</v>
      </c>
      <c r="G44" s="148">
        <f t="shared" si="0"/>
        <v>41</v>
      </c>
      <c r="H44" s="66">
        <v>94</v>
      </c>
    </row>
    <row r="45" spans="6:8" ht="15">
      <c r="F45" s="117">
        <v>42</v>
      </c>
      <c r="G45" s="148" t="str">
        <f t="shared" si="0"/>
        <v/>
      </c>
      <c r="H45" s="17">
        <v>97</v>
      </c>
    </row>
    <row r="46" spans="6:8" ht="15.75">
      <c r="F46" s="117">
        <v>43</v>
      </c>
      <c r="G46" s="148" t="str">
        <f t="shared" si="0"/>
        <v/>
      </c>
      <c r="H46" s="66">
        <v>98</v>
      </c>
    </row>
    <row r="47" spans="6:8" ht="15.75">
      <c r="F47" s="117">
        <v>44</v>
      </c>
      <c r="G47" s="148" t="str">
        <f t="shared" si="0"/>
        <v/>
      </c>
      <c r="H47" s="66">
        <v>99</v>
      </c>
    </row>
    <row r="48" spans="6:8" ht="15.75">
      <c r="F48" s="117">
        <v>45</v>
      </c>
      <c r="G48" s="148" t="str">
        <f t="shared" si="0"/>
        <v/>
      </c>
      <c r="H48" s="66">
        <v>103</v>
      </c>
    </row>
    <row r="49" spans="6:8" ht="15" hidden="1">
      <c r="F49" s="117">
        <v>46</v>
      </c>
      <c r="G49" s="148">
        <f t="shared" si="0"/>
        <v>46</v>
      </c>
      <c r="H49" s="17">
        <v>104</v>
      </c>
    </row>
    <row r="50" spans="6:8" ht="15" hidden="1">
      <c r="F50" s="117">
        <v>47</v>
      </c>
      <c r="G50" s="148">
        <f t="shared" si="0"/>
        <v>47</v>
      </c>
      <c r="H50" s="17">
        <v>106</v>
      </c>
    </row>
    <row r="51" spans="6:8" ht="15.75">
      <c r="F51" s="117">
        <v>48</v>
      </c>
      <c r="G51" s="148" t="str">
        <f t="shared" si="0"/>
        <v/>
      </c>
      <c r="H51" s="66">
        <v>107</v>
      </c>
    </row>
    <row r="52" spans="6:8" ht="15.75">
      <c r="F52" s="117">
        <v>49</v>
      </c>
      <c r="G52" s="148" t="str">
        <f t="shared" si="0"/>
        <v/>
      </c>
      <c r="H52" s="66">
        <v>109</v>
      </c>
    </row>
    <row r="53" spans="6:8" ht="15.75">
      <c r="F53" s="117">
        <v>50</v>
      </c>
      <c r="G53" s="148" t="str">
        <f t="shared" si="0"/>
        <v/>
      </c>
      <c r="H53" s="66">
        <v>115</v>
      </c>
    </row>
    <row r="54" spans="6:8" ht="15.75">
      <c r="F54" s="117">
        <v>51</v>
      </c>
      <c r="G54" s="148" t="str">
        <f t="shared" si="0"/>
        <v/>
      </c>
      <c r="H54" s="66">
        <v>121</v>
      </c>
    </row>
    <row r="55" spans="6:8" ht="15">
      <c r="F55" s="117">
        <v>52</v>
      </c>
      <c r="G55" s="148" t="str">
        <f t="shared" si="0"/>
        <v/>
      </c>
      <c r="H55" s="17">
        <v>123</v>
      </c>
    </row>
    <row r="56" spans="6:8" ht="15.75" hidden="1">
      <c r="F56" s="117">
        <v>53</v>
      </c>
      <c r="G56" s="148">
        <f t="shared" si="0"/>
        <v>53</v>
      </c>
      <c r="H56" s="66">
        <v>125</v>
      </c>
    </row>
    <row r="57" spans="6:8" ht="15" hidden="1">
      <c r="F57" s="117">
        <v>54</v>
      </c>
      <c r="G57" s="148">
        <f t="shared" si="0"/>
        <v>54</v>
      </c>
      <c r="H57" s="17">
        <v>129</v>
      </c>
    </row>
    <row r="58" spans="6:8" ht="15.75">
      <c r="F58" s="117">
        <v>55</v>
      </c>
      <c r="G58" s="148" t="str">
        <f t="shared" si="0"/>
        <v/>
      </c>
      <c r="H58" s="66">
        <v>130</v>
      </c>
    </row>
    <row r="59" spans="6:8" ht="15.75" hidden="1">
      <c r="F59" s="117">
        <v>56</v>
      </c>
      <c r="G59" s="148">
        <f t="shared" si="0"/>
        <v>56</v>
      </c>
      <c r="H59" s="66">
        <v>131</v>
      </c>
    </row>
    <row r="60" spans="6:8" ht="15.75">
      <c r="F60" s="117">
        <v>57</v>
      </c>
      <c r="G60" s="148" t="str">
        <f t="shared" si="0"/>
        <v/>
      </c>
      <c r="H60" s="66">
        <v>134</v>
      </c>
    </row>
    <row r="61" spans="6:8" ht="15.75" hidden="1">
      <c r="F61" s="117">
        <v>58</v>
      </c>
      <c r="G61" s="148">
        <f t="shared" si="0"/>
        <v>58</v>
      </c>
      <c r="H61" s="66">
        <v>144</v>
      </c>
    </row>
    <row r="62" spans="6:8" ht="15.75">
      <c r="F62" s="117">
        <v>59</v>
      </c>
      <c r="G62" s="148" t="str">
        <f t="shared" si="0"/>
        <v/>
      </c>
      <c r="H62" s="66">
        <v>147</v>
      </c>
    </row>
    <row r="63" spans="6:8" ht="15.75">
      <c r="F63" s="117">
        <v>60</v>
      </c>
      <c r="G63" s="148" t="str">
        <f t="shared" si="0"/>
        <v/>
      </c>
      <c r="H63" s="66">
        <v>151</v>
      </c>
    </row>
    <row r="64" spans="6:8" ht="15.75">
      <c r="F64" s="117">
        <v>61</v>
      </c>
      <c r="G64" s="148" t="str">
        <f t="shared" si="0"/>
        <v/>
      </c>
      <c r="H64" s="66">
        <v>157</v>
      </c>
    </row>
    <row r="65" spans="6:8" ht="15.75">
      <c r="F65" s="117">
        <v>62</v>
      </c>
      <c r="G65" s="148" t="str">
        <f t="shared" si="0"/>
        <v/>
      </c>
      <c r="H65" s="66">
        <v>158</v>
      </c>
    </row>
    <row r="66" spans="6:8" ht="15.75">
      <c r="F66" s="117">
        <v>63</v>
      </c>
      <c r="G66" s="148" t="str">
        <f t="shared" si="0"/>
        <v/>
      </c>
      <c r="H66" s="66">
        <v>159</v>
      </c>
    </row>
    <row r="67" spans="6:8" ht="15.75">
      <c r="F67" s="117">
        <v>64</v>
      </c>
      <c r="G67" s="148" t="str">
        <f t="shared" si="0"/>
        <v/>
      </c>
      <c r="H67" s="66">
        <v>161</v>
      </c>
    </row>
    <row r="68" spans="6:8" ht="15">
      <c r="F68" s="117">
        <v>65</v>
      </c>
      <c r="G68" s="148" t="str">
        <f t="shared" si="0"/>
        <v/>
      </c>
      <c r="H68" s="17">
        <v>170</v>
      </c>
    </row>
    <row r="69" spans="6:8" ht="15">
      <c r="F69" s="117">
        <v>66</v>
      </c>
      <c r="G69" s="148" t="str">
        <f t="shared" ref="G69:G132" si="1">IF(ISERROR(MATCH(F69,$H$4:$H$215,0)),"",F69)</f>
        <v/>
      </c>
      <c r="H69" s="17">
        <v>171</v>
      </c>
    </row>
    <row r="70" spans="6:8" ht="15.75">
      <c r="F70" s="117">
        <v>67</v>
      </c>
      <c r="G70" s="148" t="str">
        <f t="shared" si="1"/>
        <v/>
      </c>
      <c r="H70" s="66">
        <v>172</v>
      </c>
    </row>
    <row r="71" spans="6:8" ht="15.75" hidden="1">
      <c r="F71" s="117">
        <v>68</v>
      </c>
      <c r="G71" s="148">
        <f t="shared" si="1"/>
        <v>68</v>
      </c>
      <c r="H71" s="66">
        <v>176</v>
      </c>
    </row>
    <row r="72" spans="6:8" ht="15.75">
      <c r="F72" s="117">
        <v>69</v>
      </c>
      <c r="G72" s="148" t="str">
        <f t="shared" si="1"/>
        <v/>
      </c>
      <c r="H72" s="66">
        <v>177</v>
      </c>
    </row>
    <row r="73" spans="6:8" ht="15.75">
      <c r="F73" s="117">
        <v>70</v>
      </c>
      <c r="G73" s="148" t="str">
        <f t="shared" si="1"/>
        <v/>
      </c>
      <c r="H73" s="66">
        <v>178</v>
      </c>
    </row>
    <row r="74" spans="6:8" ht="15">
      <c r="F74" s="117">
        <v>71</v>
      </c>
      <c r="G74" s="148" t="str">
        <f t="shared" si="1"/>
        <v/>
      </c>
      <c r="H74" s="17">
        <v>179</v>
      </c>
    </row>
    <row r="75" spans="6:8" ht="15.75">
      <c r="F75" s="117">
        <v>72</v>
      </c>
      <c r="G75" s="148" t="str">
        <f t="shared" si="1"/>
        <v/>
      </c>
      <c r="H75" s="66">
        <v>181</v>
      </c>
    </row>
    <row r="76" spans="6:8" ht="15.75">
      <c r="F76" s="117">
        <v>73</v>
      </c>
      <c r="G76" s="148" t="str">
        <f t="shared" si="1"/>
        <v/>
      </c>
      <c r="H76" s="66">
        <v>183</v>
      </c>
    </row>
    <row r="77" spans="6:8" ht="15">
      <c r="F77" s="117">
        <v>74</v>
      </c>
      <c r="G77" s="148" t="str">
        <f t="shared" si="1"/>
        <v/>
      </c>
      <c r="H77" s="17">
        <v>185</v>
      </c>
    </row>
    <row r="78" spans="6:8" ht="15.75" hidden="1">
      <c r="F78" s="117">
        <v>75</v>
      </c>
      <c r="G78" s="148">
        <f t="shared" si="1"/>
        <v>75</v>
      </c>
      <c r="H78" s="66">
        <v>186</v>
      </c>
    </row>
    <row r="79" spans="6:8" ht="15" hidden="1">
      <c r="F79" s="117">
        <v>76</v>
      </c>
      <c r="G79" s="148">
        <f t="shared" si="1"/>
        <v>76</v>
      </c>
      <c r="H79" s="17">
        <v>188</v>
      </c>
    </row>
    <row r="80" spans="6:8" ht="15.75" hidden="1">
      <c r="F80" s="117">
        <v>77</v>
      </c>
      <c r="G80" s="148">
        <f t="shared" si="1"/>
        <v>77</v>
      </c>
      <c r="H80" s="66">
        <v>191</v>
      </c>
    </row>
    <row r="81" spans="6:8" ht="15.75">
      <c r="F81" s="117">
        <v>78</v>
      </c>
      <c r="G81" s="148" t="str">
        <f t="shared" si="1"/>
        <v/>
      </c>
      <c r="H81" s="66">
        <v>192</v>
      </c>
    </row>
    <row r="82" spans="6:8" ht="15">
      <c r="F82" s="117">
        <v>79</v>
      </c>
      <c r="G82" s="148" t="str">
        <f t="shared" si="1"/>
        <v/>
      </c>
      <c r="H82" s="17">
        <v>196</v>
      </c>
    </row>
    <row r="83" spans="6:8" ht="15.75">
      <c r="F83" s="117">
        <v>80</v>
      </c>
      <c r="G83" s="148" t="str">
        <f t="shared" si="1"/>
        <v/>
      </c>
      <c r="H83" s="66">
        <v>198</v>
      </c>
    </row>
    <row r="84" spans="6:8" ht="15.75" hidden="1">
      <c r="F84" s="117">
        <v>81</v>
      </c>
      <c r="G84" s="148">
        <f t="shared" si="1"/>
        <v>81</v>
      </c>
      <c r="H84" s="66">
        <v>199</v>
      </c>
    </row>
    <row r="85" spans="6:8" ht="15" hidden="1">
      <c r="F85" s="117">
        <v>82</v>
      </c>
      <c r="G85" s="148">
        <f t="shared" si="1"/>
        <v>82</v>
      </c>
      <c r="H85" s="17">
        <v>200</v>
      </c>
    </row>
    <row r="86" spans="6:8" ht="15.75" hidden="1">
      <c r="F86" s="117">
        <v>83</v>
      </c>
      <c r="G86" s="148">
        <f t="shared" si="1"/>
        <v>83</v>
      </c>
      <c r="H86" s="66">
        <v>201</v>
      </c>
    </row>
    <row r="87" spans="6:8" ht="15">
      <c r="F87" s="117">
        <v>84</v>
      </c>
      <c r="G87" s="148" t="str">
        <f t="shared" si="1"/>
        <v/>
      </c>
      <c r="H87" s="17">
        <v>205</v>
      </c>
    </row>
    <row r="88" spans="6:8" ht="15.75">
      <c r="F88" s="117">
        <v>85</v>
      </c>
      <c r="G88" s="148" t="str">
        <f t="shared" si="1"/>
        <v/>
      </c>
      <c r="H88" s="66">
        <v>206</v>
      </c>
    </row>
    <row r="89" spans="6:8" ht="15" hidden="1">
      <c r="F89" s="117">
        <v>86</v>
      </c>
      <c r="G89" s="148">
        <f t="shared" si="1"/>
        <v>86</v>
      </c>
      <c r="H89" s="17">
        <v>208</v>
      </c>
    </row>
    <row r="90" spans="6:8" ht="15" hidden="1">
      <c r="F90" s="117">
        <v>87</v>
      </c>
      <c r="G90" s="148">
        <f t="shared" si="1"/>
        <v>87</v>
      </c>
      <c r="H90" s="17">
        <v>209</v>
      </c>
    </row>
    <row r="91" spans="6:8" hidden="1">
      <c r="F91" s="117">
        <v>88</v>
      </c>
      <c r="G91" s="148">
        <f t="shared" si="1"/>
        <v>88</v>
      </c>
    </row>
    <row r="92" spans="6:8" hidden="1">
      <c r="F92" s="117">
        <v>89</v>
      </c>
      <c r="G92" s="148">
        <f t="shared" si="1"/>
        <v>89</v>
      </c>
    </row>
    <row r="93" spans="6:8" hidden="1">
      <c r="F93" s="117">
        <v>90</v>
      </c>
      <c r="G93" s="148">
        <f t="shared" si="1"/>
        <v>90</v>
      </c>
    </row>
    <row r="94" spans="6:8" hidden="1">
      <c r="F94" s="117">
        <v>91</v>
      </c>
      <c r="G94" s="148">
        <f t="shared" si="1"/>
        <v>91</v>
      </c>
    </row>
    <row r="95" spans="6:8" hidden="1">
      <c r="F95" s="117">
        <v>92</v>
      </c>
      <c r="G95" s="148">
        <f t="shared" si="1"/>
        <v>92</v>
      </c>
    </row>
    <row r="96" spans="6:8" hidden="1">
      <c r="F96" s="117">
        <v>93</v>
      </c>
      <c r="G96" s="148">
        <f t="shared" si="1"/>
        <v>93</v>
      </c>
    </row>
    <row r="97" spans="6:7" hidden="1">
      <c r="F97" s="117">
        <v>94</v>
      </c>
      <c r="G97" s="148">
        <f t="shared" si="1"/>
        <v>94</v>
      </c>
    </row>
    <row r="98" spans="6:7">
      <c r="F98" s="117">
        <v>95</v>
      </c>
      <c r="G98" s="148" t="str">
        <f t="shared" si="1"/>
        <v/>
      </c>
    </row>
    <row r="99" spans="6:7">
      <c r="F99" s="117">
        <v>96</v>
      </c>
      <c r="G99" s="148" t="str">
        <f t="shared" si="1"/>
        <v/>
      </c>
    </row>
    <row r="100" spans="6:7" hidden="1">
      <c r="F100" s="117">
        <v>97</v>
      </c>
      <c r="G100" s="148">
        <f t="shared" si="1"/>
        <v>97</v>
      </c>
    </row>
    <row r="101" spans="6:7" hidden="1">
      <c r="F101" s="117">
        <v>98</v>
      </c>
      <c r="G101" s="148">
        <f t="shared" si="1"/>
        <v>98</v>
      </c>
    </row>
    <row r="102" spans="6:7" hidden="1">
      <c r="F102" s="117">
        <v>99</v>
      </c>
      <c r="G102" s="148">
        <f t="shared" si="1"/>
        <v>99</v>
      </c>
    </row>
    <row r="103" spans="6:7">
      <c r="F103" s="117">
        <v>100</v>
      </c>
      <c r="G103" s="148" t="str">
        <f t="shared" si="1"/>
        <v/>
      </c>
    </row>
    <row r="104" spans="6:7">
      <c r="F104" s="117">
        <v>101</v>
      </c>
      <c r="G104" s="148" t="str">
        <f t="shared" si="1"/>
        <v/>
      </c>
    </row>
    <row r="105" spans="6:7">
      <c r="F105" s="117">
        <v>102</v>
      </c>
      <c r="G105" s="148" t="str">
        <f t="shared" si="1"/>
        <v/>
      </c>
    </row>
    <row r="106" spans="6:7" hidden="1">
      <c r="F106" s="117">
        <v>103</v>
      </c>
      <c r="G106" s="148">
        <f t="shared" si="1"/>
        <v>103</v>
      </c>
    </row>
    <row r="107" spans="6:7" hidden="1">
      <c r="F107" s="117">
        <v>104</v>
      </c>
      <c r="G107" s="148">
        <f t="shared" si="1"/>
        <v>104</v>
      </c>
    </row>
    <row r="108" spans="6:7">
      <c r="F108" s="117">
        <v>105</v>
      </c>
      <c r="G108" s="148" t="str">
        <f t="shared" si="1"/>
        <v/>
      </c>
    </row>
    <row r="109" spans="6:7" hidden="1">
      <c r="F109" s="117">
        <v>106</v>
      </c>
      <c r="G109" s="148">
        <f t="shared" si="1"/>
        <v>106</v>
      </c>
    </row>
    <row r="110" spans="6:7" hidden="1">
      <c r="F110" s="117">
        <v>107</v>
      </c>
      <c r="G110" s="148">
        <f t="shared" si="1"/>
        <v>107</v>
      </c>
    </row>
    <row r="111" spans="6:7">
      <c r="F111" s="117">
        <v>108</v>
      </c>
      <c r="G111" s="148" t="str">
        <f t="shared" si="1"/>
        <v/>
      </c>
    </row>
    <row r="112" spans="6:7" hidden="1">
      <c r="F112" s="117">
        <v>109</v>
      </c>
      <c r="G112" s="148">
        <f t="shared" si="1"/>
        <v>109</v>
      </c>
    </row>
    <row r="113" spans="6:7">
      <c r="F113" s="117">
        <v>110</v>
      </c>
      <c r="G113" s="148" t="str">
        <f t="shared" si="1"/>
        <v/>
      </c>
    </row>
    <row r="114" spans="6:7">
      <c r="F114" s="117">
        <v>111</v>
      </c>
      <c r="G114" s="148" t="str">
        <f t="shared" si="1"/>
        <v/>
      </c>
    </row>
    <row r="115" spans="6:7">
      <c r="F115" s="117">
        <v>112</v>
      </c>
      <c r="G115" s="148" t="str">
        <f t="shared" si="1"/>
        <v/>
      </c>
    </row>
    <row r="116" spans="6:7">
      <c r="F116" s="117">
        <v>113</v>
      </c>
      <c r="G116" s="148" t="str">
        <f t="shared" si="1"/>
        <v/>
      </c>
    </row>
    <row r="117" spans="6:7">
      <c r="F117" s="117">
        <v>114</v>
      </c>
      <c r="G117" s="148" t="str">
        <f t="shared" si="1"/>
        <v/>
      </c>
    </row>
    <row r="118" spans="6:7" hidden="1">
      <c r="F118" s="117">
        <v>115</v>
      </c>
      <c r="G118" s="148">
        <f t="shared" si="1"/>
        <v>115</v>
      </c>
    </row>
    <row r="119" spans="6:7">
      <c r="F119" s="117">
        <v>116</v>
      </c>
      <c r="G119" s="148" t="str">
        <f t="shared" si="1"/>
        <v/>
      </c>
    </row>
    <row r="120" spans="6:7">
      <c r="F120" s="117">
        <v>117</v>
      </c>
      <c r="G120" s="148" t="str">
        <f t="shared" si="1"/>
        <v/>
      </c>
    </row>
    <row r="121" spans="6:7">
      <c r="F121" s="117">
        <v>118</v>
      </c>
      <c r="G121" s="148" t="str">
        <f t="shared" si="1"/>
        <v/>
      </c>
    </row>
    <row r="122" spans="6:7">
      <c r="F122" s="117">
        <v>119</v>
      </c>
      <c r="G122" s="148" t="str">
        <f t="shared" si="1"/>
        <v/>
      </c>
    </row>
    <row r="123" spans="6:7">
      <c r="F123" s="117">
        <v>120</v>
      </c>
      <c r="G123" s="148" t="str">
        <f t="shared" si="1"/>
        <v/>
      </c>
    </row>
    <row r="124" spans="6:7" hidden="1">
      <c r="F124" s="117">
        <v>121</v>
      </c>
      <c r="G124" s="148">
        <f t="shared" si="1"/>
        <v>121</v>
      </c>
    </row>
    <row r="125" spans="6:7">
      <c r="F125" s="117">
        <v>122</v>
      </c>
      <c r="G125" s="148" t="str">
        <f t="shared" si="1"/>
        <v/>
      </c>
    </row>
    <row r="126" spans="6:7" hidden="1">
      <c r="F126" s="117">
        <v>123</v>
      </c>
      <c r="G126" s="148">
        <f t="shared" si="1"/>
        <v>123</v>
      </c>
    </row>
    <row r="127" spans="6:7">
      <c r="F127" s="117">
        <v>124</v>
      </c>
      <c r="G127" s="148" t="str">
        <f t="shared" si="1"/>
        <v/>
      </c>
    </row>
    <row r="128" spans="6:7" hidden="1">
      <c r="F128" s="117">
        <v>125</v>
      </c>
      <c r="G128" s="148">
        <f t="shared" si="1"/>
        <v>125</v>
      </c>
    </row>
    <row r="129" spans="6:7">
      <c r="F129" s="117">
        <v>126</v>
      </c>
      <c r="G129" s="148" t="str">
        <f t="shared" si="1"/>
        <v/>
      </c>
    </row>
    <row r="130" spans="6:7">
      <c r="F130" s="117">
        <v>127</v>
      </c>
      <c r="G130" s="148" t="str">
        <f t="shared" si="1"/>
        <v/>
      </c>
    </row>
    <row r="131" spans="6:7">
      <c r="F131" s="117">
        <v>128</v>
      </c>
      <c r="G131" s="148" t="str">
        <f t="shared" si="1"/>
        <v/>
      </c>
    </row>
    <row r="132" spans="6:7" hidden="1">
      <c r="F132" s="117">
        <v>129</v>
      </c>
      <c r="G132" s="148">
        <f t="shared" si="1"/>
        <v>129</v>
      </c>
    </row>
    <row r="133" spans="6:7" hidden="1">
      <c r="F133" s="117">
        <v>130</v>
      </c>
      <c r="G133" s="148">
        <f t="shared" ref="G133:G196" si="2">IF(ISERROR(MATCH(F133,$H$4:$H$215,0)),"",F133)</f>
        <v>130</v>
      </c>
    </row>
    <row r="134" spans="6:7" hidden="1">
      <c r="F134" s="117">
        <v>131</v>
      </c>
      <c r="G134" s="148">
        <f t="shared" si="2"/>
        <v>131</v>
      </c>
    </row>
    <row r="135" spans="6:7">
      <c r="F135" s="117">
        <v>132</v>
      </c>
      <c r="G135" s="148" t="str">
        <f t="shared" si="2"/>
        <v/>
      </c>
    </row>
    <row r="136" spans="6:7">
      <c r="F136" s="117">
        <v>133</v>
      </c>
      <c r="G136" s="148" t="str">
        <f t="shared" si="2"/>
        <v/>
      </c>
    </row>
    <row r="137" spans="6:7" hidden="1">
      <c r="F137" s="117">
        <v>134</v>
      </c>
      <c r="G137" s="148">
        <f t="shared" si="2"/>
        <v>134</v>
      </c>
    </row>
    <row r="138" spans="6:7">
      <c r="F138" s="117">
        <v>135</v>
      </c>
      <c r="G138" s="148" t="str">
        <f t="shared" si="2"/>
        <v/>
      </c>
    </row>
    <row r="139" spans="6:7">
      <c r="F139" s="117">
        <v>136</v>
      </c>
      <c r="G139" s="148" t="str">
        <f t="shared" si="2"/>
        <v/>
      </c>
    </row>
    <row r="140" spans="6:7">
      <c r="F140" s="117">
        <v>137</v>
      </c>
      <c r="G140" s="148" t="str">
        <f t="shared" si="2"/>
        <v/>
      </c>
    </row>
    <row r="141" spans="6:7">
      <c r="F141" s="117">
        <v>138</v>
      </c>
      <c r="G141" s="148" t="str">
        <f t="shared" si="2"/>
        <v/>
      </c>
    </row>
    <row r="142" spans="6:7">
      <c r="F142" s="117">
        <v>139</v>
      </c>
      <c r="G142" s="148" t="str">
        <f t="shared" si="2"/>
        <v/>
      </c>
    </row>
    <row r="143" spans="6:7">
      <c r="F143" s="117">
        <v>140</v>
      </c>
      <c r="G143" s="148" t="str">
        <f t="shared" si="2"/>
        <v/>
      </c>
    </row>
    <row r="144" spans="6:7">
      <c r="F144" s="117">
        <v>141</v>
      </c>
      <c r="G144" s="148" t="str">
        <f t="shared" si="2"/>
        <v/>
      </c>
    </row>
    <row r="145" spans="6:7">
      <c r="F145" s="117">
        <v>142</v>
      </c>
      <c r="G145" s="148" t="str">
        <f t="shared" si="2"/>
        <v/>
      </c>
    </row>
    <row r="146" spans="6:7">
      <c r="F146" s="117">
        <v>143</v>
      </c>
      <c r="G146" s="148" t="str">
        <f t="shared" si="2"/>
        <v/>
      </c>
    </row>
    <row r="147" spans="6:7" hidden="1">
      <c r="F147" s="117">
        <v>144</v>
      </c>
      <c r="G147" s="148">
        <f t="shared" si="2"/>
        <v>144</v>
      </c>
    </row>
    <row r="148" spans="6:7">
      <c r="F148" s="117">
        <v>145</v>
      </c>
      <c r="G148" s="148" t="str">
        <f t="shared" si="2"/>
        <v/>
      </c>
    </row>
    <row r="149" spans="6:7">
      <c r="F149" s="117">
        <v>146</v>
      </c>
      <c r="G149" s="148" t="str">
        <f t="shared" si="2"/>
        <v/>
      </c>
    </row>
    <row r="150" spans="6:7" hidden="1">
      <c r="F150" s="117">
        <v>147</v>
      </c>
      <c r="G150" s="148">
        <f t="shared" si="2"/>
        <v>147</v>
      </c>
    </row>
    <row r="151" spans="6:7">
      <c r="F151" s="117">
        <v>148</v>
      </c>
      <c r="G151" s="148" t="str">
        <f t="shared" si="2"/>
        <v/>
      </c>
    </row>
    <row r="152" spans="6:7">
      <c r="F152" s="117">
        <v>149</v>
      </c>
      <c r="G152" s="148" t="str">
        <f t="shared" si="2"/>
        <v/>
      </c>
    </row>
    <row r="153" spans="6:7">
      <c r="F153" s="117">
        <v>150</v>
      </c>
      <c r="G153" s="148" t="str">
        <f t="shared" si="2"/>
        <v/>
      </c>
    </row>
    <row r="154" spans="6:7" hidden="1">
      <c r="F154" s="117">
        <v>151</v>
      </c>
      <c r="G154" s="148">
        <f t="shared" si="2"/>
        <v>151</v>
      </c>
    </row>
    <row r="155" spans="6:7">
      <c r="F155" s="117">
        <v>152</v>
      </c>
      <c r="G155" s="148" t="str">
        <f t="shared" si="2"/>
        <v/>
      </c>
    </row>
    <row r="156" spans="6:7">
      <c r="F156" s="117">
        <v>153</v>
      </c>
      <c r="G156" s="148" t="str">
        <f t="shared" si="2"/>
        <v/>
      </c>
    </row>
    <row r="157" spans="6:7">
      <c r="F157" s="117">
        <v>154</v>
      </c>
      <c r="G157" s="148" t="str">
        <f t="shared" si="2"/>
        <v/>
      </c>
    </row>
    <row r="158" spans="6:7">
      <c r="F158" s="117">
        <v>155</v>
      </c>
      <c r="G158" s="148" t="str">
        <f t="shared" si="2"/>
        <v/>
      </c>
    </row>
    <row r="159" spans="6:7">
      <c r="F159" s="117">
        <v>156</v>
      </c>
      <c r="G159" s="148" t="str">
        <f t="shared" si="2"/>
        <v/>
      </c>
    </row>
    <row r="160" spans="6:7" hidden="1">
      <c r="F160" s="117">
        <v>157</v>
      </c>
      <c r="G160" s="148">
        <f t="shared" si="2"/>
        <v>157</v>
      </c>
    </row>
    <row r="161" spans="6:7" hidden="1">
      <c r="F161" s="117">
        <v>158</v>
      </c>
      <c r="G161" s="148">
        <f t="shared" si="2"/>
        <v>158</v>
      </c>
    </row>
    <row r="162" spans="6:7" hidden="1">
      <c r="F162" s="117">
        <v>159</v>
      </c>
      <c r="G162" s="148">
        <f t="shared" si="2"/>
        <v>159</v>
      </c>
    </row>
    <row r="163" spans="6:7">
      <c r="F163" s="117">
        <v>160</v>
      </c>
      <c r="G163" s="148" t="str">
        <f t="shared" si="2"/>
        <v/>
      </c>
    </row>
    <row r="164" spans="6:7" hidden="1">
      <c r="F164" s="117">
        <v>161</v>
      </c>
      <c r="G164" s="148">
        <f t="shared" si="2"/>
        <v>161</v>
      </c>
    </row>
    <row r="165" spans="6:7">
      <c r="F165" s="117">
        <v>162</v>
      </c>
      <c r="G165" s="148" t="str">
        <f t="shared" si="2"/>
        <v/>
      </c>
    </row>
    <row r="166" spans="6:7">
      <c r="F166" s="117">
        <v>163</v>
      </c>
      <c r="G166" s="148" t="str">
        <f t="shared" si="2"/>
        <v/>
      </c>
    </row>
    <row r="167" spans="6:7">
      <c r="F167" s="117">
        <v>164</v>
      </c>
      <c r="G167" s="148" t="str">
        <f t="shared" si="2"/>
        <v/>
      </c>
    </row>
    <row r="168" spans="6:7">
      <c r="F168" s="117">
        <v>165</v>
      </c>
      <c r="G168" s="148" t="str">
        <f t="shared" si="2"/>
        <v/>
      </c>
    </row>
    <row r="169" spans="6:7">
      <c r="F169" s="117">
        <v>166</v>
      </c>
      <c r="G169" s="148" t="str">
        <f t="shared" si="2"/>
        <v/>
      </c>
    </row>
    <row r="170" spans="6:7">
      <c r="F170" s="117">
        <v>167</v>
      </c>
      <c r="G170" s="148" t="str">
        <f t="shared" si="2"/>
        <v/>
      </c>
    </row>
    <row r="171" spans="6:7">
      <c r="F171" s="117">
        <v>168</v>
      </c>
      <c r="G171" s="148" t="str">
        <f t="shared" si="2"/>
        <v/>
      </c>
    </row>
    <row r="172" spans="6:7">
      <c r="F172" s="117">
        <v>169</v>
      </c>
      <c r="G172" s="148" t="str">
        <f t="shared" si="2"/>
        <v/>
      </c>
    </row>
    <row r="173" spans="6:7" hidden="1">
      <c r="F173" s="117">
        <v>170</v>
      </c>
      <c r="G173" s="148">
        <f t="shared" si="2"/>
        <v>170</v>
      </c>
    </row>
    <row r="174" spans="6:7" hidden="1">
      <c r="F174" s="117">
        <v>171</v>
      </c>
      <c r="G174" s="148">
        <f t="shared" si="2"/>
        <v>171</v>
      </c>
    </row>
    <row r="175" spans="6:7" hidden="1">
      <c r="F175" s="117">
        <v>172</v>
      </c>
      <c r="G175" s="148">
        <f t="shared" si="2"/>
        <v>172</v>
      </c>
    </row>
    <row r="176" spans="6:7">
      <c r="F176" s="117">
        <v>173</v>
      </c>
      <c r="G176" s="148" t="str">
        <f t="shared" si="2"/>
        <v/>
      </c>
    </row>
    <row r="177" spans="6:7">
      <c r="F177" s="117">
        <v>174</v>
      </c>
      <c r="G177" s="148" t="str">
        <f t="shared" si="2"/>
        <v/>
      </c>
    </row>
    <row r="178" spans="6:7">
      <c r="F178" s="117">
        <v>175</v>
      </c>
      <c r="G178" s="148" t="str">
        <f t="shared" si="2"/>
        <v/>
      </c>
    </row>
    <row r="179" spans="6:7" hidden="1">
      <c r="F179" s="117">
        <v>176</v>
      </c>
      <c r="G179" s="148">
        <f t="shared" si="2"/>
        <v>176</v>
      </c>
    </row>
    <row r="180" spans="6:7" hidden="1">
      <c r="F180" s="117">
        <v>177</v>
      </c>
      <c r="G180" s="148">
        <f t="shared" si="2"/>
        <v>177</v>
      </c>
    </row>
    <row r="181" spans="6:7" hidden="1">
      <c r="F181" s="117">
        <v>178</v>
      </c>
      <c r="G181" s="148">
        <f t="shared" si="2"/>
        <v>178</v>
      </c>
    </row>
    <row r="182" spans="6:7" hidden="1">
      <c r="F182" s="117">
        <v>179</v>
      </c>
      <c r="G182" s="148">
        <f t="shared" si="2"/>
        <v>179</v>
      </c>
    </row>
    <row r="183" spans="6:7">
      <c r="F183" s="117">
        <v>180</v>
      </c>
      <c r="G183" s="148" t="str">
        <f t="shared" si="2"/>
        <v/>
      </c>
    </row>
    <row r="184" spans="6:7" hidden="1">
      <c r="F184" s="117">
        <v>181</v>
      </c>
      <c r="G184" s="148">
        <f t="shared" si="2"/>
        <v>181</v>
      </c>
    </row>
    <row r="185" spans="6:7">
      <c r="F185" s="117">
        <v>182</v>
      </c>
      <c r="G185" s="148" t="str">
        <f t="shared" si="2"/>
        <v/>
      </c>
    </row>
    <row r="186" spans="6:7" hidden="1">
      <c r="F186" s="117">
        <v>183</v>
      </c>
      <c r="G186" s="148">
        <f t="shared" si="2"/>
        <v>183</v>
      </c>
    </row>
    <row r="187" spans="6:7">
      <c r="F187" s="117">
        <v>184</v>
      </c>
      <c r="G187" s="148" t="str">
        <f t="shared" si="2"/>
        <v/>
      </c>
    </row>
    <row r="188" spans="6:7" hidden="1">
      <c r="F188" s="117">
        <v>185</v>
      </c>
      <c r="G188" s="148">
        <f t="shared" si="2"/>
        <v>185</v>
      </c>
    </row>
    <row r="189" spans="6:7" hidden="1">
      <c r="F189" s="117">
        <v>186</v>
      </c>
      <c r="G189" s="148">
        <f t="shared" si="2"/>
        <v>186</v>
      </c>
    </row>
    <row r="190" spans="6:7">
      <c r="F190" s="117">
        <v>187</v>
      </c>
      <c r="G190" s="148" t="str">
        <f t="shared" si="2"/>
        <v/>
      </c>
    </row>
    <row r="191" spans="6:7" hidden="1">
      <c r="F191" s="117">
        <v>188</v>
      </c>
      <c r="G191" s="148">
        <f t="shared" si="2"/>
        <v>188</v>
      </c>
    </row>
    <row r="192" spans="6:7">
      <c r="F192" s="117">
        <v>189</v>
      </c>
      <c r="G192" s="148" t="str">
        <f t="shared" si="2"/>
        <v/>
      </c>
    </row>
    <row r="193" spans="6:7">
      <c r="F193" s="117">
        <v>190</v>
      </c>
      <c r="G193" s="148" t="str">
        <f t="shared" si="2"/>
        <v/>
      </c>
    </row>
    <row r="194" spans="6:7" hidden="1">
      <c r="F194" s="117">
        <v>191</v>
      </c>
      <c r="G194" s="148">
        <f t="shared" si="2"/>
        <v>191</v>
      </c>
    </row>
    <row r="195" spans="6:7" hidden="1">
      <c r="F195" s="117">
        <v>192</v>
      </c>
      <c r="G195" s="148">
        <f t="shared" si="2"/>
        <v>192</v>
      </c>
    </row>
    <row r="196" spans="6:7">
      <c r="F196" s="117">
        <v>193</v>
      </c>
      <c r="G196" s="148" t="str">
        <f t="shared" si="2"/>
        <v/>
      </c>
    </row>
    <row r="197" spans="6:7">
      <c r="F197" s="117">
        <v>194</v>
      </c>
      <c r="G197" s="148" t="str">
        <f t="shared" ref="G197:G215" si="3">IF(ISERROR(MATCH(F197,$H$4:$H$215,0)),"",F197)</f>
        <v/>
      </c>
    </row>
    <row r="198" spans="6:7">
      <c r="F198" s="117">
        <v>195</v>
      </c>
      <c r="G198" s="148" t="str">
        <f t="shared" si="3"/>
        <v/>
      </c>
    </row>
    <row r="199" spans="6:7" hidden="1">
      <c r="F199" s="117">
        <v>196</v>
      </c>
      <c r="G199" s="148">
        <f t="shared" si="3"/>
        <v>196</v>
      </c>
    </row>
    <row r="200" spans="6:7">
      <c r="F200" s="117">
        <v>197</v>
      </c>
      <c r="G200" s="148" t="str">
        <f t="shared" si="3"/>
        <v/>
      </c>
    </row>
    <row r="201" spans="6:7" hidden="1">
      <c r="F201" s="117">
        <v>198</v>
      </c>
      <c r="G201" s="148">
        <f t="shared" si="3"/>
        <v>198</v>
      </c>
    </row>
    <row r="202" spans="6:7" hidden="1">
      <c r="F202" s="117">
        <v>199</v>
      </c>
      <c r="G202" s="148">
        <f t="shared" si="3"/>
        <v>199</v>
      </c>
    </row>
    <row r="203" spans="6:7" hidden="1">
      <c r="F203" s="117">
        <v>200</v>
      </c>
      <c r="G203" s="148">
        <f t="shared" si="3"/>
        <v>200</v>
      </c>
    </row>
    <row r="204" spans="6:7" hidden="1">
      <c r="F204" s="117">
        <v>201</v>
      </c>
      <c r="G204" s="148">
        <f t="shared" si="3"/>
        <v>201</v>
      </c>
    </row>
    <row r="205" spans="6:7">
      <c r="F205" s="117">
        <v>202</v>
      </c>
      <c r="G205" s="148" t="str">
        <f t="shared" si="3"/>
        <v/>
      </c>
    </row>
    <row r="206" spans="6:7">
      <c r="F206" s="117">
        <v>203</v>
      </c>
      <c r="G206" s="148" t="str">
        <f t="shared" si="3"/>
        <v/>
      </c>
    </row>
    <row r="207" spans="6:7">
      <c r="F207" s="117">
        <v>204</v>
      </c>
      <c r="G207" s="148" t="str">
        <f t="shared" si="3"/>
        <v/>
      </c>
    </row>
    <row r="208" spans="6:7" hidden="1">
      <c r="F208" s="117">
        <v>205</v>
      </c>
      <c r="G208" s="148">
        <f t="shared" si="3"/>
        <v>205</v>
      </c>
    </row>
    <row r="209" spans="6:7" hidden="1">
      <c r="F209" s="117">
        <v>206</v>
      </c>
      <c r="G209" s="148">
        <f t="shared" si="3"/>
        <v>206</v>
      </c>
    </row>
    <row r="210" spans="6:7">
      <c r="F210" s="117">
        <v>207</v>
      </c>
      <c r="G210" s="148" t="str">
        <f t="shared" si="3"/>
        <v/>
      </c>
    </row>
    <row r="211" spans="6:7" hidden="1">
      <c r="F211" s="117">
        <v>208</v>
      </c>
      <c r="G211" s="148">
        <f t="shared" si="3"/>
        <v>208</v>
      </c>
    </row>
    <row r="212" spans="6:7" hidden="1">
      <c r="F212" s="117">
        <v>209</v>
      </c>
      <c r="G212" s="148">
        <f t="shared" si="3"/>
        <v>209</v>
      </c>
    </row>
    <row r="213" spans="6:7">
      <c r="F213" s="117">
        <v>210</v>
      </c>
      <c r="G213" s="148" t="str">
        <f t="shared" si="3"/>
        <v/>
      </c>
    </row>
    <row r="214" spans="6:7">
      <c r="F214" s="117">
        <v>211</v>
      </c>
      <c r="G214" s="148" t="str">
        <f t="shared" si="3"/>
        <v/>
      </c>
    </row>
    <row r="215" spans="6:7">
      <c r="F215" s="117">
        <v>212</v>
      </c>
      <c r="G215" s="148" t="str">
        <f t="shared" si="3"/>
        <v/>
      </c>
    </row>
    <row r="226" spans="7:7">
      <c r="G226" s="117">
        <v>3</v>
      </c>
    </row>
    <row r="227" spans="7:7">
      <c r="G227" s="117">
        <v>4</v>
      </c>
    </row>
    <row r="228" spans="7:7">
      <c r="G228" s="117">
        <v>5</v>
      </c>
    </row>
    <row r="229" spans="7:7">
      <c r="G229" s="117">
        <v>6</v>
      </c>
    </row>
    <row r="230" spans="7:7">
      <c r="G230" s="117">
        <v>7</v>
      </c>
    </row>
    <row r="231" spans="7:7">
      <c r="G231" s="117">
        <v>15</v>
      </c>
    </row>
    <row r="232" spans="7:7">
      <c r="G232" s="117">
        <v>16</v>
      </c>
    </row>
    <row r="233" spans="7:7">
      <c r="G233" s="117">
        <v>17</v>
      </c>
    </row>
    <row r="234" spans="7:7">
      <c r="G234" s="117">
        <v>18</v>
      </c>
    </row>
    <row r="235" spans="7:7">
      <c r="G235" s="117">
        <v>19</v>
      </c>
    </row>
    <row r="236" spans="7:7">
      <c r="G236" s="117">
        <v>20</v>
      </c>
    </row>
    <row r="237" spans="7:7">
      <c r="G237" s="117">
        <v>22</v>
      </c>
    </row>
    <row r="238" spans="7:7">
      <c r="G238" s="117">
        <v>23</v>
      </c>
    </row>
    <row r="239" spans="7:7">
      <c r="G239" s="117">
        <v>25</v>
      </c>
    </row>
    <row r="240" spans="7:7">
      <c r="G240" s="117">
        <v>28</v>
      </c>
    </row>
    <row r="241" spans="7:7">
      <c r="G241" s="117">
        <v>29</v>
      </c>
    </row>
    <row r="242" spans="7:7">
      <c r="G242" s="117">
        <v>30</v>
      </c>
    </row>
    <row r="243" spans="7:7">
      <c r="G243" s="117">
        <v>34</v>
      </c>
    </row>
    <row r="244" spans="7:7">
      <c r="G244" s="117">
        <v>35</v>
      </c>
    </row>
    <row r="245" spans="7:7">
      <c r="G245" s="117">
        <v>36</v>
      </c>
    </row>
    <row r="246" spans="7:7">
      <c r="G246" s="117">
        <v>37</v>
      </c>
    </row>
    <row r="247" spans="7:7">
      <c r="G247" s="117">
        <v>40</v>
      </c>
    </row>
    <row r="248" spans="7:7">
      <c r="G248" s="117">
        <v>42</v>
      </c>
    </row>
    <row r="249" spans="7:7">
      <c r="G249" s="117">
        <v>43</v>
      </c>
    </row>
    <row r="250" spans="7:7">
      <c r="G250" s="117">
        <v>44</v>
      </c>
    </row>
    <row r="251" spans="7:7">
      <c r="G251" s="117">
        <v>45</v>
      </c>
    </row>
    <row r="252" spans="7:7">
      <c r="G252" s="117">
        <v>48</v>
      </c>
    </row>
    <row r="253" spans="7:7">
      <c r="G253" s="117">
        <v>49</v>
      </c>
    </row>
    <row r="254" spans="7:7">
      <c r="G254" s="117">
        <v>50</v>
      </c>
    </row>
    <row r="255" spans="7:7">
      <c r="G255" s="117">
        <v>51</v>
      </c>
    </row>
    <row r="256" spans="7:7">
      <c r="G256" s="117">
        <v>52</v>
      </c>
    </row>
    <row r="257" spans="7:7">
      <c r="G257" s="117">
        <v>55</v>
      </c>
    </row>
    <row r="258" spans="7:7">
      <c r="G258" s="117">
        <v>57</v>
      </c>
    </row>
    <row r="259" spans="7:7">
      <c r="G259" s="117">
        <v>59</v>
      </c>
    </row>
    <row r="260" spans="7:7">
      <c r="G260" s="117">
        <v>60</v>
      </c>
    </row>
    <row r="261" spans="7:7">
      <c r="G261" s="117">
        <v>61</v>
      </c>
    </row>
    <row r="262" spans="7:7">
      <c r="G262" s="117">
        <v>62</v>
      </c>
    </row>
    <row r="263" spans="7:7">
      <c r="G263" s="117">
        <v>63</v>
      </c>
    </row>
    <row r="264" spans="7:7">
      <c r="G264" s="117">
        <v>64</v>
      </c>
    </row>
    <row r="265" spans="7:7">
      <c r="G265" s="117">
        <v>65</v>
      </c>
    </row>
    <row r="266" spans="7:7">
      <c r="G266" s="117">
        <v>66</v>
      </c>
    </row>
    <row r="267" spans="7:7">
      <c r="G267" s="117">
        <v>67</v>
      </c>
    </row>
    <row r="268" spans="7:7">
      <c r="G268" s="117">
        <v>69</v>
      </c>
    </row>
    <row r="269" spans="7:7">
      <c r="G269" s="117">
        <v>70</v>
      </c>
    </row>
    <row r="270" spans="7:7">
      <c r="G270" s="117">
        <v>71</v>
      </c>
    </row>
    <row r="271" spans="7:7">
      <c r="G271" s="117">
        <v>72</v>
      </c>
    </row>
    <row r="272" spans="7:7">
      <c r="G272" s="117">
        <v>73</v>
      </c>
    </row>
    <row r="273" spans="7:7">
      <c r="G273" s="117">
        <v>74</v>
      </c>
    </row>
    <row r="274" spans="7:7">
      <c r="G274" s="117">
        <v>78</v>
      </c>
    </row>
    <row r="275" spans="7:7">
      <c r="G275" s="117">
        <v>79</v>
      </c>
    </row>
    <row r="276" spans="7:7">
      <c r="G276" s="117">
        <v>80</v>
      </c>
    </row>
    <row r="277" spans="7:7">
      <c r="G277" s="117">
        <v>84</v>
      </c>
    </row>
    <row r="278" spans="7:7">
      <c r="G278" s="117">
        <v>85</v>
      </c>
    </row>
    <row r="279" spans="7:7">
      <c r="G279" s="117">
        <v>95</v>
      </c>
    </row>
    <row r="280" spans="7:7">
      <c r="G280" s="117">
        <v>96</v>
      </c>
    </row>
    <row r="281" spans="7:7">
      <c r="G281" s="117">
        <v>100</v>
      </c>
    </row>
    <row r="282" spans="7:7">
      <c r="G282" s="117">
        <v>101</v>
      </c>
    </row>
    <row r="283" spans="7:7">
      <c r="G283" s="117">
        <v>102</v>
      </c>
    </row>
    <row r="284" spans="7:7">
      <c r="G284" s="117">
        <v>105</v>
      </c>
    </row>
    <row r="285" spans="7:7">
      <c r="G285" s="117">
        <v>108</v>
      </c>
    </row>
    <row r="286" spans="7:7">
      <c r="G286" s="117">
        <v>110</v>
      </c>
    </row>
    <row r="287" spans="7:7">
      <c r="G287" s="117">
        <v>111</v>
      </c>
    </row>
    <row r="288" spans="7:7">
      <c r="G288" s="117">
        <v>112</v>
      </c>
    </row>
    <row r="289" spans="7:7">
      <c r="G289" s="117">
        <v>113</v>
      </c>
    </row>
    <row r="290" spans="7:7">
      <c r="G290" s="117">
        <v>114</v>
      </c>
    </row>
    <row r="291" spans="7:7">
      <c r="G291" s="117">
        <v>116</v>
      </c>
    </row>
    <row r="292" spans="7:7">
      <c r="G292" s="117">
        <v>117</v>
      </c>
    </row>
    <row r="293" spans="7:7">
      <c r="G293" s="117">
        <v>118</v>
      </c>
    </row>
    <row r="294" spans="7:7">
      <c r="G294" s="117">
        <v>119</v>
      </c>
    </row>
    <row r="295" spans="7:7">
      <c r="G295" s="117">
        <v>120</v>
      </c>
    </row>
    <row r="296" spans="7:7">
      <c r="G296" s="117">
        <v>122</v>
      </c>
    </row>
    <row r="297" spans="7:7">
      <c r="G297" s="117">
        <v>124</v>
      </c>
    </row>
    <row r="298" spans="7:7">
      <c r="G298" s="117">
        <v>126</v>
      </c>
    </row>
    <row r="299" spans="7:7">
      <c r="G299" s="117">
        <v>127</v>
      </c>
    </row>
    <row r="300" spans="7:7">
      <c r="G300" s="117">
        <v>128</v>
      </c>
    </row>
    <row r="301" spans="7:7">
      <c r="G301" s="117">
        <v>132</v>
      </c>
    </row>
    <row r="302" spans="7:7">
      <c r="G302" s="117">
        <v>133</v>
      </c>
    </row>
    <row r="303" spans="7:7">
      <c r="G303" s="117">
        <v>135</v>
      </c>
    </row>
    <row r="304" spans="7:7">
      <c r="G304" s="117">
        <v>136</v>
      </c>
    </row>
    <row r="305" spans="7:7">
      <c r="G305" s="117">
        <v>137</v>
      </c>
    </row>
    <row r="306" spans="7:7">
      <c r="G306" s="117">
        <v>138</v>
      </c>
    </row>
    <row r="307" spans="7:7">
      <c r="G307" s="117">
        <v>139</v>
      </c>
    </row>
    <row r="308" spans="7:7">
      <c r="G308" s="117">
        <v>140</v>
      </c>
    </row>
    <row r="309" spans="7:7">
      <c r="G309" s="117">
        <v>141</v>
      </c>
    </row>
    <row r="310" spans="7:7">
      <c r="G310" s="117">
        <v>142</v>
      </c>
    </row>
    <row r="311" spans="7:7">
      <c r="G311" s="117">
        <v>143</v>
      </c>
    </row>
    <row r="312" spans="7:7">
      <c r="G312" s="117">
        <v>145</v>
      </c>
    </row>
    <row r="313" spans="7:7">
      <c r="G313" s="117">
        <v>146</v>
      </c>
    </row>
    <row r="314" spans="7:7">
      <c r="G314" s="117">
        <v>148</v>
      </c>
    </row>
    <row r="315" spans="7:7">
      <c r="G315" s="117">
        <v>149</v>
      </c>
    </row>
    <row r="316" spans="7:7">
      <c r="G316" s="117">
        <v>150</v>
      </c>
    </row>
    <row r="317" spans="7:7">
      <c r="G317" s="117">
        <v>152</v>
      </c>
    </row>
    <row r="318" spans="7:7">
      <c r="G318" s="117">
        <v>153</v>
      </c>
    </row>
    <row r="319" spans="7:7">
      <c r="G319" s="117">
        <v>154</v>
      </c>
    </row>
    <row r="320" spans="7:7">
      <c r="G320" s="117">
        <v>155</v>
      </c>
    </row>
    <row r="321" spans="7:7">
      <c r="G321" s="117">
        <v>156</v>
      </c>
    </row>
    <row r="322" spans="7:7">
      <c r="G322" s="117">
        <v>160</v>
      </c>
    </row>
    <row r="323" spans="7:7">
      <c r="G323" s="117">
        <v>162</v>
      </c>
    </row>
    <row r="324" spans="7:7">
      <c r="G324" s="117">
        <v>163</v>
      </c>
    </row>
    <row r="325" spans="7:7">
      <c r="G325" s="117">
        <v>164</v>
      </c>
    </row>
    <row r="326" spans="7:7">
      <c r="G326" s="117">
        <v>165</v>
      </c>
    </row>
    <row r="327" spans="7:7">
      <c r="G327" s="117">
        <v>166</v>
      </c>
    </row>
    <row r="328" spans="7:7">
      <c r="G328" s="117">
        <v>167</v>
      </c>
    </row>
    <row r="329" spans="7:7">
      <c r="G329" s="117">
        <v>168</v>
      </c>
    </row>
    <row r="330" spans="7:7">
      <c r="G330" s="117">
        <v>169</v>
      </c>
    </row>
    <row r="331" spans="7:7">
      <c r="G331" s="117">
        <v>173</v>
      </c>
    </row>
    <row r="332" spans="7:7">
      <c r="G332" s="117">
        <v>174</v>
      </c>
    </row>
    <row r="333" spans="7:7">
      <c r="G333" s="117">
        <v>175</v>
      </c>
    </row>
    <row r="334" spans="7:7">
      <c r="G334" s="117">
        <v>180</v>
      </c>
    </row>
    <row r="335" spans="7:7">
      <c r="G335" s="117">
        <v>182</v>
      </c>
    </row>
    <row r="336" spans="7:7">
      <c r="G336" s="117">
        <v>184</v>
      </c>
    </row>
    <row r="337" spans="7:7">
      <c r="G337" s="117">
        <v>187</v>
      </c>
    </row>
    <row r="338" spans="7:7">
      <c r="G338" s="117">
        <v>189</v>
      </c>
    </row>
    <row r="339" spans="7:7">
      <c r="G339" s="117">
        <v>190</v>
      </c>
    </row>
    <row r="340" spans="7:7">
      <c r="G340" s="117">
        <v>193</v>
      </c>
    </row>
    <row r="341" spans="7:7">
      <c r="G341" s="117">
        <v>194</v>
      </c>
    </row>
    <row r="342" spans="7:7">
      <c r="G342" s="117">
        <v>195</v>
      </c>
    </row>
    <row r="343" spans="7:7">
      <c r="G343" s="117">
        <v>197</v>
      </c>
    </row>
    <row r="344" spans="7:7">
      <c r="G344" s="117">
        <v>202</v>
      </c>
    </row>
    <row r="345" spans="7:7">
      <c r="G345" s="117">
        <v>203</v>
      </c>
    </row>
    <row r="346" spans="7:7">
      <c r="G346" s="117">
        <v>204</v>
      </c>
    </row>
    <row r="347" spans="7:7">
      <c r="G347" s="117">
        <v>207</v>
      </c>
    </row>
    <row r="348" spans="7:7">
      <c r="G348" s="117">
        <v>210</v>
      </c>
    </row>
    <row r="349" spans="7:7">
      <c r="G349" s="117">
        <v>211</v>
      </c>
    </row>
    <row r="350" spans="7:7">
      <c r="G350" s="117">
        <v>212</v>
      </c>
    </row>
  </sheetData>
  <autoFilter ref="F3:H215">
    <filterColumn colId="1">
      <filters blank="1"/>
    </filterColumn>
  </autoFilter>
  <sortState ref="H1:H321">
    <sortCondition ref="H1:H321"/>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U333"/>
  <sheetViews>
    <sheetView view="pageBreakPreview" zoomScale="85" zoomScaleSheetLayoutView="85" workbookViewId="0">
      <pane ySplit="5" topLeftCell="A6" activePane="bottomLeft" state="frozen"/>
      <selection activeCell="C8" sqref="C8"/>
      <selection pane="bottomLeft" activeCell="E6" sqref="E6"/>
    </sheetView>
  </sheetViews>
  <sheetFormatPr defaultColWidth="9.140625" defaultRowHeight="15.75"/>
  <cols>
    <col min="1" max="1" width="5.7109375" style="43" customWidth="1"/>
    <col min="2" max="2" width="9.28515625" style="44" customWidth="1"/>
    <col min="3" max="3" width="45.140625" style="44" customWidth="1"/>
    <col min="4" max="4" width="10.28515625" style="44" customWidth="1"/>
    <col min="5" max="5" width="8.42578125" style="43" customWidth="1"/>
    <col min="6" max="6" width="12" style="45" customWidth="1"/>
    <col min="7" max="7" width="7.5703125" style="45" customWidth="1"/>
    <col min="8" max="8" width="12.28515625" style="45" customWidth="1"/>
    <col min="9" max="9" width="9.7109375" style="45" customWidth="1"/>
    <col min="10" max="10" width="10.140625" style="45" customWidth="1"/>
    <col min="11" max="11" width="9.28515625" style="45" customWidth="1"/>
    <col min="12" max="12" width="10" style="46" customWidth="1"/>
    <col min="13" max="13" width="12.28515625" style="46" customWidth="1"/>
    <col min="14" max="14" width="7.42578125" style="47" customWidth="1"/>
    <col min="15" max="15" width="7" style="48" customWidth="1"/>
    <col min="16" max="16" width="7.85546875" style="47" customWidth="1"/>
    <col min="17" max="17" width="56" style="44" customWidth="1"/>
    <col min="18" max="18" width="9.5703125" style="111" customWidth="1"/>
    <col min="19" max="19" width="8.85546875" style="111" customWidth="1"/>
    <col min="20" max="16384" width="9.140625" style="43"/>
  </cols>
  <sheetData>
    <row r="1" spans="1:21" s="37" customFormat="1" ht="19.5" customHeight="1">
      <c r="A1" s="29"/>
      <c r="B1" s="30"/>
      <c r="C1" s="30"/>
      <c r="D1" s="30"/>
      <c r="E1" s="31"/>
      <c r="F1" s="32"/>
      <c r="G1" s="32"/>
      <c r="H1" s="32"/>
      <c r="I1" s="32"/>
      <c r="J1" s="31"/>
      <c r="K1" s="31"/>
      <c r="L1" s="31"/>
      <c r="M1" s="31"/>
      <c r="N1" s="30"/>
      <c r="O1" s="33"/>
      <c r="P1" s="30"/>
      <c r="Q1" s="30"/>
      <c r="R1" s="34" t="s">
        <v>53</v>
      </c>
      <c r="S1" s="35"/>
      <c r="T1" s="36"/>
      <c r="U1" s="36"/>
    </row>
    <row r="2" spans="1:21" s="37" customFormat="1" ht="21.75" customHeight="1">
      <c r="A2" s="38" t="str">
        <f>"ELEMENT WISE TRIPPING DETAILS FOR "&amp;C4&amp;" "&amp;"FOR THE MONTH OF "&amp;UPPER(TEXT(E4,"MMM-YY"))</f>
        <v>ELEMENT WISE TRIPPING DETAILS FOR POWERGRID WRTS-I FOR THE MONTH OF MAY-15</v>
      </c>
      <c r="B2" s="39"/>
      <c r="C2" s="39"/>
      <c r="D2" s="39"/>
      <c r="E2" s="40"/>
      <c r="F2" s="40"/>
      <c r="G2" s="40"/>
      <c r="H2" s="40"/>
      <c r="I2" s="40"/>
      <c r="J2" s="40"/>
      <c r="K2" s="40"/>
      <c r="L2" s="40"/>
      <c r="M2" s="40"/>
      <c r="N2" s="39"/>
      <c r="O2" s="41"/>
      <c r="P2" s="42"/>
      <c r="Q2" s="39"/>
      <c r="R2" s="34" t="s">
        <v>54</v>
      </c>
      <c r="S2" s="15" t="s">
        <v>162</v>
      </c>
      <c r="T2" s="36"/>
      <c r="U2" s="36"/>
    </row>
    <row r="3" spans="1:21" ht="19.5">
      <c r="P3" s="49"/>
      <c r="R3" s="50" t="s">
        <v>45</v>
      </c>
      <c r="S3" s="16" t="s">
        <v>55</v>
      </c>
    </row>
    <row r="4" spans="1:21" ht="25.5" customHeight="1">
      <c r="A4" s="51"/>
      <c r="B4" s="52"/>
      <c r="C4" s="53" t="s">
        <v>882</v>
      </c>
      <c r="D4" s="54" t="s">
        <v>883</v>
      </c>
      <c r="E4" s="55">
        <v>42155</v>
      </c>
      <c r="F4" s="56"/>
      <c r="G4" s="57"/>
      <c r="H4" s="56"/>
      <c r="I4" s="57"/>
      <c r="J4" s="193" t="s">
        <v>56</v>
      </c>
      <c r="K4" s="194"/>
      <c r="L4" s="194"/>
      <c r="M4" s="195"/>
      <c r="N4" s="58"/>
      <c r="O4" s="4"/>
      <c r="P4" s="59"/>
      <c r="Q4" s="52"/>
      <c r="R4" s="34" t="s">
        <v>46</v>
      </c>
      <c r="S4" s="35"/>
    </row>
    <row r="5" spans="1:21" s="65" customFormat="1" ht="45" customHeight="1">
      <c r="A5" s="60" t="s">
        <v>0</v>
      </c>
      <c r="B5" s="61" t="s">
        <v>1</v>
      </c>
      <c r="C5" s="62" t="s">
        <v>2</v>
      </c>
      <c r="D5" s="63" t="s">
        <v>57</v>
      </c>
      <c r="E5" s="62" t="s">
        <v>62</v>
      </c>
      <c r="F5" s="1" t="s">
        <v>47</v>
      </c>
      <c r="G5" s="1" t="s">
        <v>48</v>
      </c>
      <c r="H5" s="1" t="s">
        <v>49</v>
      </c>
      <c r="I5" s="1" t="s">
        <v>50</v>
      </c>
      <c r="J5" s="7" t="s">
        <v>876</v>
      </c>
      <c r="K5" s="7" t="s">
        <v>877</v>
      </c>
      <c r="L5" s="7" t="s">
        <v>878</v>
      </c>
      <c r="M5" s="7" t="s">
        <v>879</v>
      </c>
      <c r="N5" s="8" t="s">
        <v>51</v>
      </c>
      <c r="O5" s="59" t="s">
        <v>884</v>
      </c>
      <c r="P5" s="9" t="s">
        <v>71</v>
      </c>
      <c r="Q5" s="64" t="s">
        <v>63</v>
      </c>
      <c r="R5" s="62" t="s">
        <v>3</v>
      </c>
      <c r="S5" s="62" t="s">
        <v>64</v>
      </c>
    </row>
    <row r="6" spans="1:21" s="69" customFormat="1" ht="30">
      <c r="A6" s="66">
        <v>1</v>
      </c>
      <c r="B6" s="67">
        <v>703033</v>
      </c>
      <c r="C6" s="6" t="s">
        <v>97</v>
      </c>
      <c r="D6" s="10" t="s">
        <v>52</v>
      </c>
      <c r="E6" s="10">
        <v>0</v>
      </c>
      <c r="F6" s="18">
        <v>42068</v>
      </c>
      <c r="G6" s="24">
        <v>0.62222222222222223</v>
      </c>
      <c r="H6" s="19">
        <v>42138</v>
      </c>
      <c r="I6" s="20">
        <v>0.7006944444444444</v>
      </c>
      <c r="J6" s="21">
        <f t="shared" ref="J6:J69" si="0">IF($N6="L",(IF(MONTH($E$4)+1=MONTH($H6),TEXT(EOMONTH($E$4,0),"DD-MMM-YY"),$H6) - IF(MONTH($E$4)-1=MONTH($F6),TEXT(EOMONTH($E$4,-1)+1,"DD-MMM-YY"),$F6) + IF(MONTH($E$4)+1=MONTH($H6),"24:00",$I6) - IF(MONTH($E$4)-1=MONTH($F6),"00:00",$G6))*IF($O6="Y",2,1) + IF($E6&gt;2,TIME(12,0,0),TIME(0,0,0)),0)</f>
        <v>0</v>
      </c>
      <c r="K6" s="21">
        <f t="shared" ref="K6:K69" si="1">IF($N6="O",(IF(MONTH($E$4)+1=MONTH($H6),TEXT(EOMONTH($E$4,0),"DD-MMM-YY"),$H6) - IF(MONTH($E$4)-1=MONTH($F6),TEXT(EOMONTH($E$4,-1)+1,"DD-MMM-YY"),$F6) + IF(MONTH($E$4)+1=MONTH($H6),"24:00",$I6) - IF(MONTH($E$4)-1=MONTH($F6),"00:00",$G6))*IF($O6="Y",2,1) + IF($E6&gt;2,TIME(12,0,0),TIME(0,0,0)),0)</f>
        <v>0</v>
      </c>
      <c r="L6" s="21">
        <f t="shared" ref="L6:L69" si="2">IF($N6="S",(IF(MONTH($E$4)+1=MONTH($H6),TEXT(EOMONTH($E$4,0),"DD-MMM-YY"),$H6) - IF(MONTH($E$4)-1=MONTH($F6),TEXT(EOMONTH($E$4,-1)+1,"DD-MMM-YY"),$F6) + IF(MONTH($E$4)+1=MONTH($H6),"24:00",$I6) - IF(MONTH($E$4)-1=MONTH($F6),"00:00",$G6))*IF($O6="Y",2,1) + IF($E6&gt;2,TIME(12,0,0),TIME(0,0,0)),0)</f>
        <v>0</v>
      </c>
      <c r="M6" s="68" t="s">
        <v>871</v>
      </c>
      <c r="N6" s="11" t="s">
        <v>46</v>
      </c>
      <c r="O6" s="11" t="s">
        <v>55</v>
      </c>
      <c r="P6" s="20" t="s">
        <v>5</v>
      </c>
      <c r="Q6" s="14" t="s">
        <v>70</v>
      </c>
      <c r="R6" s="23" t="s">
        <v>80</v>
      </c>
      <c r="S6" s="23" t="s">
        <v>168</v>
      </c>
    </row>
    <row r="7" spans="1:21" s="70" customFormat="1" ht="28.5">
      <c r="A7" s="17">
        <v>2</v>
      </c>
      <c r="B7" s="67">
        <v>703220</v>
      </c>
      <c r="C7" s="6" t="s">
        <v>119</v>
      </c>
      <c r="D7" s="10" t="s">
        <v>52</v>
      </c>
      <c r="E7" s="10">
        <v>0</v>
      </c>
      <c r="F7" s="19">
        <v>42115</v>
      </c>
      <c r="G7" s="20">
        <v>0.47847222222222219</v>
      </c>
      <c r="H7" s="19">
        <v>42125</v>
      </c>
      <c r="I7" s="20">
        <v>0.68541666666666667</v>
      </c>
      <c r="J7" s="21">
        <f t="shared" si="0"/>
        <v>0</v>
      </c>
      <c r="K7" s="21">
        <f t="shared" si="1"/>
        <v>0</v>
      </c>
      <c r="L7" s="21">
        <f t="shared" si="2"/>
        <v>0</v>
      </c>
      <c r="M7" s="21">
        <f t="shared" ref="M7:M70" si="3">IF($N7="D",IF(MONTH($E$4)+1=MONTH($H7),TEXT(EOMONTH($E$4,0),"DD-MMM-YY"),$H7) - IF(MONTH($E$4)-1=MONTH($F7),TEXT(EOMONTH($E$4,-1)+1,"DD-MMM-YY"),$F7) + IF(MONTH($E$4)+1=MONTH($H7),"24:00",$I7) - IF(MONTH($E$4)-1=MONTH($F7),"00:00",$G7) + IF($E7&gt;2,TIME(12,0,0),TIME(0,0,0)),0)</f>
        <v>0.68541666666666667</v>
      </c>
      <c r="N7" s="11" t="s">
        <v>46</v>
      </c>
      <c r="O7" s="11" t="s">
        <v>55</v>
      </c>
      <c r="P7" s="12" t="s">
        <v>6</v>
      </c>
      <c r="Q7" s="5" t="s">
        <v>20</v>
      </c>
      <c r="R7" s="23" t="s">
        <v>131</v>
      </c>
      <c r="S7" s="23"/>
    </row>
    <row r="8" spans="1:21" s="69" customFormat="1" ht="28.5">
      <c r="A8" s="66">
        <v>3</v>
      </c>
      <c r="B8" s="67">
        <v>704165</v>
      </c>
      <c r="C8" s="2" t="s">
        <v>154</v>
      </c>
      <c r="D8" s="10" t="s">
        <v>52</v>
      </c>
      <c r="E8" s="10">
        <v>0</v>
      </c>
      <c r="F8" s="19">
        <v>42117</v>
      </c>
      <c r="G8" s="20">
        <v>0.90347222222222223</v>
      </c>
      <c r="H8" s="19">
        <v>42126</v>
      </c>
      <c r="I8" s="20" t="s">
        <v>169</v>
      </c>
      <c r="J8" s="21">
        <f t="shared" si="0"/>
        <v>0</v>
      </c>
      <c r="K8" s="21">
        <f t="shared" si="1"/>
        <v>0</v>
      </c>
      <c r="L8" s="21">
        <f t="shared" si="2"/>
        <v>0</v>
      </c>
      <c r="M8" s="21">
        <f t="shared" si="3"/>
        <v>1.4395833333333334</v>
      </c>
      <c r="N8" s="11" t="s">
        <v>46</v>
      </c>
      <c r="O8" s="11" t="s">
        <v>55</v>
      </c>
      <c r="P8" s="12" t="s">
        <v>4</v>
      </c>
      <c r="Q8" s="22" t="s">
        <v>75</v>
      </c>
      <c r="R8" s="23"/>
      <c r="S8" s="23" t="s">
        <v>170</v>
      </c>
    </row>
    <row r="9" spans="1:21" s="69" customFormat="1" ht="75" customHeight="1">
      <c r="A9" s="66">
        <v>4</v>
      </c>
      <c r="B9" s="67">
        <v>704210</v>
      </c>
      <c r="C9" s="71" t="s">
        <v>125</v>
      </c>
      <c r="D9" s="10" t="s">
        <v>52</v>
      </c>
      <c r="E9" s="10">
        <v>0</v>
      </c>
      <c r="F9" s="19">
        <v>42119</v>
      </c>
      <c r="G9" s="20">
        <v>0.73125000000000007</v>
      </c>
      <c r="H9" s="19">
        <v>42130</v>
      </c>
      <c r="I9" s="20">
        <v>0.8569444444444444</v>
      </c>
      <c r="J9" s="21">
        <f t="shared" si="0"/>
        <v>0</v>
      </c>
      <c r="K9" s="21">
        <f t="shared" si="1"/>
        <v>0</v>
      </c>
      <c r="L9" s="21">
        <f t="shared" si="2"/>
        <v>5.8569444444444443</v>
      </c>
      <c r="M9" s="21">
        <f t="shared" si="3"/>
        <v>0</v>
      </c>
      <c r="N9" s="11" t="s">
        <v>45</v>
      </c>
      <c r="O9" s="11" t="s">
        <v>55</v>
      </c>
      <c r="P9" s="12" t="s">
        <v>872</v>
      </c>
      <c r="Q9" s="5" t="s">
        <v>873</v>
      </c>
      <c r="R9" s="23" t="s">
        <v>78</v>
      </c>
      <c r="S9" s="23" t="s">
        <v>171</v>
      </c>
    </row>
    <row r="10" spans="1:21" s="69" customFormat="1" ht="75.75" customHeight="1">
      <c r="A10" s="17">
        <v>5</v>
      </c>
      <c r="B10" s="67">
        <v>704211</v>
      </c>
      <c r="C10" s="71" t="s">
        <v>149</v>
      </c>
      <c r="D10" s="10" t="s">
        <v>52</v>
      </c>
      <c r="E10" s="10">
        <v>0</v>
      </c>
      <c r="F10" s="19">
        <v>42119</v>
      </c>
      <c r="G10" s="20">
        <v>0.73125000000000007</v>
      </c>
      <c r="H10" s="19">
        <v>42130</v>
      </c>
      <c r="I10" s="20">
        <v>0.86041666666666661</v>
      </c>
      <c r="J10" s="21">
        <f t="shared" si="0"/>
        <v>0</v>
      </c>
      <c r="K10" s="21">
        <f t="shared" si="1"/>
        <v>0</v>
      </c>
      <c r="L10" s="21">
        <f t="shared" si="2"/>
        <v>5.8604166666666666</v>
      </c>
      <c r="M10" s="21">
        <f t="shared" si="3"/>
        <v>0</v>
      </c>
      <c r="N10" s="11" t="s">
        <v>45</v>
      </c>
      <c r="O10" s="11" t="s">
        <v>55</v>
      </c>
      <c r="P10" s="12" t="s">
        <v>872</v>
      </c>
      <c r="Q10" s="5" t="s">
        <v>873</v>
      </c>
      <c r="R10" s="23" t="s">
        <v>78</v>
      </c>
      <c r="S10" s="23" t="s">
        <v>172</v>
      </c>
    </row>
    <row r="11" spans="1:21" s="69" customFormat="1" ht="22.5">
      <c r="A11" s="66">
        <v>6</v>
      </c>
      <c r="B11" s="67">
        <v>704073</v>
      </c>
      <c r="C11" s="6" t="s">
        <v>101</v>
      </c>
      <c r="D11" s="10" t="s">
        <v>52</v>
      </c>
      <c r="E11" s="10">
        <v>0</v>
      </c>
      <c r="F11" s="19">
        <v>42120</v>
      </c>
      <c r="G11" s="20">
        <v>0.40069444444444446</v>
      </c>
      <c r="H11" s="19">
        <v>42125</v>
      </c>
      <c r="I11" s="20">
        <v>0.53055555555555556</v>
      </c>
      <c r="J11" s="21">
        <f t="shared" si="0"/>
        <v>0</v>
      </c>
      <c r="K11" s="21">
        <f t="shared" si="1"/>
        <v>0</v>
      </c>
      <c r="L11" s="21">
        <f t="shared" si="2"/>
        <v>0</v>
      </c>
      <c r="M11" s="21">
        <f t="shared" si="3"/>
        <v>0.53055555555555556</v>
      </c>
      <c r="N11" s="11" t="s">
        <v>46</v>
      </c>
      <c r="O11" s="11" t="s">
        <v>55</v>
      </c>
      <c r="P11" s="12" t="s">
        <v>11</v>
      </c>
      <c r="Q11" s="5" t="s">
        <v>161</v>
      </c>
      <c r="R11" s="23" t="s">
        <v>133</v>
      </c>
      <c r="S11" s="23" t="s">
        <v>173</v>
      </c>
    </row>
    <row r="12" spans="1:21" s="69" customFormat="1" ht="28.5">
      <c r="A12" s="66">
        <v>7</v>
      </c>
      <c r="B12" s="67">
        <v>704074</v>
      </c>
      <c r="C12" s="2" t="s">
        <v>58</v>
      </c>
      <c r="D12" s="10" t="s">
        <v>52</v>
      </c>
      <c r="E12" s="10">
        <v>0</v>
      </c>
      <c r="F12" s="19">
        <v>42120</v>
      </c>
      <c r="G12" s="20">
        <v>0.48333333333333334</v>
      </c>
      <c r="H12" s="19">
        <v>42129</v>
      </c>
      <c r="I12" s="20">
        <v>2.361111111111111E-2</v>
      </c>
      <c r="J12" s="21">
        <f t="shared" si="0"/>
        <v>0</v>
      </c>
      <c r="K12" s="21">
        <f t="shared" si="1"/>
        <v>0</v>
      </c>
      <c r="L12" s="21">
        <f t="shared" si="2"/>
        <v>0</v>
      </c>
      <c r="M12" s="21">
        <f t="shared" si="3"/>
        <v>4.0236111111111112</v>
      </c>
      <c r="N12" s="11" t="s">
        <v>46</v>
      </c>
      <c r="O12" s="11" t="s">
        <v>55</v>
      </c>
      <c r="P12" s="12" t="s">
        <v>68</v>
      </c>
      <c r="Q12" s="22" t="s">
        <v>70</v>
      </c>
      <c r="R12" s="23" t="s">
        <v>134</v>
      </c>
      <c r="S12" s="23" t="s">
        <v>174</v>
      </c>
    </row>
    <row r="13" spans="1:21" s="72" customFormat="1" ht="30">
      <c r="A13" s="17">
        <v>8</v>
      </c>
      <c r="B13" s="67">
        <v>704079</v>
      </c>
      <c r="C13" s="6" t="s">
        <v>112</v>
      </c>
      <c r="D13" s="10" t="s">
        <v>52</v>
      </c>
      <c r="E13" s="10">
        <v>0</v>
      </c>
      <c r="F13" s="18">
        <v>42121</v>
      </c>
      <c r="G13" s="27">
        <v>0.91805555555555562</v>
      </c>
      <c r="H13" s="19">
        <v>42129</v>
      </c>
      <c r="I13" s="20">
        <v>2.361111111111111E-2</v>
      </c>
      <c r="J13" s="21">
        <f t="shared" si="0"/>
        <v>0</v>
      </c>
      <c r="K13" s="21">
        <f t="shared" si="1"/>
        <v>0</v>
      </c>
      <c r="L13" s="21">
        <f t="shared" si="2"/>
        <v>0</v>
      </c>
      <c r="M13" s="21">
        <f t="shared" si="3"/>
        <v>4.0236111111111112</v>
      </c>
      <c r="N13" s="11" t="s">
        <v>46</v>
      </c>
      <c r="O13" s="11" t="s">
        <v>55</v>
      </c>
      <c r="P13" s="28" t="s">
        <v>6</v>
      </c>
      <c r="Q13" s="13" t="s">
        <v>20</v>
      </c>
      <c r="R13" s="23" t="s">
        <v>135</v>
      </c>
      <c r="S13" s="23" t="s">
        <v>174</v>
      </c>
    </row>
    <row r="14" spans="1:21" s="72" customFormat="1" ht="30">
      <c r="A14" s="66">
        <v>9</v>
      </c>
      <c r="B14" s="67">
        <v>704087</v>
      </c>
      <c r="C14" s="6" t="s">
        <v>104</v>
      </c>
      <c r="D14" s="10" t="s">
        <v>52</v>
      </c>
      <c r="E14" s="10">
        <v>0</v>
      </c>
      <c r="F14" s="18">
        <v>42123</v>
      </c>
      <c r="G14" s="27">
        <v>0.49236111111111108</v>
      </c>
      <c r="H14" s="19">
        <v>42125</v>
      </c>
      <c r="I14" s="20">
        <v>0.68888888888888899</v>
      </c>
      <c r="J14" s="21">
        <f t="shared" si="0"/>
        <v>0</v>
      </c>
      <c r="K14" s="21">
        <f t="shared" si="1"/>
        <v>0</v>
      </c>
      <c r="L14" s="21">
        <f t="shared" si="2"/>
        <v>0</v>
      </c>
      <c r="M14" s="21">
        <f t="shared" si="3"/>
        <v>0.68888888888888899</v>
      </c>
      <c r="N14" s="11" t="s">
        <v>46</v>
      </c>
      <c r="O14" s="11" t="s">
        <v>55</v>
      </c>
      <c r="P14" s="28" t="s">
        <v>6</v>
      </c>
      <c r="Q14" s="13" t="s">
        <v>20</v>
      </c>
      <c r="R14" s="23" t="s">
        <v>142</v>
      </c>
      <c r="S14" s="23" t="s">
        <v>175</v>
      </c>
    </row>
    <row r="15" spans="1:21" s="72" customFormat="1" ht="30">
      <c r="A15" s="66">
        <v>10</v>
      </c>
      <c r="B15" s="67">
        <v>704089</v>
      </c>
      <c r="C15" s="6" t="s">
        <v>120</v>
      </c>
      <c r="D15" s="10" t="s">
        <v>52</v>
      </c>
      <c r="E15" s="10">
        <v>0</v>
      </c>
      <c r="F15" s="18">
        <v>42123</v>
      </c>
      <c r="G15" s="27" t="s">
        <v>136</v>
      </c>
      <c r="H15" s="19">
        <v>42125</v>
      </c>
      <c r="I15" s="20">
        <v>0.71944444444444444</v>
      </c>
      <c r="J15" s="21">
        <f t="shared" si="0"/>
        <v>0</v>
      </c>
      <c r="K15" s="21">
        <f t="shared" si="1"/>
        <v>0</v>
      </c>
      <c r="L15" s="21">
        <f t="shared" si="2"/>
        <v>0</v>
      </c>
      <c r="M15" s="21">
        <f t="shared" si="3"/>
        <v>0.71944444444444444</v>
      </c>
      <c r="N15" s="11" t="s">
        <v>46</v>
      </c>
      <c r="O15" s="11" t="s">
        <v>55</v>
      </c>
      <c r="P15" s="28" t="s">
        <v>6</v>
      </c>
      <c r="Q15" s="13" t="s">
        <v>144</v>
      </c>
      <c r="R15" s="23" t="s">
        <v>76</v>
      </c>
      <c r="S15" s="23" t="s">
        <v>176</v>
      </c>
    </row>
    <row r="16" spans="1:21" s="72" customFormat="1" ht="30">
      <c r="A16" s="17">
        <v>11</v>
      </c>
      <c r="B16" s="67">
        <v>704091</v>
      </c>
      <c r="C16" s="6" t="s">
        <v>114</v>
      </c>
      <c r="D16" s="10" t="s">
        <v>52</v>
      </c>
      <c r="E16" s="10">
        <v>0</v>
      </c>
      <c r="F16" s="18">
        <v>42124</v>
      </c>
      <c r="G16" s="27" t="s">
        <v>145</v>
      </c>
      <c r="H16" s="19">
        <v>42125</v>
      </c>
      <c r="I16" s="20">
        <v>0.71805555555555556</v>
      </c>
      <c r="J16" s="21">
        <f t="shared" si="0"/>
        <v>0</v>
      </c>
      <c r="K16" s="21">
        <f t="shared" si="1"/>
        <v>0</v>
      </c>
      <c r="L16" s="21">
        <f t="shared" si="2"/>
        <v>0</v>
      </c>
      <c r="M16" s="21">
        <f t="shared" si="3"/>
        <v>0.71805555555555556</v>
      </c>
      <c r="N16" s="11" t="s">
        <v>46</v>
      </c>
      <c r="O16" s="11" t="s">
        <v>55</v>
      </c>
      <c r="P16" s="28" t="s">
        <v>6</v>
      </c>
      <c r="Q16" s="13" t="s">
        <v>20</v>
      </c>
      <c r="R16" s="23" t="s">
        <v>146</v>
      </c>
      <c r="S16" s="23" t="s">
        <v>177</v>
      </c>
    </row>
    <row r="17" spans="1:19" s="72" customFormat="1" ht="30">
      <c r="A17" s="66">
        <v>12</v>
      </c>
      <c r="B17" s="67">
        <v>704094</v>
      </c>
      <c r="C17" s="6" t="s">
        <v>91</v>
      </c>
      <c r="D17" s="10" t="s">
        <v>52</v>
      </c>
      <c r="E17" s="10">
        <v>1</v>
      </c>
      <c r="F17" s="18">
        <v>42124</v>
      </c>
      <c r="G17" s="27">
        <v>0.88888888888888884</v>
      </c>
      <c r="H17" s="19">
        <v>42152</v>
      </c>
      <c r="I17" s="20">
        <v>0.9277777777777777</v>
      </c>
      <c r="J17" s="21">
        <f t="shared" si="0"/>
        <v>27.927777777777777</v>
      </c>
      <c r="K17" s="21">
        <f t="shared" si="1"/>
        <v>0</v>
      </c>
      <c r="L17" s="21">
        <f t="shared" si="2"/>
        <v>0</v>
      </c>
      <c r="M17" s="21">
        <f t="shared" si="3"/>
        <v>0</v>
      </c>
      <c r="N17" s="11" t="s">
        <v>53</v>
      </c>
      <c r="O17" s="11" t="s">
        <v>55</v>
      </c>
      <c r="P17" s="28" t="s">
        <v>27</v>
      </c>
      <c r="Q17" s="13" t="s">
        <v>148</v>
      </c>
      <c r="R17" s="23"/>
      <c r="S17" s="73" t="s">
        <v>178</v>
      </c>
    </row>
    <row r="18" spans="1:19" s="72" customFormat="1">
      <c r="A18" s="66">
        <v>13</v>
      </c>
      <c r="B18" s="67">
        <v>705001</v>
      </c>
      <c r="C18" s="74" t="s">
        <v>44</v>
      </c>
      <c r="D18" s="10" t="s">
        <v>52</v>
      </c>
      <c r="E18" s="10">
        <v>0</v>
      </c>
      <c r="F18" s="19">
        <v>42125</v>
      </c>
      <c r="G18" s="20">
        <v>0.375</v>
      </c>
      <c r="H18" s="19">
        <v>42125</v>
      </c>
      <c r="I18" s="20">
        <v>0.72430555555555554</v>
      </c>
      <c r="J18" s="21">
        <f t="shared" si="0"/>
        <v>0</v>
      </c>
      <c r="K18" s="21">
        <f t="shared" si="1"/>
        <v>0</v>
      </c>
      <c r="L18" s="21">
        <f t="shared" si="2"/>
        <v>0</v>
      </c>
      <c r="M18" s="21">
        <f t="shared" si="3"/>
        <v>0.34930555555555554</v>
      </c>
      <c r="N18" s="11" t="s">
        <v>46</v>
      </c>
      <c r="O18" s="11" t="s">
        <v>55</v>
      </c>
      <c r="P18" s="75" t="s">
        <v>11</v>
      </c>
      <c r="Q18" s="5" t="s">
        <v>179</v>
      </c>
      <c r="R18" s="23" t="s">
        <v>180</v>
      </c>
      <c r="S18" s="23" t="s">
        <v>181</v>
      </c>
    </row>
    <row r="19" spans="1:19" s="72" customFormat="1" ht="28.5">
      <c r="A19" s="17">
        <v>14</v>
      </c>
      <c r="B19" s="67">
        <v>705002</v>
      </c>
      <c r="C19" s="74" t="s">
        <v>10</v>
      </c>
      <c r="D19" s="10" t="s">
        <v>52</v>
      </c>
      <c r="E19" s="10">
        <v>0</v>
      </c>
      <c r="F19" s="19">
        <v>42125</v>
      </c>
      <c r="G19" s="20">
        <v>0.68472222222222223</v>
      </c>
      <c r="H19" s="19">
        <v>42126</v>
      </c>
      <c r="I19" s="20" t="s">
        <v>182</v>
      </c>
      <c r="J19" s="21">
        <f t="shared" si="0"/>
        <v>0</v>
      </c>
      <c r="K19" s="21">
        <f t="shared" si="1"/>
        <v>0</v>
      </c>
      <c r="L19" s="21">
        <f t="shared" si="2"/>
        <v>0</v>
      </c>
      <c r="M19" s="21">
        <f t="shared" si="3"/>
        <v>0.60694444444444451</v>
      </c>
      <c r="N19" s="11" t="s">
        <v>46</v>
      </c>
      <c r="O19" s="11" t="s">
        <v>55</v>
      </c>
      <c r="P19" s="12" t="s">
        <v>4</v>
      </c>
      <c r="Q19" s="5" t="s">
        <v>20</v>
      </c>
      <c r="R19" s="23" t="s">
        <v>183</v>
      </c>
      <c r="S19" s="23" t="s">
        <v>184</v>
      </c>
    </row>
    <row r="20" spans="1:19" s="72" customFormat="1" ht="28.5">
      <c r="A20" s="66">
        <v>15</v>
      </c>
      <c r="B20" s="67">
        <v>705003</v>
      </c>
      <c r="C20" s="6" t="s">
        <v>117</v>
      </c>
      <c r="D20" s="10" t="s">
        <v>52</v>
      </c>
      <c r="E20" s="10">
        <v>0</v>
      </c>
      <c r="F20" s="19">
        <v>42125</v>
      </c>
      <c r="G20" s="20">
        <v>0.80555555555555547</v>
      </c>
      <c r="H20" s="19">
        <v>42126</v>
      </c>
      <c r="I20" s="20" t="s">
        <v>185</v>
      </c>
      <c r="J20" s="21">
        <f t="shared" si="0"/>
        <v>0</v>
      </c>
      <c r="K20" s="21">
        <f t="shared" si="1"/>
        <v>0</v>
      </c>
      <c r="L20" s="21">
        <f t="shared" si="2"/>
        <v>0</v>
      </c>
      <c r="M20" s="21">
        <f t="shared" si="3"/>
        <v>0.93749999999999989</v>
      </c>
      <c r="N20" s="11" t="s">
        <v>46</v>
      </c>
      <c r="O20" s="11" t="s">
        <v>55</v>
      </c>
      <c r="P20" s="12" t="s">
        <v>6</v>
      </c>
      <c r="Q20" s="5" t="s">
        <v>20</v>
      </c>
      <c r="R20" s="23" t="s">
        <v>186</v>
      </c>
      <c r="S20" s="23" t="s">
        <v>187</v>
      </c>
    </row>
    <row r="21" spans="1:19" s="72" customFormat="1" ht="28.5">
      <c r="A21" s="66">
        <v>16</v>
      </c>
      <c r="B21" s="67">
        <v>705004</v>
      </c>
      <c r="C21" s="74" t="s">
        <v>10</v>
      </c>
      <c r="D21" s="10" t="s">
        <v>52</v>
      </c>
      <c r="E21" s="10">
        <v>0</v>
      </c>
      <c r="F21" s="19">
        <v>42125</v>
      </c>
      <c r="G21" s="20">
        <v>0.68472222222222223</v>
      </c>
      <c r="H21" s="19">
        <v>42126</v>
      </c>
      <c r="I21" s="20" t="s">
        <v>182</v>
      </c>
      <c r="J21" s="21">
        <f t="shared" si="0"/>
        <v>0</v>
      </c>
      <c r="K21" s="21">
        <f t="shared" si="1"/>
        <v>0</v>
      </c>
      <c r="L21" s="21">
        <f t="shared" si="2"/>
        <v>0</v>
      </c>
      <c r="M21" s="21">
        <f t="shared" si="3"/>
        <v>0.60694444444444451</v>
      </c>
      <c r="N21" s="11" t="s">
        <v>46</v>
      </c>
      <c r="O21" s="11" t="s">
        <v>55</v>
      </c>
      <c r="P21" s="12" t="s">
        <v>4</v>
      </c>
      <c r="Q21" s="5" t="s">
        <v>20</v>
      </c>
      <c r="R21" s="23" t="s">
        <v>183</v>
      </c>
      <c r="S21" s="23" t="s">
        <v>184</v>
      </c>
    </row>
    <row r="22" spans="1:19" s="72" customFormat="1" ht="28.5">
      <c r="A22" s="17">
        <v>17</v>
      </c>
      <c r="B22" s="67">
        <v>705005</v>
      </c>
      <c r="C22" s="6" t="s">
        <v>117</v>
      </c>
      <c r="D22" s="10" t="s">
        <v>52</v>
      </c>
      <c r="E22" s="10">
        <v>0</v>
      </c>
      <c r="F22" s="19">
        <v>42125</v>
      </c>
      <c r="G22" s="20">
        <v>0.80555555555555547</v>
      </c>
      <c r="H22" s="19">
        <v>42126</v>
      </c>
      <c r="I22" s="20" t="s">
        <v>185</v>
      </c>
      <c r="J22" s="21">
        <f t="shared" si="0"/>
        <v>0</v>
      </c>
      <c r="K22" s="21">
        <f t="shared" si="1"/>
        <v>0</v>
      </c>
      <c r="L22" s="21">
        <f t="shared" si="2"/>
        <v>0</v>
      </c>
      <c r="M22" s="21">
        <f t="shared" si="3"/>
        <v>0.93749999999999989</v>
      </c>
      <c r="N22" s="11" t="s">
        <v>46</v>
      </c>
      <c r="O22" s="11" t="s">
        <v>55</v>
      </c>
      <c r="P22" s="12" t="s">
        <v>6</v>
      </c>
      <c r="Q22" s="5" t="s">
        <v>20</v>
      </c>
      <c r="R22" s="23" t="s">
        <v>186</v>
      </c>
      <c r="S22" s="23" t="s">
        <v>187</v>
      </c>
    </row>
    <row r="23" spans="1:19" s="72" customFormat="1" ht="28.5">
      <c r="A23" s="66">
        <v>18</v>
      </c>
      <c r="B23" s="67">
        <v>705006</v>
      </c>
      <c r="C23" s="6" t="s">
        <v>118</v>
      </c>
      <c r="D23" s="10" t="s">
        <v>52</v>
      </c>
      <c r="E23" s="10">
        <v>0</v>
      </c>
      <c r="F23" s="19">
        <v>42126</v>
      </c>
      <c r="G23" s="20" t="s">
        <v>164</v>
      </c>
      <c r="H23" s="19">
        <v>42126</v>
      </c>
      <c r="I23" s="20" t="s">
        <v>188</v>
      </c>
      <c r="J23" s="21">
        <f t="shared" si="0"/>
        <v>0</v>
      </c>
      <c r="K23" s="21">
        <f t="shared" si="1"/>
        <v>0</v>
      </c>
      <c r="L23" s="21">
        <f t="shared" si="2"/>
        <v>0</v>
      </c>
      <c r="M23" s="21">
        <f t="shared" si="3"/>
        <v>0.36388888888888893</v>
      </c>
      <c r="N23" s="11" t="s">
        <v>46</v>
      </c>
      <c r="O23" s="11" t="s">
        <v>55</v>
      </c>
      <c r="P23" s="12" t="s">
        <v>6</v>
      </c>
      <c r="Q23" s="5" t="s">
        <v>20</v>
      </c>
      <c r="R23" s="23" t="s">
        <v>189</v>
      </c>
      <c r="S23" s="23" t="s">
        <v>190</v>
      </c>
    </row>
    <row r="24" spans="1:19" s="72" customFormat="1" ht="28.5">
      <c r="A24" s="66">
        <v>19</v>
      </c>
      <c r="B24" s="67">
        <v>705007</v>
      </c>
      <c r="C24" s="6" t="s">
        <v>102</v>
      </c>
      <c r="D24" s="10" t="s">
        <v>52</v>
      </c>
      <c r="E24" s="10">
        <v>0</v>
      </c>
      <c r="F24" s="19">
        <v>42126</v>
      </c>
      <c r="G24" s="20" t="s">
        <v>140</v>
      </c>
      <c r="H24" s="19">
        <v>42126</v>
      </c>
      <c r="I24" s="20" t="s">
        <v>191</v>
      </c>
      <c r="J24" s="21">
        <f t="shared" si="0"/>
        <v>0</v>
      </c>
      <c r="K24" s="21">
        <f t="shared" si="1"/>
        <v>0</v>
      </c>
      <c r="L24" s="21">
        <f t="shared" si="2"/>
        <v>0</v>
      </c>
      <c r="M24" s="21">
        <f t="shared" si="3"/>
        <v>0.31111111111111112</v>
      </c>
      <c r="N24" s="11" t="s">
        <v>46</v>
      </c>
      <c r="O24" s="11" t="s">
        <v>55</v>
      </c>
      <c r="P24" s="12" t="s">
        <v>6</v>
      </c>
      <c r="Q24" s="5" t="s">
        <v>20</v>
      </c>
      <c r="R24" s="23" t="s">
        <v>192</v>
      </c>
      <c r="S24" s="23" t="s">
        <v>193</v>
      </c>
    </row>
    <row r="25" spans="1:19" s="72" customFormat="1" ht="28.5">
      <c r="A25" s="17">
        <v>20</v>
      </c>
      <c r="B25" s="67">
        <v>705008</v>
      </c>
      <c r="C25" s="6" t="s">
        <v>107</v>
      </c>
      <c r="D25" s="10" t="s">
        <v>52</v>
      </c>
      <c r="E25" s="10">
        <v>0</v>
      </c>
      <c r="F25" s="19">
        <v>42126</v>
      </c>
      <c r="G25" s="20" t="s">
        <v>194</v>
      </c>
      <c r="H25" s="19">
        <v>42126</v>
      </c>
      <c r="I25" s="20" t="s">
        <v>195</v>
      </c>
      <c r="J25" s="21">
        <f t="shared" si="0"/>
        <v>0</v>
      </c>
      <c r="K25" s="21">
        <f t="shared" si="1"/>
        <v>0</v>
      </c>
      <c r="L25" s="21">
        <f t="shared" si="2"/>
        <v>0</v>
      </c>
      <c r="M25" s="21">
        <f t="shared" si="3"/>
        <v>0.29375000000000007</v>
      </c>
      <c r="N25" s="11" t="s">
        <v>46</v>
      </c>
      <c r="O25" s="11" t="s">
        <v>55</v>
      </c>
      <c r="P25" s="12" t="s">
        <v>6</v>
      </c>
      <c r="Q25" s="5" t="s">
        <v>20</v>
      </c>
      <c r="R25" s="23" t="s">
        <v>196</v>
      </c>
      <c r="S25" s="23" t="s">
        <v>197</v>
      </c>
    </row>
    <row r="26" spans="1:19" s="72" customFormat="1" ht="28.5">
      <c r="A26" s="66">
        <v>21</v>
      </c>
      <c r="B26" s="67">
        <v>705009</v>
      </c>
      <c r="C26" s="6" t="s">
        <v>108</v>
      </c>
      <c r="D26" s="10" t="s">
        <v>52</v>
      </c>
      <c r="E26" s="10">
        <v>0</v>
      </c>
      <c r="F26" s="19">
        <v>42126</v>
      </c>
      <c r="G26" s="20" t="s">
        <v>72</v>
      </c>
      <c r="H26" s="19">
        <v>42126</v>
      </c>
      <c r="I26" s="20" t="s">
        <v>198</v>
      </c>
      <c r="J26" s="21">
        <f t="shared" si="0"/>
        <v>0</v>
      </c>
      <c r="K26" s="21">
        <f t="shared" si="1"/>
        <v>0</v>
      </c>
      <c r="L26" s="21">
        <f t="shared" si="2"/>
        <v>0</v>
      </c>
      <c r="M26" s="21">
        <f t="shared" si="3"/>
        <v>0.29375000000000007</v>
      </c>
      <c r="N26" s="11" t="s">
        <v>46</v>
      </c>
      <c r="O26" s="11" t="s">
        <v>55</v>
      </c>
      <c r="P26" s="12" t="s">
        <v>6</v>
      </c>
      <c r="Q26" s="5" t="s">
        <v>20</v>
      </c>
      <c r="R26" s="23" t="s">
        <v>199</v>
      </c>
      <c r="S26" s="23" t="s">
        <v>200</v>
      </c>
    </row>
    <row r="27" spans="1:19" s="72" customFormat="1" ht="33.75">
      <c r="A27" s="66">
        <v>22</v>
      </c>
      <c r="B27" s="67">
        <v>705010</v>
      </c>
      <c r="C27" s="26" t="s">
        <v>60</v>
      </c>
      <c r="D27" s="10" t="s">
        <v>52</v>
      </c>
      <c r="E27" s="10">
        <v>0</v>
      </c>
      <c r="F27" s="19">
        <v>42126</v>
      </c>
      <c r="G27" s="20">
        <v>0.39305555555555555</v>
      </c>
      <c r="H27" s="19">
        <v>42126</v>
      </c>
      <c r="I27" s="20">
        <v>0.81874999999999998</v>
      </c>
      <c r="J27" s="21">
        <f t="shared" si="0"/>
        <v>0.42569444444444443</v>
      </c>
      <c r="K27" s="21">
        <f t="shared" si="1"/>
        <v>0</v>
      </c>
      <c r="L27" s="21">
        <f t="shared" si="2"/>
        <v>0</v>
      </c>
      <c r="M27" s="21">
        <f t="shared" si="3"/>
        <v>0</v>
      </c>
      <c r="N27" s="11" t="s">
        <v>53</v>
      </c>
      <c r="O27" s="11" t="s">
        <v>55</v>
      </c>
      <c r="P27" s="12" t="s">
        <v>16</v>
      </c>
      <c r="Q27" s="22" t="s">
        <v>201</v>
      </c>
      <c r="R27" s="23" t="s">
        <v>202</v>
      </c>
      <c r="S27" s="23" t="s">
        <v>203</v>
      </c>
    </row>
    <row r="28" spans="1:19" s="72" customFormat="1" ht="28.5">
      <c r="A28" s="17">
        <v>23</v>
      </c>
      <c r="B28" s="67">
        <v>705011</v>
      </c>
      <c r="C28" s="2" t="s">
        <v>156</v>
      </c>
      <c r="D28" s="10" t="s">
        <v>52</v>
      </c>
      <c r="E28" s="10">
        <v>0</v>
      </c>
      <c r="F28" s="19">
        <v>42126</v>
      </c>
      <c r="G28" s="20" t="s">
        <v>204</v>
      </c>
      <c r="H28" s="19">
        <v>42126</v>
      </c>
      <c r="I28" s="20" t="s">
        <v>205</v>
      </c>
      <c r="J28" s="21">
        <f t="shared" si="0"/>
        <v>0</v>
      </c>
      <c r="K28" s="21">
        <f t="shared" si="1"/>
        <v>0</v>
      </c>
      <c r="L28" s="21">
        <f t="shared" si="2"/>
        <v>0</v>
      </c>
      <c r="M28" s="21">
        <f t="shared" si="3"/>
        <v>0.25694444444444436</v>
      </c>
      <c r="N28" s="11" t="s">
        <v>46</v>
      </c>
      <c r="O28" s="11" t="s">
        <v>55</v>
      </c>
      <c r="P28" s="12" t="s">
        <v>6</v>
      </c>
      <c r="Q28" s="22" t="s">
        <v>20</v>
      </c>
      <c r="R28" s="23" t="s">
        <v>206</v>
      </c>
      <c r="S28" s="23" t="s">
        <v>207</v>
      </c>
    </row>
    <row r="29" spans="1:19" s="72" customFormat="1" ht="28.5">
      <c r="A29" s="66">
        <v>24</v>
      </c>
      <c r="B29" s="67">
        <v>705012</v>
      </c>
      <c r="C29" s="2" t="s">
        <v>109</v>
      </c>
      <c r="D29" s="10" t="s">
        <v>52</v>
      </c>
      <c r="E29" s="10">
        <v>0</v>
      </c>
      <c r="F29" s="19">
        <v>42126</v>
      </c>
      <c r="G29" s="20" t="s">
        <v>208</v>
      </c>
      <c r="H29" s="19">
        <v>42126</v>
      </c>
      <c r="I29" s="20" t="s">
        <v>209</v>
      </c>
      <c r="J29" s="21">
        <f t="shared" si="0"/>
        <v>0</v>
      </c>
      <c r="K29" s="21">
        <f t="shared" si="1"/>
        <v>0</v>
      </c>
      <c r="L29" s="21">
        <f t="shared" si="2"/>
        <v>0</v>
      </c>
      <c r="M29" s="21">
        <f t="shared" si="3"/>
        <v>0.1958333333333333</v>
      </c>
      <c r="N29" s="11" t="s">
        <v>46</v>
      </c>
      <c r="O29" s="11" t="s">
        <v>55</v>
      </c>
      <c r="P29" s="12" t="s">
        <v>6</v>
      </c>
      <c r="Q29" s="22" t="s">
        <v>20</v>
      </c>
      <c r="R29" s="23" t="s">
        <v>210</v>
      </c>
      <c r="S29" s="23" t="s">
        <v>211</v>
      </c>
    </row>
    <row r="30" spans="1:19" s="72" customFormat="1" ht="28.5">
      <c r="A30" s="66">
        <v>25</v>
      </c>
      <c r="B30" s="67">
        <v>705013</v>
      </c>
      <c r="C30" s="74" t="s">
        <v>8</v>
      </c>
      <c r="D30" s="10" t="s">
        <v>52</v>
      </c>
      <c r="E30" s="10">
        <v>0</v>
      </c>
      <c r="F30" s="19">
        <v>42126</v>
      </c>
      <c r="G30" s="20" t="s">
        <v>212</v>
      </c>
      <c r="H30" s="19">
        <v>42127</v>
      </c>
      <c r="I30" s="20">
        <v>0.31736111111111115</v>
      </c>
      <c r="J30" s="21">
        <f t="shared" si="0"/>
        <v>0</v>
      </c>
      <c r="K30" s="21">
        <f t="shared" si="1"/>
        <v>0</v>
      </c>
      <c r="L30" s="21">
        <f t="shared" si="2"/>
        <v>0</v>
      </c>
      <c r="M30" s="21">
        <f t="shared" si="3"/>
        <v>0.57986111111111127</v>
      </c>
      <c r="N30" s="11" t="s">
        <v>46</v>
      </c>
      <c r="O30" s="11" t="s">
        <v>55</v>
      </c>
      <c r="P30" s="12" t="s">
        <v>4</v>
      </c>
      <c r="Q30" s="22" t="s">
        <v>20</v>
      </c>
      <c r="R30" s="23" t="s">
        <v>213</v>
      </c>
      <c r="S30" s="23" t="s">
        <v>214</v>
      </c>
    </row>
    <row r="31" spans="1:19" s="72" customFormat="1" ht="28.5">
      <c r="A31" s="17">
        <v>26</v>
      </c>
      <c r="B31" s="67">
        <v>705014</v>
      </c>
      <c r="C31" s="2" t="s">
        <v>17</v>
      </c>
      <c r="D31" s="10" t="s">
        <v>52</v>
      </c>
      <c r="E31" s="10">
        <v>0</v>
      </c>
      <c r="F31" s="19">
        <v>42127</v>
      </c>
      <c r="G31" s="20">
        <v>0.41875000000000001</v>
      </c>
      <c r="H31" s="19">
        <v>42127</v>
      </c>
      <c r="I31" s="20">
        <v>0.64097222222222217</v>
      </c>
      <c r="J31" s="21">
        <f t="shared" si="0"/>
        <v>0</v>
      </c>
      <c r="K31" s="21">
        <f t="shared" si="1"/>
        <v>0</v>
      </c>
      <c r="L31" s="21">
        <f t="shared" si="2"/>
        <v>0.22222222222222215</v>
      </c>
      <c r="M31" s="21">
        <f t="shared" si="3"/>
        <v>0</v>
      </c>
      <c r="N31" s="11" t="s">
        <v>45</v>
      </c>
      <c r="O31" s="11" t="s">
        <v>55</v>
      </c>
      <c r="P31" s="12" t="s">
        <v>166</v>
      </c>
      <c r="Q31" s="22" t="s">
        <v>234</v>
      </c>
      <c r="R31" s="23" t="s">
        <v>78</v>
      </c>
      <c r="S31" s="23" t="s">
        <v>78</v>
      </c>
    </row>
    <row r="32" spans="1:19" s="72" customFormat="1" ht="28.5">
      <c r="A32" s="66">
        <v>27</v>
      </c>
      <c r="B32" s="67">
        <v>705015</v>
      </c>
      <c r="C32" s="74" t="s">
        <v>10</v>
      </c>
      <c r="D32" s="10" t="s">
        <v>52</v>
      </c>
      <c r="E32" s="10">
        <v>0</v>
      </c>
      <c r="F32" s="19">
        <v>42127</v>
      </c>
      <c r="G32" s="20">
        <v>0.6972222222222223</v>
      </c>
      <c r="H32" s="19">
        <v>42128</v>
      </c>
      <c r="I32" s="20">
        <v>0.2986111111111111</v>
      </c>
      <c r="J32" s="21">
        <f t="shared" si="0"/>
        <v>0</v>
      </c>
      <c r="K32" s="21">
        <f t="shared" si="1"/>
        <v>0</v>
      </c>
      <c r="L32" s="21">
        <f t="shared" si="2"/>
        <v>0</v>
      </c>
      <c r="M32" s="21">
        <f t="shared" si="3"/>
        <v>0.60138888888888886</v>
      </c>
      <c r="N32" s="11" t="s">
        <v>46</v>
      </c>
      <c r="O32" s="11" t="s">
        <v>55</v>
      </c>
      <c r="P32" s="12" t="s">
        <v>4</v>
      </c>
      <c r="Q32" s="5" t="s">
        <v>20</v>
      </c>
      <c r="R32" s="23" t="s">
        <v>215</v>
      </c>
      <c r="S32" s="23" t="s">
        <v>216</v>
      </c>
    </row>
    <row r="33" spans="1:19" s="72" customFormat="1" ht="28.5">
      <c r="A33" s="66">
        <v>28</v>
      </c>
      <c r="B33" s="67">
        <v>705016</v>
      </c>
      <c r="C33" s="2" t="s">
        <v>154</v>
      </c>
      <c r="D33" s="10" t="s">
        <v>52</v>
      </c>
      <c r="E33" s="10">
        <v>0</v>
      </c>
      <c r="F33" s="19">
        <v>42127</v>
      </c>
      <c r="G33" s="20">
        <v>0.72499999999999998</v>
      </c>
      <c r="H33" s="76">
        <v>42155</v>
      </c>
      <c r="I33" s="77">
        <v>1</v>
      </c>
      <c r="J33" s="21">
        <f t="shared" si="0"/>
        <v>0</v>
      </c>
      <c r="K33" s="21">
        <f t="shared" si="1"/>
        <v>0</v>
      </c>
      <c r="L33" s="21">
        <f t="shared" si="2"/>
        <v>0</v>
      </c>
      <c r="M33" s="21">
        <f t="shared" si="3"/>
        <v>28.274999999999999</v>
      </c>
      <c r="N33" s="11" t="s">
        <v>46</v>
      </c>
      <c r="O33" s="11" t="s">
        <v>55</v>
      </c>
      <c r="P33" s="12" t="s">
        <v>4</v>
      </c>
      <c r="Q33" s="5" t="s">
        <v>20</v>
      </c>
      <c r="R33" s="23" t="s">
        <v>217</v>
      </c>
      <c r="S33" s="23"/>
    </row>
    <row r="34" spans="1:19" s="72" customFormat="1" ht="28.5">
      <c r="A34" s="17">
        <v>29</v>
      </c>
      <c r="B34" s="67">
        <v>705017</v>
      </c>
      <c r="C34" s="6" t="s">
        <v>155</v>
      </c>
      <c r="D34" s="10" t="s">
        <v>52</v>
      </c>
      <c r="E34" s="10">
        <v>0</v>
      </c>
      <c r="F34" s="19">
        <v>42127</v>
      </c>
      <c r="G34" s="20">
        <v>0.7402777777777777</v>
      </c>
      <c r="H34" s="19">
        <v>42127</v>
      </c>
      <c r="I34" s="20">
        <v>0.7402777777777777</v>
      </c>
      <c r="J34" s="21">
        <f t="shared" si="0"/>
        <v>0</v>
      </c>
      <c r="K34" s="21">
        <f t="shared" si="1"/>
        <v>0</v>
      </c>
      <c r="L34" s="21">
        <f t="shared" si="2"/>
        <v>0</v>
      </c>
      <c r="M34" s="21">
        <f t="shared" si="3"/>
        <v>0</v>
      </c>
      <c r="N34" s="11" t="s">
        <v>46</v>
      </c>
      <c r="O34" s="11" t="s">
        <v>55</v>
      </c>
      <c r="P34" s="12" t="s">
        <v>6</v>
      </c>
      <c r="Q34" s="5" t="s">
        <v>218</v>
      </c>
      <c r="R34" s="23" t="s">
        <v>217</v>
      </c>
      <c r="S34" s="23"/>
    </row>
    <row r="35" spans="1:19" s="72" customFormat="1" ht="28.5">
      <c r="A35" s="66">
        <v>30</v>
      </c>
      <c r="B35" s="67">
        <v>705018</v>
      </c>
      <c r="C35" s="6" t="s">
        <v>114</v>
      </c>
      <c r="D35" s="10" t="s">
        <v>52</v>
      </c>
      <c r="E35" s="10">
        <v>0</v>
      </c>
      <c r="F35" s="19">
        <v>42127</v>
      </c>
      <c r="G35" s="20">
        <v>0.88124999999999998</v>
      </c>
      <c r="H35" s="19">
        <v>42128</v>
      </c>
      <c r="I35" s="20">
        <v>0.75208333333333333</v>
      </c>
      <c r="J35" s="21">
        <f t="shared" si="0"/>
        <v>0</v>
      </c>
      <c r="K35" s="21">
        <f t="shared" si="1"/>
        <v>0</v>
      </c>
      <c r="L35" s="21">
        <f t="shared" si="2"/>
        <v>0</v>
      </c>
      <c r="M35" s="21">
        <f t="shared" si="3"/>
        <v>0.87083333333333324</v>
      </c>
      <c r="N35" s="11" t="s">
        <v>46</v>
      </c>
      <c r="O35" s="11" t="s">
        <v>55</v>
      </c>
      <c r="P35" s="12" t="s">
        <v>6</v>
      </c>
      <c r="Q35" s="5" t="s">
        <v>20</v>
      </c>
      <c r="R35" s="23" t="s">
        <v>219</v>
      </c>
      <c r="S35" s="23" t="s">
        <v>220</v>
      </c>
    </row>
    <row r="36" spans="1:19" s="72" customFormat="1" ht="28.5">
      <c r="A36" s="66">
        <v>31</v>
      </c>
      <c r="B36" s="67">
        <v>705019</v>
      </c>
      <c r="C36" s="6" t="s">
        <v>117</v>
      </c>
      <c r="D36" s="10" t="s">
        <v>52</v>
      </c>
      <c r="E36" s="10">
        <v>0</v>
      </c>
      <c r="F36" s="19">
        <v>42127</v>
      </c>
      <c r="G36" s="20">
        <v>0.94166666666666676</v>
      </c>
      <c r="H36" s="19">
        <v>42128</v>
      </c>
      <c r="I36" s="20">
        <v>0.9902777777777777</v>
      </c>
      <c r="J36" s="21">
        <f t="shared" si="0"/>
        <v>0</v>
      </c>
      <c r="K36" s="21">
        <f t="shared" si="1"/>
        <v>0</v>
      </c>
      <c r="L36" s="21">
        <f t="shared" si="2"/>
        <v>0</v>
      </c>
      <c r="M36" s="21">
        <f t="shared" si="3"/>
        <v>1.0486111111111107</v>
      </c>
      <c r="N36" s="11" t="s">
        <v>46</v>
      </c>
      <c r="O36" s="11" t="s">
        <v>55</v>
      </c>
      <c r="P36" s="12" t="s">
        <v>6</v>
      </c>
      <c r="Q36" s="5" t="s">
        <v>20</v>
      </c>
      <c r="R36" s="23" t="s">
        <v>221</v>
      </c>
      <c r="S36" s="23" t="s">
        <v>222</v>
      </c>
    </row>
    <row r="37" spans="1:19" s="72" customFormat="1" ht="28.5">
      <c r="A37" s="17">
        <v>32</v>
      </c>
      <c r="B37" s="67">
        <v>705020</v>
      </c>
      <c r="C37" s="6" t="s">
        <v>118</v>
      </c>
      <c r="D37" s="10" t="s">
        <v>52</v>
      </c>
      <c r="E37" s="10">
        <v>0</v>
      </c>
      <c r="F37" s="19">
        <v>42127</v>
      </c>
      <c r="G37" s="20">
        <v>0.97013888888888899</v>
      </c>
      <c r="H37" s="19">
        <v>42128</v>
      </c>
      <c r="I37" s="20">
        <v>0.7583333333333333</v>
      </c>
      <c r="J37" s="21">
        <f t="shared" si="0"/>
        <v>0</v>
      </c>
      <c r="K37" s="21">
        <f t="shared" si="1"/>
        <v>0</v>
      </c>
      <c r="L37" s="21">
        <f t="shared" si="2"/>
        <v>0</v>
      </c>
      <c r="M37" s="21">
        <f t="shared" si="3"/>
        <v>0.78819444444444431</v>
      </c>
      <c r="N37" s="11" t="s">
        <v>46</v>
      </c>
      <c r="O37" s="11" t="s">
        <v>55</v>
      </c>
      <c r="P37" s="12" t="s">
        <v>6</v>
      </c>
      <c r="Q37" s="5" t="s">
        <v>20</v>
      </c>
      <c r="R37" s="23" t="s">
        <v>223</v>
      </c>
      <c r="S37" s="23" t="s">
        <v>224</v>
      </c>
    </row>
    <row r="38" spans="1:19" s="72" customFormat="1" ht="28.5">
      <c r="A38" s="66">
        <v>33</v>
      </c>
      <c r="B38" s="67">
        <v>705021</v>
      </c>
      <c r="C38" s="6" t="s">
        <v>102</v>
      </c>
      <c r="D38" s="10" t="s">
        <v>52</v>
      </c>
      <c r="E38" s="10">
        <v>0</v>
      </c>
      <c r="F38" s="19">
        <v>42128</v>
      </c>
      <c r="G38" s="20">
        <v>0.31180555555555556</v>
      </c>
      <c r="H38" s="19">
        <v>42128</v>
      </c>
      <c r="I38" s="20">
        <v>0.75069444444444444</v>
      </c>
      <c r="J38" s="21">
        <f t="shared" si="0"/>
        <v>0</v>
      </c>
      <c r="K38" s="21">
        <f t="shared" si="1"/>
        <v>0</v>
      </c>
      <c r="L38" s="21">
        <f t="shared" si="2"/>
        <v>0</v>
      </c>
      <c r="M38" s="21">
        <f t="shared" si="3"/>
        <v>0.43888888888888888</v>
      </c>
      <c r="N38" s="11" t="s">
        <v>46</v>
      </c>
      <c r="O38" s="11" t="s">
        <v>55</v>
      </c>
      <c r="P38" s="12" t="s">
        <v>6</v>
      </c>
      <c r="Q38" s="5" t="s">
        <v>20</v>
      </c>
      <c r="R38" s="23" t="s">
        <v>225</v>
      </c>
      <c r="S38" s="23" t="s">
        <v>226</v>
      </c>
    </row>
    <row r="39" spans="1:19" s="72" customFormat="1" ht="28.5">
      <c r="A39" s="66">
        <v>34</v>
      </c>
      <c r="B39" s="67">
        <v>705022</v>
      </c>
      <c r="C39" s="6" t="s">
        <v>103</v>
      </c>
      <c r="D39" s="10" t="s">
        <v>52</v>
      </c>
      <c r="E39" s="10">
        <v>0</v>
      </c>
      <c r="F39" s="19">
        <v>42128</v>
      </c>
      <c r="G39" s="20">
        <v>0.31388888888888888</v>
      </c>
      <c r="H39" s="19">
        <v>42128</v>
      </c>
      <c r="I39" s="20">
        <v>0.75694444444444453</v>
      </c>
      <c r="J39" s="21">
        <f t="shared" si="0"/>
        <v>0</v>
      </c>
      <c r="K39" s="21">
        <f t="shared" si="1"/>
        <v>0</v>
      </c>
      <c r="L39" s="21">
        <f t="shared" si="2"/>
        <v>0</v>
      </c>
      <c r="M39" s="21">
        <f t="shared" si="3"/>
        <v>0.44305555555555565</v>
      </c>
      <c r="N39" s="11" t="s">
        <v>46</v>
      </c>
      <c r="O39" s="11" t="s">
        <v>55</v>
      </c>
      <c r="P39" s="12" t="s">
        <v>6</v>
      </c>
      <c r="Q39" s="5" t="s">
        <v>20</v>
      </c>
      <c r="R39" s="23" t="s">
        <v>227</v>
      </c>
      <c r="S39" s="23" t="s">
        <v>228</v>
      </c>
    </row>
    <row r="40" spans="1:19" s="72" customFormat="1" ht="28.5">
      <c r="A40" s="17">
        <v>35</v>
      </c>
      <c r="B40" s="67">
        <v>705023</v>
      </c>
      <c r="C40" s="6" t="s">
        <v>123</v>
      </c>
      <c r="D40" s="10" t="s">
        <v>52</v>
      </c>
      <c r="E40" s="10">
        <v>0</v>
      </c>
      <c r="F40" s="19">
        <v>42128</v>
      </c>
      <c r="G40" s="20">
        <v>0.31458333333333333</v>
      </c>
      <c r="H40" s="19">
        <v>42128</v>
      </c>
      <c r="I40" s="20">
        <v>0.76736111111111116</v>
      </c>
      <c r="J40" s="21">
        <f t="shared" si="0"/>
        <v>0</v>
      </c>
      <c r="K40" s="21">
        <f t="shared" si="1"/>
        <v>0</v>
      </c>
      <c r="L40" s="21">
        <f t="shared" si="2"/>
        <v>0</v>
      </c>
      <c r="M40" s="21">
        <f t="shared" si="3"/>
        <v>0.45277777777777783</v>
      </c>
      <c r="N40" s="11" t="s">
        <v>46</v>
      </c>
      <c r="O40" s="11" t="s">
        <v>55</v>
      </c>
      <c r="P40" s="12" t="s">
        <v>6</v>
      </c>
      <c r="Q40" s="5" t="s">
        <v>20</v>
      </c>
      <c r="R40" s="23" t="s">
        <v>229</v>
      </c>
      <c r="S40" s="23" t="s">
        <v>230</v>
      </c>
    </row>
    <row r="41" spans="1:19" s="72" customFormat="1">
      <c r="A41" s="66">
        <v>36</v>
      </c>
      <c r="B41" s="67">
        <v>705024</v>
      </c>
      <c r="C41" s="2" t="s">
        <v>28</v>
      </c>
      <c r="D41" s="10" t="s">
        <v>52</v>
      </c>
      <c r="E41" s="10">
        <v>0</v>
      </c>
      <c r="F41" s="19">
        <v>42128</v>
      </c>
      <c r="G41" s="20">
        <v>0.38194444444444442</v>
      </c>
      <c r="H41" s="19">
        <v>42128</v>
      </c>
      <c r="I41" s="20">
        <v>0.80763888888888891</v>
      </c>
      <c r="J41" s="21">
        <f t="shared" si="0"/>
        <v>0</v>
      </c>
      <c r="K41" s="21">
        <f t="shared" si="1"/>
        <v>0</v>
      </c>
      <c r="L41" s="21">
        <f t="shared" si="2"/>
        <v>0</v>
      </c>
      <c r="M41" s="21">
        <f t="shared" si="3"/>
        <v>0.42569444444444449</v>
      </c>
      <c r="N41" s="11" t="s">
        <v>46</v>
      </c>
      <c r="O41" s="11" t="s">
        <v>55</v>
      </c>
      <c r="P41" s="12" t="s">
        <v>11</v>
      </c>
      <c r="Q41" s="5" t="s">
        <v>231</v>
      </c>
      <c r="R41" s="23" t="s">
        <v>232</v>
      </c>
      <c r="S41" s="23" t="s">
        <v>233</v>
      </c>
    </row>
    <row r="42" spans="1:19" s="72" customFormat="1" ht="33.75">
      <c r="A42" s="66">
        <v>37</v>
      </c>
      <c r="B42" s="67">
        <v>705025</v>
      </c>
      <c r="C42" s="2" t="s">
        <v>19</v>
      </c>
      <c r="D42" s="10" t="s">
        <v>52</v>
      </c>
      <c r="E42" s="10">
        <v>0</v>
      </c>
      <c r="F42" s="19">
        <v>42128</v>
      </c>
      <c r="G42" s="20">
        <v>0.39027777777777778</v>
      </c>
      <c r="H42" s="19">
        <v>42128</v>
      </c>
      <c r="I42" s="20">
        <v>0.55208333333333337</v>
      </c>
      <c r="J42" s="21">
        <f t="shared" si="0"/>
        <v>0</v>
      </c>
      <c r="K42" s="21">
        <f t="shared" si="1"/>
        <v>0</v>
      </c>
      <c r="L42" s="21">
        <f t="shared" si="2"/>
        <v>0.16180555555555559</v>
      </c>
      <c r="M42" s="21">
        <f t="shared" si="3"/>
        <v>0</v>
      </c>
      <c r="N42" s="11" t="s">
        <v>45</v>
      </c>
      <c r="O42" s="11" t="s">
        <v>55</v>
      </c>
      <c r="P42" s="12" t="s">
        <v>166</v>
      </c>
      <c r="Q42" s="22" t="s">
        <v>234</v>
      </c>
      <c r="R42" s="23" t="s">
        <v>235</v>
      </c>
      <c r="S42" s="23" t="s">
        <v>236</v>
      </c>
    </row>
    <row r="43" spans="1:19" s="72" customFormat="1" ht="28.5">
      <c r="A43" s="17">
        <v>38</v>
      </c>
      <c r="B43" s="67">
        <v>705026</v>
      </c>
      <c r="C43" s="2" t="s">
        <v>108</v>
      </c>
      <c r="D43" s="10" t="s">
        <v>52</v>
      </c>
      <c r="E43" s="10">
        <v>0</v>
      </c>
      <c r="F43" s="19">
        <v>42128</v>
      </c>
      <c r="G43" s="20">
        <v>0.40208333333333335</v>
      </c>
      <c r="H43" s="19">
        <v>42128</v>
      </c>
      <c r="I43" s="20">
        <v>0.67708333333333337</v>
      </c>
      <c r="J43" s="21">
        <f t="shared" si="0"/>
        <v>0</v>
      </c>
      <c r="K43" s="21">
        <f t="shared" si="1"/>
        <v>0</v>
      </c>
      <c r="L43" s="21">
        <f t="shared" si="2"/>
        <v>0</v>
      </c>
      <c r="M43" s="21">
        <f t="shared" si="3"/>
        <v>0.27500000000000002</v>
      </c>
      <c r="N43" s="11" t="s">
        <v>46</v>
      </c>
      <c r="O43" s="11" t="s">
        <v>55</v>
      </c>
      <c r="P43" s="12" t="s">
        <v>6</v>
      </c>
      <c r="Q43" s="5" t="s">
        <v>20</v>
      </c>
      <c r="R43" s="23" t="s">
        <v>237</v>
      </c>
      <c r="S43" s="23" t="s">
        <v>238</v>
      </c>
    </row>
    <row r="44" spans="1:19" s="72" customFormat="1" ht="28.5">
      <c r="A44" s="66">
        <v>39</v>
      </c>
      <c r="B44" s="67">
        <v>705027</v>
      </c>
      <c r="C44" s="2" t="s">
        <v>107</v>
      </c>
      <c r="D44" s="10" t="s">
        <v>52</v>
      </c>
      <c r="E44" s="10">
        <v>0</v>
      </c>
      <c r="F44" s="19">
        <v>42128</v>
      </c>
      <c r="G44" s="20">
        <v>0.40347222222222223</v>
      </c>
      <c r="H44" s="19">
        <v>42128</v>
      </c>
      <c r="I44" s="20">
        <v>0.67499999999999993</v>
      </c>
      <c r="J44" s="21">
        <f t="shared" si="0"/>
        <v>0</v>
      </c>
      <c r="K44" s="21">
        <f t="shared" si="1"/>
        <v>0</v>
      </c>
      <c r="L44" s="21">
        <f t="shared" si="2"/>
        <v>0</v>
      </c>
      <c r="M44" s="21">
        <f t="shared" si="3"/>
        <v>0.2715277777777777</v>
      </c>
      <c r="N44" s="11" t="s">
        <v>46</v>
      </c>
      <c r="O44" s="11" t="s">
        <v>55</v>
      </c>
      <c r="P44" s="12" t="s">
        <v>6</v>
      </c>
      <c r="Q44" s="5" t="s">
        <v>20</v>
      </c>
      <c r="R44" s="23" t="s">
        <v>239</v>
      </c>
      <c r="S44" s="23" t="s">
        <v>240</v>
      </c>
    </row>
    <row r="45" spans="1:19" s="72" customFormat="1" ht="28.5">
      <c r="A45" s="66">
        <v>40</v>
      </c>
      <c r="B45" s="67">
        <v>705028</v>
      </c>
      <c r="C45" s="2" t="s">
        <v>115</v>
      </c>
      <c r="D45" s="10" t="s">
        <v>52</v>
      </c>
      <c r="E45" s="10">
        <v>0</v>
      </c>
      <c r="F45" s="19">
        <v>42128</v>
      </c>
      <c r="G45" s="20">
        <v>0.40486111111111112</v>
      </c>
      <c r="H45" s="19">
        <v>42128</v>
      </c>
      <c r="I45" s="20">
        <v>0.75277777777777777</v>
      </c>
      <c r="J45" s="21">
        <f t="shared" si="0"/>
        <v>0</v>
      </c>
      <c r="K45" s="21">
        <f t="shared" si="1"/>
        <v>0</v>
      </c>
      <c r="L45" s="21">
        <f t="shared" si="2"/>
        <v>0</v>
      </c>
      <c r="M45" s="21">
        <f t="shared" si="3"/>
        <v>0.34791666666666665</v>
      </c>
      <c r="N45" s="11" t="s">
        <v>46</v>
      </c>
      <c r="O45" s="11" t="s">
        <v>55</v>
      </c>
      <c r="P45" s="12" t="s">
        <v>6</v>
      </c>
      <c r="Q45" s="5" t="s">
        <v>20</v>
      </c>
      <c r="R45" s="23" t="s">
        <v>241</v>
      </c>
      <c r="S45" s="23" t="s">
        <v>242</v>
      </c>
    </row>
    <row r="46" spans="1:19" s="72" customFormat="1" ht="28.5">
      <c r="A46" s="17">
        <v>41</v>
      </c>
      <c r="B46" s="67">
        <v>705029</v>
      </c>
      <c r="C46" s="74" t="s">
        <v>14</v>
      </c>
      <c r="D46" s="10" t="s">
        <v>52</v>
      </c>
      <c r="E46" s="10">
        <v>0</v>
      </c>
      <c r="F46" s="19">
        <v>42128</v>
      </c>
      <c r="G46" s="20">
        <v>0.45555555555555555</v>
      </c>
      <c r="H46" s="19">
        <v>42131</v>
      </c>
      <c r="I46" s="20">
        <v>0.41041666666666665</v>
      </c>
      <c r="J46" s="21">
        <f t="shared" si="0"/>
        <v>0</v>
      </c>
      <c r="K46" s="21">
        <f t="shared" si="1"/>
        <v>0</v>
      </c>
      <c r="L46" s="21">
        <f t="shared" si="2"/>
        <v>0</v>
      </c>
      <c r="M46" s="21">
        <f t="shared" si="3"/>
        <v>2.9548611111111107</v>
      </c>
      <c r="N46" s="11" t="s">
        <v>46</v>
      </c>
      <c r="O46" s="11" t="s">
        <v>55</v>
      </c>
      <c r="P46" s="12" t="s">
        <v>18</v>
      </c>
      <c r="Q46" s="5" t="s">
        <v>243</v>
      </c>
      <c r="R46" s="23" t="s">
        <v>244</v>
      </c>
      <c r="S46" s="23" t="s">
        <v>245</v>
      </c>
    </row>
    <row r="47" spans="1:19" s="72" customFormat="1" ht="28.5">
      <c r="A47" s="66">
        <v>42</v>
      </c>
      <c r="B47" s="67">
        <v>705030</v>
      </c>
      <c r="C47" s="74" t="s">
        <v>8</v>
      </c>
      <c r="D47" s="10" t="s">
        <v>52</v>
      </c>
      <c r="E47" s="10">
        <v>0</v>
      </c>
      <c r="F47" s="19">
        <v>42128</v>
      </c>
      <c r="G47" s="20">
        <v>0.7597222222222223</v>
      </c>
      <c r="H47" s="19">
        <v>42129</v>
      </c>
      <c r="I47" s="20">
        <v>0.2590277777777778</v>
      </c>
      <c r="J47" s="21">
        <f t="shared" si="0"/>
        <v>0</v>
      </c>
      <c r="K47" s="21">
        <f t="shared" si="1"/>
        <v>0</v>
      </c>
      <c r="L47" s="21">
        <f t="shared" si="2"/>
        <v>0</v>
      </c>
      <c r="M47" s="21">
        <f t="shared" si="3"/>
        <v>0.49930555555555556</v>
      </c>
      <c r="N47" s="11" t="s">
        <v>46</v>
      </c>
      <c r="O47" s="11" t="s">
        <v>55</v>
      </c>
      <c r="P47" s="12" t="s">
        <v>4</v>
      </c>
      <c r="Q47" s="5" t="s">
        <v>20</v>
      </c>
      <c r="R47" s="23" t="s">
        <v>246</v>
      </c>
      <c r="S47" s="23" t="s">
        <v>247</v>
      </c>
    </row>
    <row r="48" spans="1:19" s="72" customFormat="1" ht="99.75">
      <c r="A48" s="66">
        <v>43</v>
      </c>
      <c r="B48" s="67">
        <v>705031</v>
      </c>
      <c r="C48" s="2" t="s">
        <v>153</v>
      </c>
      <c r="D48" s="10" t="s">
        <v>52</v>
      </c>
      <c r="E48" s="10">
        <v>0</v>
      </c>
      <c r="F48" s="19">
        <v>42128</v>
      </c>
      <c r="G48" s="20">
        <v>0.77916666666666667</v>
      </c>
      <c r="H48" s="19">
        <v>42128</v>
      </c>
      <c r="I48" s="20">
        <v>0.84027777777777779</v>
      </c>
      <c r="J48" s="21">
        <f t="shared" si="0"/>
        <v>0</v>
      </c>
      <c r="K48" s="21">
        <f t="shared" si="1"/>
        <v>6.1111111111111116E-2</v>
      </c>
      <c r="L48" s="21">
        <f t="shared" si="2"/>
        <v>0</v>
      </c>
      <c r="M48" s="21">
        <f t="shared" si="3"/>
        <v>0</v>
      </c>
      <c r="N48" s="11" t="s">
        <v>54</v>
      </c>
      <c r="O48" s="11" t="s">
        <v>55</v>
      </c>
      <c r="P48" s="12" t="s">
        <v>22</v>
      </c>
      <c r="Q48" s="5" t="s">
        <v>248</v>
      </c>
      <c r="R48" s="23" t="s">
        <v>127</v>
      </c>
      <c r="S48" s="23" t="s">
        <v>249</v>
      </c>
    </row>
    <row r="49" spans="1:19" s="72" customFormat="1" ht="28.5">
      <c r="A49" s="17">
        <v>44</v>
      </c>
      <c r="B49" s="67">
        <v>705032</v>
      </c>
      <c r="C49" s="2" t="s">
        <v>39</v>
      </c>
      <c r="D49" s="10" t="s">
        <v>52</v>
      </c>
      <c r="E49" s="10">
        <v>0</v>
      </c>
      <c r="F49" s="19">
        <v>42128</v>
      </c>
      <c r="G49" s="20">
        <v>0.84930555555555554</v>
      </c>
      <c r="H49" s="19">
        <v>42128</v>
      </c>
      <c r="I49" s="20">
        <v>0.94374999999999998</v>
      </c>
      <c r="J49" s="21">
        <f t="shared" si="0"/>
        <v>0</v>
      </c>
      <c r="K49" s="21">
        <f t="shared" si="1"/>
        <v>9.4444444444444442E-2</v>
      </c>
      <c r="L49" s="21">
        <f t="shared" si="2"/>
        <v>0</v>
      </c>
      <c r="M49" s="21">
        <f t="shared" si="3"/>
        <v>0</v>
      </c>
      <c r="N49" s="11" t="s">
        <v>54</v>
      </c>
      <c r="O49" s="11" t="s">
        <v>55</v>
      </c>
      <c r="P49" s="12" t="s">
        <v>250</v>
      </c>
      <c r="Q49" s="5" t="s">
        <v>251</v>
      </c>
      <c r="R49" s="23" t="s">
        <v>127</v>
      </c>
      <c r="S49" s="23" t="s">
        <v>252</v>
      </c>
    </row>
    <row r="50" spans="1:19" s="72" customFormat="1" ht="66" customHeight="1">
      <c r="A50" s="66">
        <v>45</v>
      </c>
      <c r="B50" s="67">
        <v>705033</v>
      </c>
      <c r="C50" s="2" t="s">
        <v>94</v>
      </c>
      <c r="D50" s="10" t="s">
        <v>52</v>
      </c>
      <c r="E50" s="10">
        <v>0</v>
      </c>
      <c r="F50" s="19">
        <v>42128</v>
      </c>
      <c r="G50" s="20">
        <v>0.86458333333333337</v>
      </c>
      <c r="H50" s="19">
        <v>42128</v>
      </c>
      <c r="I50" s="20">
        <v>0.89236111111111116</v>
      </c>
      <c r="J50" s="21">
        <f t="shared" si="0"/>
        <v>0</v>
      </c>
      <c r="K50" s="21">
        <f t="shared" si="1"/>
        <v>2.777777777777779E-2</v>
      </c>
      <c r="L50" s="21">
        <f t="shared" si="2"/>
        <v>0</v>
      </c>
      <c r="M50" s="21">
        <f t="shared" si="3"/>
        <v>0</v>
      </c>
      <c r="N50" s="11" t="s">
        <v>54</v>
      </c>
      <c r="O50" s="11" t="s">
        <v>55</v>
      </c>
      <c r="P50" s="12" t="s">
        <v>22</v>
      </c>
      <c r="Q50" s="5" t="s">
        <v>253</v>
      </c>
      <c r="R50" s="23" t="s">
        <v>127</v>
      </c>
      <c r="S50" s="23" t="s">
        <v>254</v>
      </c>
    </row>
    <row r="51" spans="1:19" s="72" customFormat="1" ht="28.5">
      <c r="A51" s="66">
        <v>46</v>
      </c>
      <c r="B51" s="67">
        <v>705034</v>
      </c>
      <c r="C51" s="6" t="s">
        <v>112</v>
      </c>
      <c r="D51" s="10" t="s">
        <v>52</v>
      </c>
      <c r="E51" s="10">
        <v>0</v>
      </c>
      <c r="F51" s="19">
        <v>42128</v>
      </c>
      <c r="G51" s="20" t="s">
        <v>255</v>
      </c>
      <c r="H51" s="19">
        <v>42133</v>
      </c>
      <c r="I51" s="19" t="s">
        <v>256</v>
      </c>
      <c r="J51" s="21">
        <f t="shared" si="0"/>
        <v>0</v>
      </c>
      <c r="K51" s="21">
        <f t="shared" si="1"/>
        <v>0</v>
      </c>
      <c r="L51" s="21">
        <f t="shared" si="2"/>
        <v>0</v>
      </c>
      <c r="M51" s="21">
        <f t="shared" si="3"/>
        <v>4.790972222222222</v>
      </c>
      <c r="N51" s="11" t="s">
        <v>46</v>
      </c>
      <c r="O51" s="11" t="s">
        <v>55</v>
      </c>
      <c r="P51" s="12" t="s">
        <v>6</v>
      </c>
      <c r="Q51" s="5" t="s">
        <v>20</v>
      </c>
      <c r="R51" s="23" t="s">
        <v>257</v>
      </c>
      <c r="S51" s="23" t="s">
        <v>258</v>
      </c>
    </row>
    <row r="52" spans="1:19" s="72" customFormat="1" ht="28.5">
      <c r="A52" s="17">
        <v>47</v>
      </c>
      <c r="B52" s="67">
        <v>705035</v>
      </c>
      <c r="C52" s="6" t="s">
        <v>114</v>
      </c>
      <c r="D52" s="10" t="s">
        <v>52</v>
      </c>
      <c r="E52" s="10">
        <v>0</v>
      </c>
      <c r="F52" s="19">
        <v>42128</v>
      </c>
      <c r="G52" s="20">
        <v>0.89097222222222217</v>
      </c>
      <c r="H52" s="19">
        <v>42130</v>
      </c>
      <c r="I52" s="20">
        <v>0.72499999999999998</v>
      </c>
      <c r="J52" s="21">
        <f t="shared" si="0"/>
        <v>0</v>
      </c>
      <c r="K52" s="21">
        <f t="shared" si="1"/>
        <v>0</v>
      </c>
      <c r="L52" s="21">
        <f t="shared" si="2"/>
        <v>0</v>
      </c>
      <c r="M52" s="21">
        <f t="shared" si="3"/>
        <v>1.834027777777778</v>
      </c>
      <c r="N52" s="11" t="s">
        <v>46</v>
      </c>
      <c r="O52" s="11" t="s">
        <v>55</v>
      </c>
      <c r="P52" s="12" t="s">
        <v>6</v>
      </c>
      <c r="Q52" s="5" t="s">
        <v>20</v>
      </c>
      <c r="R52" s="23" t="s">
        <v>259</v>
      </c>
      <c r="S52" s="23" t="s">
        <v>260</v>
      </c>
    </row>
    <row r="53" spans="1:19" s="72" customFormat="1">
      <c r="A53" s="66">
        <v>48</v>
      </c>
      <c r="B53" s="67">
        <v>705036</v>
      </c>
      <c r="C53" s="26" t="s">
        <v>38</v>
      </c>
      <c r="D53" s="10" t="s">
        <v>52</v>
      </c>
      <c r="E53" s="10">
        <v>0</v>
      </c>
      <c r="F53" s="19">
        <v>42128</v>
      </c>
      <c r="G53" s="20">
        <v>0.91736111111111107</v>
      </c>
      <c r="H53" s="19">
        <v>42128</v>
      </c>
      <c r="I53" s="20">
        <v>0.95277777777777783</v>
      </c>
      <c r="J53" s="21">
        <f t="shared" si="0"/>
        <v>0</v>
      </c>
      <c r="K53" s="21">
        <f t="shared" si="1"/>
        <v>3.5416666666666763E-2</v>
      </c>
      <c r="L53" s="21">
        <f t="shared" si="2"/>
        <v>0</v>
      </c>
      <c r="M53" s="21">
        <f t="shared" si="3"/>
        <v>0</v>
      </c>
      <c r="N53" s="11" t="s">
        <v>54</v>
      </c>
      <c r="O53" s="11" t="s">
        <v>55</v>
      </c>
      <c r="P53" s="12" t="s">
        <v>22</v>
      </c>
      <c r="Q53" s="5" t="s">
        <v>261</v>
      </c>
      <c r="R53" s="23" t="s">
        <v>127</v>
      </c>
      <c r="S53" s="23" t="s">
        <v>262</v>
      </c>
    </row>
    <row r="54" spans="1:19" s="72" customFormat="1" ht="28.5">
      <c r="A54" s="66">
        <v>49</v>
      </c>
      <c r="B54" s="67">
        <v>705037</v>
      </c>
      <c r="C54" s="26" t="s">
        <v>37</v>
      </c>
      <c r="D54" s="10" t="s">
        <v>52</v>
      </c>
      <c r="E54" s="10">
        <v>1</v>
      </c>
      <c r="F54" s="19">
        <v>42128</v>
      </c>
      <c r="G54" s="20">
        <v>0.91666666666666663</v>
      </c>
      <c r="H54" s="19">
        <v>42128</v>
      </c>
      <c r="I54" s="20">
        <v>0.9604166666666667</v>
      </c>
      <c r="J54" s="21">
        <f t="shared" si="0"/>
        <v>4.3750000000000067E-2</v>
      </c>
      <c r="K54" s="21">
        <f t="shared" si="1"/>
        <v>0</v>
      </c>
      <c r="L54" s="21">
        <f t="shared" si="2"/>
        <v>0</v>
      </c>
      <c r="M54" s="21">
        <f t="shared" si="3"/>
        <v>0</v>
      </c>
      <c r="N54" s="11" t="s">
        <v>53</v>
      </c>
      <c r="O54" s="11" t="s">
        <v>55</v>
      </c>
      <c r="P54" s="12" t="s">
        <v>12</v>
      </c>
      <c r="Q54" s="5" t="s">
        <v>263</v>
      </c>
      <c r="R54" s="23" t="s">
        <v>130</v>
      </c>
      <c r="S54" s="23" t="s">
        <v>264</v>
      </c>
    </row>
    <row r="55" spans="1:19" s="72" customFormat="1" ht="28.5">
      <c r="A55" s="17">
        <v>50</v>
      </c>
      <c r="B55" s="67">
        <v>705038</v>
      </c>
      <c r="C55" s="6" t="s">
        <v>103</v>
      </c>
      <c r="D55" s="10" t="s">
        <v>52</v>
      </c>
      <c r="E55" s="10">
        <v>0</v>
      </c>
      <c r="F55" s="19">
        <v>42129</v>
      </c>
      <c r="G55" s="20">
        <v>0.30694444444444441</v>
      </c>
      <c r="H55" s="19">
        <v>42132</v>
      </c>
      <c r="I55" s="20">
        <v>0.69166666666666676</v>
      </c>
      <c r="J55" s="21">
        <f t="shared" si="0"/>
        <v>0</v>
      </c>
      <c r="K55" s="21">
        <f t="shared" si="1"/>
        <v>0</v>
      </c>
      <c r="L55" s="21">
        <f t="shared" si="2"/>
        <v>0</v>
      </c>
      <c r="M55" s="21">
        <f t="shared" si="3"/>
        <v>3.3847222222222224</v>
      </c>
      <c r="N55" s="11" t="s">
        <v>46</v>
      </c>
      <c r="O55" s="11" t="s">
        <v>55</v>
      </c>
      <c r="P55" s="12" t="s">
        <v>6</v>
      </c>
      <c r="Q55" s="5" t="s">
        <v>20</v>
      </c>
      <c r="R55" s="23" t="s">
        <v>265</v>
      </c>
      <c r="S55" s="23" t="s">
        <v>266</v>
      </c>
    </row>
    <row r="56" spans="1:19" s="72" customFormat="1" ht="28.5">
      <c r="A56" s="66">
        <v>51</v>
      </c>
      <c r="B56" s="67">
        <v>705039</v>
      </c>
      <c r="C56" s="6" t="s">
        <v>123</v>
      </c>
      <c r="D56" s="10" t="s">
        <v>52</v>
      </c>
      <c r="E56" s="10">
        <v>0</v>
      </c>
      <c r="F56" s="19">
        <v>42129</v>
      </c>
      <c r="G56" s="20">
        <v>0.30763888888888891</v>
      </c>
      <c r="H56" s="19">
        <v>42130</v>
      </c>
      <c r="I56" s="20">
        <v>0.76944444444444438</v>
      </c>
      <c r="J56" s="21">
        <f t="shared" si="0"/>
        <v>0</v>
      </c>
      <c r="K56" s="21">
        <f t="shared" si="1"/>
        <v>0</v>
      </c>
      <c r="L56" s="21">
        <f t="shared" si="2"/>
        <v>0</v>
      </c>
      <c r="M56" s="21">
        <f t="shared" si="3"/>
        <v>1.4618055555555554</v>
      </c>
      <c r="N56" s="11" t="s">
        <v>46</v>
      </c>
      <c r="O56" s="11" t="s">
        <v>55</v>
      </c>
      <c r="P56" s="12" t="s">
        <v>6</v>
      </c>
      <c r="Q56" s="5" t="s">
        <v>20</v>
      </c>
      <c r="R56" s="23" t="s">
        <v>267</v>
      </c>
      <c r="S56" s="23" t="s">
        <v>268</v>
      </c>
    </row>
    <row r="57" spans="1:19" s="72" customFormat="1" ht="28.5">
      <c r="A57" s="66">
        <v>52</v>
      </c>
      <c r="B57" s="67">
        <v>705040</v>
      </c>
      <c r="C57" s="6" t="s">
        <v>109</v>
      </c>
      <c r="D57" s="10" t="s">
        <v>52</v>
      </c>
      <c r="E57" s="10">
        <v>0</v>
      </c>
      <c r="F57" s="19">
        <v>42129</v>
      </c>
      <c r="G57" s="20">
        <v>0.40972222222222227</v>
      </c>
      <c r="H57" s="19">
        <v>42129</v>
      </c>
      <c r="I57" s="20">
        <v>0.54791666666666672</v>
      </c>
      <c r="J57" s="21">
        <f t="shared" si="0"/>
        <v>0</v>
      </c>
      <c r="K57" s="21">
        <f t="shared" si="1"/>
        <v>0</v>
      </c>
      <c r="L57" s="21">
        <f t="shared" si="2"/>
        <v>0</v>
      </c>
      <c r="M57" s="21">
        <f t="shared" si="3"/>
        <v>0.13819444444444445</v>
      </c>
      <c r="N57" s="11" t="s">
        <v>46</v>
      </c>
      <c r="O57" s="11" t="s">
        <v>55</v>
      </c>
      <c r="P57" s="12" t="s">
        <v>6</v>
      </c>
      <c r="Q57" s="5" t="s">
        <v>20</v>
      </c>
      <c r="R57" s="23" t="s">
        <v>269</v>
      </c>
      <c r="S57" s="23" t="s">
        <v>270</v>
      </c>
    </row>
    <row r="58" spans="1:19" s="72" customFormat="1" ht="28.5">
      <c r="A58" s="17">
        <v>53</v>
      </c>
      <c r="B58" s="67">
        <v>705041</v>
      </c>
      <c r="C58" s="6" t="s">
        <v>102</v>
      </c>
      <c r="D58" s="10" t="s">
        <v>52</v>
      </c>
      <c r="E58" s="10">
        <v>0</v>
      </c>
      <c r="F58" s="19">
        <v>42129</v>
      </c>
      <c r="G58" s="20">
        <v>0.41180555555555554</v>
      </c>
      <c r="H58" s="19">
        <v>42129</v>
      </c>
      <c r="I58" s="20">
        <v>0.5083333333333333</v>
      </c>
      <c r="J58" s="21">
        <f t="shared" si="0"/>
        <v>0</v>
      </c>
      <c r="K58" s="21">
        <f t="shared" si="1"/>
        <v>0</v>
      </c>
      <c r="L58" s="21">
        <f t="shared" si="2"/>
        <v>0</v>
      </c>
      <c r="M58" s="21">
        <f t="shared" si="3"/>
        <v>9.6527777777777768E-2</v>
      </c>
      <c r="N58" s="11" t="s">
        <v>46</v>
      </c>
      <c r="O58" s="11" t="s">
        <v>55</v>
      </c>
      <c r="P58" s="12" t="s">
        <v>6</v>
      </c>
      <c r="Q58" s="5" t="s">
        <v>20</v>
      </c>
      <c r="R58" s="23" t="s">
        <v>271</v>
      </c>
      <c r="S58" s="23" t="s">
        <v>272</v>
      </c>
    </row>
    <row r="59" spans="1:19" s="72" customFormat="1" ht="28.5">
      <c r="A59" s="66">
        <v>54</v>
      </c>
      <c r="B59" s="67">
        <v>705042</v>
      </c>
      <c r="C59" s="6" t="s">
        <v>104</v>
      </c>
      <c r="D59" s="10" t="s">
        <v>52</v>
      </c>
      <c r="E59" s="10">
        <v>0</v>
      </c>
      <c r="F59" s="19">
        <v>42129</v>
      </c>
      <c r="G59" s="20">
        <v>0.41944444444444445</v>
      </c>
      <c r="H59" s="19">
        <v>42133</v>
      </c>
      <c r="I59" s="20">
        <v>0.77222222222222225</v>
      </c>
      <c r="J59" s="21">
        <f t="shared" si="0"/>
        <v>0</v>
      </c>
      <c r="K59" s="21">
        <f t="shared" si="1"/>
        <v>0</v>
      </c>
      <c r="L59" s="21">
        <f t="shared" si="2"/>
        <v>0</v>
      </c>
      <c r="M59" s="21">
        <f t="shared" si="3"/>
        <v>4.3527777777777779</v>
      </c>
      <c r="N59" s="11" t="s">
        <v>46</v>
      </c>
      <c r="O59" s="11" t="s">
        <v>55</v>
      </c>
      <c r="P59" s="12" t="s">
        <v>6</v>
      </c>
      <c r="Q59" s="5" t="s">
        <v>20</v>
      </c>
      <c r="R59" s="23" t="s">
        <v>273</v>
      </c>
      <c r="S59" s="23" t="s">
        <v>274</v>
      </c>
    </row>
    <row r="60" spans="1:19" s="72" customFormat="1">
      <c r="A60" s="66">
        <v>55</v>
      </c>
      <c r="B60" s="67">
        <v>705043</v>
      </c>
      <c r="C60" s="2" t="s">
        <v>58</v>
      </c>
      <c r="D60" s="10" t="s">
        <v>52</v>
      </c>
      <c r="E60" s="10">
        <v>0</v>
      </c>
      <c r="F60" s="19">
        <v>42129</v>
      </c>
      <c r="G60" s="20">
        <v>0.4375</v>
      </c>
      <c r="H60" s="19">
        <v>42129</v>
      </c>
      <c r="I60" s="20">
        <v>0.44444444444444442</v>
      </c>
      <c r="J60" s="21">
        <f t="shared" si="0"/>
        <v>0</v>
      </c>
      <c r="K60" s="21">
        <f t="shared" si="1"/>
        <v>0</v>
      </c>
      <c r="L60" s="21">
        <f t="shared" si="2"/>
        <v>6.9444444444444198E-3</v>
      </c>
      <c r="M60" s="21">
        <f t="shared" si="3"/>
        <v>0</v>
      </c>
      <c r="N60" s="11" t="s">
        <v>45</v>
      </c>
      <c r="O60" s="11" t="s">
        <v>55</v>
      </c>
      <c r="P60" s="12" t="s">
        <v>7</v>
      </c>
      <c r="Q60" s="5" t="s">
        <v>275</v>
      </c>
      <c r="R60" s="23" t="s">
        <v>78</v>
      </c>
      <c r="S60" s="23" t="s">
        <v>78</v>
      </c>
    </row>
    <row r="61" spans="1:19" s="72" customFormat="1" ht="28.5">
      <c r="A61" s="17">
        <v>56</v>
      </c>
      <c r="B61" s="67">
        <v>705044</v>
      </c>
      <c r="C61" s="2" t="s">
        <v>58</v>
      </c>
      <c r="D61" s="10" t="s">
        <v>52</v>
      </c>
      <c r="E61" s="10">
        <v>0</v>
      </c>
      <c r="F61" s="19">
        <v>42129</v>
      </c>
      <c r="G61" s="20">
        <v>0.44444444444444442</v>
      </c>
      <c r="H61" s="19">
        <v>42145</v>
      </c>
      <c r="I61" s="78">
        <v>0.63194444444444442</v>
      </c>
      <c r="J61" s="21">
        <f t="shared" si="0"/>
        <v>0</v>
      </c>
      <c r="K61" s="21">
        <f t="shared" si="1"/>
        <v>0</v>
      </c>
      <c r="L61" s="21">
        <f t="shared" si="2"/>
        <v>0</v>
      </c>
      <c r="M61" s="21">
        <f t="shared" si="3"/>
        <v>16.1875</v>
      </c>
      <c r="N61" s="11" t="s">
        <v>46</v>
      </c>
      <c r="O61" s="11" t="s">
        <v>55</v>
      </c>
      <c r="P61" s="12" t="s">
        <v>4</v>
      </c>
      <c r="Q61" s="5" t="s">
        <v>77</v>
      </c>
      <c r="R61" s="23" t="s">
        <v>78</v>
      </c>
      <c r="S61" s="73" t="s">
        <v>276</v>
      </c>
    </row>
    <row r="62" spans="1:19" s="72" customFormat="1" ht="28.5">
      <c r="A62" s="66">
        <v>57</v>
      </c>
      <c r="B62" s="67">
        <v>705045</v>
      </c>
      <c r="C62" s="6" t="s">
        <v>107</v>
      </c>
      <c r="D62" s="10" t="s">
        <v>52</v>
      </c>
      <c r="E62" s="10">
        <v>0</v>
      </c>
      <c r="F62" s="19">
        <v>42129</v>
      </c>
      <c r="G62" s="20">
        <v>0.40347222222222223</v>
      </c>
      <c r="H62" s="19">
        <v>42129</v>
      </c>
      <c r="I62" s="20">
        <v>0.51111111111111118</v>
      </c>
      <c r="J62" s="21">
        <f t="shared" si="0"/>
        <v>0</v>
      </c>
      <c r="K62" s="21">
        <f t="shared" si="1"/>
        <v>0</v>
      </c>
      <c r="L62" s="21">
        <f t="shared" si="2"/>
        <v>0</v>
      </c>
      <c r="M62" s="21">
        <f t="shared" si="3"/>
        <v>0.10763888888888895</v>
      </c>
      <c r="N62" s="11" t="s">
        <v>46</v>
      </c>
      <c r="O62" s="11" t="s">
        <v>55</v>
      </c>
      <c r="P62" s="12" t="s">
        <v>6</v>
      </c>
      <c r="Q62" s="5" t="s">
        <v>20</v>
      </c>
      <c r="R62" s="23" t="s">
        <v>277</v>
      </c>
      <c r="S62" s="23" t="s">
        <v>278</v>
      </c>
    </row>
    <row r="63" spans="1:19" s="72" customFormat="1" ht="28.5">
      <c r="A63" s="66">
        <v>58</v>
      </c>
      <c r="B63" s="67">
        <v>705046</v>
      </c>
      <c r="C63" s="6" t="s">
        <v>108</v>
      </c>
      <c r="D63" s="10" t="s">
        <v>52</v>
      </c>
      <c r="E63" s="10">
        <v>0</v>
      </c>
      <c r="F63" s="19">
        <v>42129</v>
      </c>
      <c r="G63" s="20">
        <v>0.40347222222222223</v>
      </c>
      <c r="H63" s="19">
        <v>42129</v>
      </c>
      <c r="I63" s="20">
        <v>0.51388888888888895</v>
      </c>
      <c r="J63" s="21">
        <f t="shared" si="0"/>
        <v>0</v>
      </c>
      <c r="K63" s="21">
        <f t="shared" si="1"/>
        <v>0</v>
      </c>
      <c r="L63" s="21">
        <f t="shared" si="2"/>
        <v>0</v>
      </c>
      <c r="M63" s="21">
        <f t="shared" si="3"/>
        <v>0.11041666666666672</v>
      </c>
      <c r="N63" s="11" t="s">
        <v>46</v>
      </c>
      <c r="O63" s="11" t="s">
        <v>55</v>
      </c>
      <c r="P63" s="12" t="s">
        <v>6</v>
      </c>
      <c r="Q63" s="5" t="s">
        <v>20</v>
      </c>
      <c r="R63" s="23" t="s">
        <v>277</v>
      </c>
      <c r="S63" s="23" t="s">
        <v>279</v>
      </c>
    </row>
    <row r="64" spans="1:19" s="72" customFormat="1" ht="28.5">
      <c r="A64" s="17">
        <v>59</v>
      </c>
      <c r="B64" s="67">
        <v>705047</v>
      </c>
      <c r="C64" s="6" t="s">
        <v>117</v>
      </c>
      <c r="D64" s="10" t="s">
        <v>52</v>
      </c>
      <c r="E64" s="10">
        <v>0</v>
      </c>
      <c r="F64" s="19">
        <v>42129</v>
      </c>
      <c r="G64" s="20">
        <v>0.6118055555555556</v>
      </c>
      <c r="H64" s="19">
        <v>42129</v>
      </c>
      <c r="I64" s="20">
        <v>0.72916666666666663</v>
      </c>
      <c r="J64" s="21">
        <f t="shared" si="0"/>
        <v>0</v>
      </c>
      <c r="K64" s="21">
        <f t="shared" si="1"/>
        <v>0</v>
      </c>
      <c r="L64" s="21">
        <f t="shared" si="2"/>
        <v>0</v>
      </c>
      <c r="M64" s="21">
        <f t="shared" si="3"/>
        <v>0.11736111111111103</v>
      </c>
      <c r="N64" s="11" t="s">
        <v>46</v>
      </c>
      <c r="O64" s="11" t="s">
        <v>55</v>
      </c>
      <c r="P64" s="12" t="s">
        <v>6</v>
      </c>
      <c r="Q64" s="5" t="s">
        <v>20</v>
      </c>
      <c r="R64" s="23" t="s">
        <v>280</v>
      </c>
      <c r="S64" s="23" t="s">
        <v>281</v>
      </c>
    </row>
    <row r="65" spans="1:19" s="72" customFormat="1" ht="28.5">
      <c r="A65" s="66">
        <v>60</v>
      </c>
      <c r="B65" s="67">
        <v>705048</v>
      </c>
      <c r="C65" s="74" t="s">
        <v>8</v>
      </c>
      <c r="D65" s="10" t="s">
        <v>52</v>
      </c>
      <c r="E65" s="10">
        <v>0</v>
      </c>
      <c r="F65" s="19">
        <v>42129</v>
      </c>
      <c r="G65" s="20">
        <v>0.76944444444444438</v>
      </c>
      <c r="H65" s="19">
        <v>42130</v>
      </c>
      <c r="I65" s="20">
        <v>0.2951388888888889</v>
      </c>
      <c r="J65" s="21">
        <f t="shared" si="0"/>
        <v>0</v>
      </c>
      <c r="K65" s="21">
        <f t="shared" si="1"/>
        <v>0</v>
      </c>
      <c r="L65" s="21">
        <f t="shared" si="2"/>
        <v>0</v>
      </c>
      <c r="M65" s="21">
        <f t="shared" si="3"/>
        <v>0.52569444444444446</v>
      </c>
      <c r="N65" s="11" t="s">
        <v>46</v>
      </c>
      <c r="O65" s="11" t="s">
        <v>55</v>
      </c>
      <c r="P65" s="12" t="s">
        <v>4</v>
      </c>
      <c r="Q65" s="5" t="s">
        <v>20</v>
      </c>
      <c r="R65" s="23" t="s">
        <v>282</v>
      </c>
      <c r="S65" s="23" t="s">
        <v>283</v>
      </c>
    </row>
    <row r="66" spans="1:19" s="72" customFormat="1" ht="33.75">
      <c r="A66" s="66">
        <v>61</v>
      </c>
      <c r="B66" s="67">
        <v>705049</v>
      </c>
      <c r="C66" s="26" t="s">
        <v>60</v>
      </c>
      <c r="D66" s="10" t="s">
        <v>52</v>
      </c>
      <c r="E66" s="10">
        <v>0</v>
      </c>
      <c r="F66" s="19">
        <v>42130</v>
      </c>
      <c r="G66" s="20">
        <v>0.21666666666666667</v>
      </c>
      <c r="H66" s="19">
        <v>42130</v>
      </c>
      <c r="I66" s="20">
        <v>0.47500000000000003</v>
      </c>
      <c r="J66" s="21">
        <f t="shared" si="0"/>
        <v>0.25833333333333336</v>
      </c>
      <c r="K66" s="21">
        <f t="shared" si="1"/>
        <v>0</v>
      </c>
      <c r="L66" s="21">
        <f t="shared" si="2"/>
        <v>0</v>
      </c>
      <c r="M66" s="21">
        <f t="shared" si="3"/>
        <v>0</v>
      </c>
      <c r="N66" s="11" t="s">
        <v>53</v>
      </c>
      <c r="O66" s="11" t="s">
        <v>55</v>
      </c>
      <c r="P66" s="12" t="s">
        <v>16</v>
      </c>
      <c r="Q66" s="22" t="s">
        <v>201</v>
      </c>
      <c r="R66" s="23" t="s">
        <v>284</v>
      </c>
      <c r="S66" s="23" t="s">
        <v>285</v>
      </c>
    </row>
    <row r="67" spans="1:19" s="72" customFormat="1" ht="28.5">
      <c r="A67" s="17">
        <v>62</v>
      </c>
      <c r="B67" s="67">
        <v>705050</v>
      </c>
      <c r="C67" s="6" t="s">
        <v>117</v>
      </c>
      <c r="D67" s="10" t="s">
        <v>52</v>
      </c>
      <c r="E67" s="10">
        <v>0</v>
      </c>
      <c r="F67" s="19">
        <v>42130</v>
      </c>
      <c r="G67" s="20">
        <v>0.33749999999999997</v>
      </c>
      <c r="H67" s="19">
        <v>42130</v>
      </c>
      <c r="I67" s="20">
        <v>0.70694444444444438</v>
      </c>
      <c r="J67" s="21">
        <f t="shared" si="0"/>
        <v>0</v>
      </c>
      <c r="K67" s="21">
        <f t="shared" si="1"/>
        <v>0</v>
      </c>
      <c r="L67" s="21">
        <f t="shared" si="2"/>
        <v>0</v>
      </c>
      <c r="M67" s="21">
        <f t="shared" si="3"/>
        <v>0.36944444444444441</v>
      </c>
      <c r="N67" s="11" t="s">
        <v>46</v>
      </c>
      <c r="O67" s="11" t="s">
        <v>55</v>
      </c>
      <c r="P67" s="12" t="s">
        <v>6</v>
      </c>
      <c r="Q67" s="5" t="s">
        <v>20</v>
      </c>
      <c r="R67" s="23" t="s">
        <v>286</v>
      </c>
      <c r="S67" s="23" t="s">
        <v>287</v>
      </c>
    </row>
    <row r="68" spans="1:19" s="72" customFormat="1" ht="28.5">
      <c r="A68" s="66">
        <v>63</v>
      </c>
      <c r="B68" s="67">
        <v>705051</v>
      </c>
      <c r="C68" s="6" t="s">
        <v>118</v>
      </c>
      <c r="D68" s="10" t="s">
        <v>52</v>
      </c>
      <c r="E68" s="10">
        <v>0</v>
      </c>
      <c r="F68" s="19">
        <v>42130</v>
      </c>
      <c r="G68" s="20">
        <v>0.3659722222222222</v>
      </c>
      <c r="H68" s="19">
        <v>42132</v>
      </c>
      <c r="I68" s="20">
        <v>0.66527777777777775</v>
      </c>
      <c r="J68" s="21">
        <f t="shared" si="0"/>
        <v>0</v>
      </c>
      <c r="K68" s="21">
        <f t="shared" si="1"/>
        <v>0</v>
      </c>
      <c r="L68" s="21">
        <f t="shared" si="2"/>
        <v>0</v>
      </c>
      <c r="M68" s="21">
        <f t="shared" si="3"/>
        <v>2.2993055555555557</v>
      </c>
      <c r="N68" s="11" t="s">
        <v>46</v>
      </c>
      <c r="O68" s="11" t="s">
        <v>55</v>
      </c>
      <c r="P68" s="12" t="s">
        <v>6</v>
      </c>
      <c r="Q68" s="5" t="s">
        <v>20</v>
      </c>
      <c r="R68" s="23" t="s">
        <v>288</v>
      </c>
      <c r="S68" s="23" t="s">
        <v>289</v>
      </c>
    </row>
    <row r="69" spans="1:19" s="72" customFormat="1" ht="28.5">
      <c r="A69" s="66">
        <v>64</v>
      </c>
      <c r="B69" s="67">
        <v>705052</v>
      </c>
      <c r="C69" s="6" t="s">
        <v>121</v>
      </c>
      <c r="D69" s="10" t="s">
        <v>52</v>
      </c>
      <c r="E69" s="10">
        <v>0</v>
      </c>
      <c r="F69" s="19">
        <v>42130</v>
      </c>
      <c r="G69" s="20">
        <v>0.4055555555555555</v>
      </c>
      <c r="H69" s="19">
        <v>42140</v>
      </c>
      <c r="I69" s="20">
        <v>0.62291666666666667</v>
      </c>
      <c r="J69" s="21">
        <f t="shared" si="0"/>
        <v>0</v>
      </c>
      <c r="K69" s="21">
        <f t="shared" si="1"/>
        <v>0</v>
      </c>
      <c r="L69" s="21">
        <f t="shared" si="2"/>
        <v>0</v>
      </c>
      <c r="M69" s="21">
        <f t="shared" si="3"/>
        <v>10.217361111111112</v>
      </c>
      <c r="N69" s="11" t="s">
        <v>46</v>
      </c>
      <c r="O69" s="11" t="s">
        <v>55</v>
      </c>
      <c r="P69" s="12" t="s">
        <v>11</v>
      </c>
      <c r="Q69" s="5" t="s">
        <v>874</v>
      </c>
      <c r="R69" s="23" t="s">
        <v>291</v>
      </c>
      <c r="S69" s="23" t="s">
        <v>292</v>
      </c>
    </row>
    <row r="70" spans="1:19" s="72" customFormat="1">
      <c r="A70" s="17">
        <v>65</v>
      </c>
      <c r="B70" s="67">
        <v>705053</v>
      </c>
      <c r="C70" s="6" t="s">
        <v>88</v>
      </c>
      <c r="D70" s="10" t="s">
        <v>52</v>
      </c>
      <c r="E70" s="10">
        <v>0</v>
      </c>
      <c r="F70" s="19">
        <v>42130</v>
      </c>
      <c r="G70" s="20">
        <v>0.46527777777777773</v>
      </c>
      <c r="H70" s="19">
        <v>42130</v>
      </c>
      <c r="I70" s="20">
        <v>0.7631944444444444</v>
      </c>
      <c r="J70" s="21">
        <f t="shared" ref="J70:J134" si="4">IF($N70="L",(IF(MONTH($E$4)+1=MONTH($H70),TEXT(EOMONTH($E$4,0),"DD-MMM-YY"),$H70) - IF(MONTH($E$4)-1=MONTH($F70),TEXT(EOMONTH($E$4,-1)+1,"DD-MMM-YY"),$F70) + IF(MONTH($E$4)+1=MONTH($H70),"24:00",$I70) - IF(MONTH($E$4)-1=MONTH($F70),"00:00",$G70))*IF($O70="Y",2,1) + IF($E70&gt;2,TIME(12,0,0),TIME(0,0,0)),0)</f>
        <v>0</v>
      </c>
      <c r="K70" s="21">
        <f t="shared" ref="K70:K134" si="5">IF($N70="O",(IF(MONTH($E$4)+1=MONTH($H70),TEXT(EOMONTH($E$4,0),"DD-MMM-YY"),$H70) - IF(MONTH($E$4)-1=MONTH($F70),TEXT(EOMONTH($E$4,-1)+1,"DD-MMM-YY"),$F70) + IF(MONTH($E$4)+1=MONTH($H70),"24:00",$I70) - IF(MONTH($E$4)-1=MONTH($F70),"00:00",$G70))*IF($O70="Y",2,1) + IF($E70&gt;2,TIME(12,0,0),TIME(0,0,0)),0)</f>
        <v>0</v>
      </c>
      <c r="L70" s="21">
        <f t="shared" ref="L70:L134" si="6">IF($N70="S",(IF(MONTH($E$4)+1=MONTH($H70),TEXT(EOMONTH($E$4,0),"DD-MMM-YY"),$H70) - IF(MONTH($E$4)-1=MONTH($F70),TEXT(EOMONTH($E$4,-1)+1,"DD-MMM-YY"),$F70) + IF(MONTH($E$4)+1=MONTH($H70),"24:00",$I70) - IF(MONTH($E$4)-1=MONTH($F70),"00:00",$G70))*IF($O70="Y",2,1) + IF($E70&gt;2,TIME(12,0,0),TIME(0,0,0)),0)</f>
        <v>0</v>
      </c>
      <c r="M70" s="21">
        <f t="shared" si="3"/>
        <v>0.29791666666666666</v>
      </c>
      <c r="N70" s="11" t="s">
        <v>46</v>
      </c>
      <c r="O70" s="11" t="s">
        <v>55</v>
      </c>
      <c r="P70" s="12" t="s">
        <v>11</v>
      </c>
      <c r="Q70" s="5" t="s">
        <v>293</v>
      </c>
      <c r="R70" s="23" t="s">
        <v>294</v>
      </c>
      <c r="S70" s="23" t="s">
        <v>295</v>
      </c>
    </row>
    <row r="71" spans="1:19" s="72" customFormat="1" ht="28.5">
      <c r="A71" s="66">
        <v>66</v>
      </c>
      <c r="B71" s="67">
        <v>705054</v>
      </c>
      <c r="C71" s="6" t="s">
        <v>108</v>
      </c>
      <c r="D71" s="10" t="s">
        <v>52</v>
      </c>
      <c r="E71" s="10">
        <v>0</v>
      </c>
      <c r="F71" s="19">
        <v>42130</v>
      </c>
      <c r="G71" s="20">
        <v>0.43611111111111112</v>
      </c>
      <c r="H71" s="19">
        <v>42130</v>
      </c>
      <c r="I71" s="20">
        <v>0.71875</v>
      </c>
      <c r="J71" s="21">
        <f t="shared" si="4"/>
        <v>0</v>
      </c>
      <c r="K71" s="21">
        <f t="shared" si="5"/>
        <v>0</v>
      </c>
      <c r="L71" s="21">
        <f t="shared" si="6"/>
        <v>0</v>
      </c>
      <c r="M71" s="21">
        <f t="shared" ref="M71:M135" si="7">IF($N71="D",IF(MONTH($E$4)+1=MONTH($H71),TEXT(EOMONTH($E$4,0),"DD-MMM-YY"),$H71) - IF(MONTH($E$4)-1=MONTH($F71),TEXT(EOMONTH($E$4,-1)+1,"DD-MMM-YY"),$F71) + IF(MONTH($E$4)+1=MONTH($H71),"24:00",$I71) - IF(MONTH($E$4)-1=MONTH($F71),"00:00",$G71) + IF($E71&gt;2,TIME(12,0,0),TIME(0,0,0)),0)</f>
        <v>0.28263888888888888</v>
      </c>
      <c r="N71" s="11" t="s">
        <v>46</v>
      </c>
      <c r="O71" s="11" t="s">
        <v>55</v>
      </c>
      <c r="P71" s="12" t="s">
        <v>6</v>
      </c>
      <c r="Q71" s="5" t="s">
        <v>20</v>
      </c>
      <c r="R71" s="23" t="s">
        <v>296</v>
      </c>
      <c r="S71" s="23" t="s">
        <v>297</v>
      </c>
    </row>
    <row r="72" spans="1:19" s="72" customFormat="1" ht="28.5">
      <c r="A72" s="66">
        <v>67</v>
      </c>
      <c r="B72" s="67">
        <v>705055</v>
      </c>
      <c r="C72" s="6" t="s">
        <v>115</v>
      </c>
      <c r="D72" s="10" t="s">
        <v>52</v>
      </c>
      <c r="E72" s="10">
        <v>0</v>
      </c>
      <c r="F72" s="19">
        <v>42130</v>
      </c>
      <c r="G72" s="20">
        <v>0.62361111111111112</v>
      </c>
      <c r="H72" s="19">
        <v>42131</v>
      </c>
      <c r="I72" s="20">
        <v>0.56597222222222221</v>
      </c>
      <c r="J72" s="21">
        <f t="shared" si="4"/>
        <v>0.9423611111111112</v>
      </c>
      <c r="K72" s="21">
        <f t="shared" si="5"/>
        <v>0</v>
      </c>
      <c r="L72" s="21">
        <f t="shared" si="6"/>
        <v>0</v>
      </c>
      <c r="M72" s="21">
        <f t="shared" si="7"/>
        <v>0</v>
      </c>
      <c r="N72" s="11" t="s">
        <v>53</v>
      </c>
      <c r="O72" s="11" t="s">
        <v>55</v>
      </c>
      <c r="P72" s="12" t="s">
        <v>16</v>
      </c>
      <c r="Q72" s="5" t="s">
        <v>298</v>
      </c>
      <c r="R72" s="23" t="s">
        <v>299</v>
      </c>
      <c r="S72" s="23" t="s">
        <v>300</v>
      </c>
    </row>
    <row r="73" spans="1:19" s="72" customFormat="1" ht="28.5">
      <c r="A73" s="17">
        <v>68</v>
      </c>
      <c r="B73" s="67">
        <v>705056</v>
      </c>
      <c r="C73" s="74" t="s">
        <v>10</v>
      </c>
      <c r="D73" s="10" t="s">
        <v>52</v>
      </c>
      <c r="E73" s="10">
        <v>0</v>
      </c>
      <c r="F73" s="19">
        <v>42130</v>
      </c>
      <c r="G73" s="20">
        <v>0.74791666666666667</v>
      </c>
      <c r="H73" s="19">
        <v>42131</v>
      </c>
      <c r="I73" s="20">
        <v>0.24652777777777779</v>
      </c>
      <c r="J73" s="21">
        <f t="shared" si="4"/>
        <v>0</v>
      </c>
      <c r="K73" s="21">
        <f t="shared" si="5"/>
        <v>0</v>
      </c>
      <c r="L73" s="21">
        <f t="shared" si="6"/>
        <v>0</v>
      </c>
      <c r="M73" s="21">
        <f t="shared" si="7"/>
        <v>0.49861111111111101</v>
      </c>
      <c r="N73" s="11" t="s">
        <v>46</v>
      </c>
      <c r="O73" s="11" t="s">
        <v>55</v>
      </c>
      <c r="P73" s="12" t="s">
        <v>4</v>
      </c>
      <c r="Q73" s="5" t="s">
        <v>20</v>
      </c>
      <c r="R73" s="23" t="s">
        <v>301</v>
      </c>
      <c r="S73" s="23" t="s">
        <v>302</v>
      </c>
    </row>
    <row r="74" spans="1:19" s="72" customFormat="1" ht="28.5">
      <c r="A74" s="66">
        <v>69</v>
      </c>
      <c r="B74" s="67">
        <v>705057</v>
      </c>
      <c r="C74" s="2" t="s">
        <v>59</v>
      </c>
      <c r="D74" s="10" t="s">
        <v>52</v>
      </c>
      <c r="E74" s="10">
        <v>2</v>
      </c>
      <c r="F74" s="19">
        <v>42130</v>
      </c>
      <c r="G74" s="20">
        <v>0.78125</v>
      </c>
      <c r="H74" s="19">
        <v>42130</v>
      </c>
      <c r="I74" s="20">
        <v>0.8041666666666667</v>
      </c>
      <c r="J74" s="21">
        <f t="shared" si="4"/>
        <v>2.2916666666666696E-2</v>
      </c>
      <c r="K74" s="21">
        <f t="shared" si="5"/>
        <v>0</v>
      </c>
      <c r="L74" s="21">
        <f t="shared" si="6"/>
        <v>0</v>
      </c>
      <c r="M74" s="21">
        <f t="shared" si="7"/>
        <v>0</v>
      </c>
      <c r="N74" s="11" t="s">
        <v>53</v>
      </c>
      <c r="O74" s="11" t="s">
        <v>55</v>
      </c>
      <c r="P74" s="12" t="s">
        <v>12</v>
      </c>
      <c r="Q74" s="5" t="s">
        <v>303</v>
      </c>
      <c r="R74" s="23"/>
      <c r="S74" s="23" t="s">
        <v>304</v>
      </c>
    </row>
    <row r="75" spans="1:19" s="72" customFormat="1" ht="28.5">
      <c r="A75" s="66">
        <v>70</v>
      </c>
      <c r="B75" s="67">
        <v>705058</v>
      </c>
      <c r="C75" s="6" t="s">
        <v>117</v>
      </c>
      <c r="D75" s="10" t="s">
        <v>52</v>
      </c>
      <c r="E75" s="10">
        <v>0</v>
      </c>
      <c r="F75" s="19">
        <v>42130</v>
      </c>
      <c r="G75" s="20">
        <v>0.79722222222222217</v>
      </c>
      <c r="H75" s="19">
        <v>42131</v>
      </c>
      <c r="I75" s="20">
        <v>0.74583333333333324</v>
      </c>
      <c r="J75" s="21">
        <f t="shared" si="4"/>
        <v>0</v>
      </c>
      <c r="K75" s="21">
        <f t="shared" si="5"/>
        <v>0</v>
      </c>
      <c r="L75" s="21">
        <f t="shared" si="6"/>
        <v>0</v>
      </c>
      <c r="M75" s="21">
        <f t="shared" si="7"/>
        <v>0.94861111111111096</v>
      </c>
      <c r="N75" s="11" t="s">
        <v>46</v>
      </c>
      <c r="O75" s="11" t="s">
        <v>55</v>
      </c>
      <c r="P75" s="12" t="s">
        <v>6</v>
      </c>
      <c r="Q75" s="5" t="s">
        <v>20</v>
      </c>
      <c r="R75" s="23" t="s">
        <v>305</v>
      </c>
      <c r="S75" s="23" t="s">
        <v>306</v>
      </c>
    </row>
    <row r="76" spans="1:19" s="72" customFormat="1" ht="28.5">
      <c r="A76" s="17">
        <v>71</v>
      </c>
      <c r="B76" s="67">
        <v>705059</v>
      </c>
      <c r="C76" s="6" t="s">
        <v>114</v>
      </c>
      <c r="D76" s="10" t="s">
        <v>52</v>
      </c>
      <c r="E76" s="10">
        <v>0</v>
      </c>
      <c r="F76" s="19">
        <v>42131</v>
      </c>
      <c r="G76" s="20">
        <v>0.34652777777777777</v>
      </c>
      <c r="H76" s="19">
        <v>42131</v>
      </c>
      <c r="I76" s="20">
        <v>0.7416666666666667</v>
      </c>
      <c r="J76" s="21">
        <f t="shared" si="4"/>
        <v>0</v>
      </c>
      <c r="K76" s="21">
        <f t="shared" si="5"/>
        <v>0</v>
      </c>
      <c r="L76" s="21">
        <f t="shared" si="6"/>
        <v>0</v>
      </c>
      <c r="M76" s="21">
        <f t="shared" si="7"/>
        <v>0.39513888888888893</v>
      </c>
      <c r="N76" s="11" t="s">
        <v>46</v>
      </c>
      <c r="O76" s="11" t="s">
        <v>55</v>
      </c>
      <c r="P76" s="12" t="s">
        <v>6</v>
      </c>
      <c r="Q76" s="5" t="s">
        <v>20</v>
      </c>
      <c r="R76" s="23" t="s">
        <v>307</v>
      </c>
      <c r="S76" s="23" t="s">
        <v>308</v>
      </c>
    </row>
    <row r="77" spans="1:19" s="72" customFormat="1" ht="28.5">
      <c r="A77" s="66">
        <v>72</v>
      </c>
      <c r="B77" s="67">
        <v>705060</v>
      </c>
      <c r="C77" s="6" t="s">
        <v>108</v>
      </c>
      <c r="D77" s="10" t="s">
        <v>52</v>
      </c>
      <c r="E77" s="10">
        <v>0</v>
      </c>
      <c r="F77" s="19">
        <v>42131</v>
      </c>
      <c r="G77" s="20">
        <v>0.37291666666666662</v>
      </c>
      <c r="H77" s="19">
        <v>42132</v>
      </c>
      <c r="I77" s="20">
        <v>0.69166666666666676</v>
      </c>
      <c r="J77" s="21">
        <f t="shared" si="4"/>
        <v>0</v>
      </c>
      <c r="K77" s="21">
        <f t="shared" si="5"/>
        <v>0</v>
      </c>
      <c r="L77" s="21">
        <f t="shared" si="6"/>
        <v>0</v>
      </c>
      <c r="M77" s="21">
        <f t="shared" si="7"/>
        <v>1.3187500000000003</v>
      </c>
      <c r="N77" s="11" t="s">
        <v>46</v>
      </c>
      <c r="O77" s="11" t="s">
        <v>55</v>
      </c>
      <c r="P77" s="12" t="s">
        <v>6</v>
      </c>
      <c r="Q77" s="5" t="s">
        <v>20</v>
      </c>
      <c r="R77" s="23" t="s">
        <v>309</v>
      </c>
      <c r="S77" s="23"/>
    </row>
    <row r="78" spans="1:19" s="72" customFormat="1" ht="22.5">
      <c r="A78" s="66">
        <v>73</v>
      </c>
      <c r="B78" s="67">
        <v>705061</v>
      </c>
      <c r="C78" s="6" t="s">
        <v>111</v>
      </c>
      <c r="D78" s="10" t="s">
        <v>52</v>
      </c>
      <c r="E78" s="10">
        <v>0</v>
      </c>
      <c r="F78" s="19">
        <v>42131</v>
      </c>
      <c r="G78" s="20">
        <v>0.42083333333333334</v>
      </c>
      <c r="H78" s="19">
        <v>42132</v>
      </c>
      <c r="I78" s="20">
        <v>0.73819444444444438</v>
      </c>
      <c r="J78" s="21">
        <f t="shared" si="4"/>
        <v>0</v>
      </c>
      <c r="K78" s="21">
        <f t="shared" si="5"/>
        <v>0</v>
      </c>
      <c r="L78" s="21">
        <f t="shared" si="6"/>
        <v>0</v>
      </c>
      <c r="M78" s="21">
        <f t="shared" si="7"/>
        <v>1.317361111111111</v>
      </c>
      <c r="N78" s="11" t="s">
        <v>46</v>
      </c>
      <c r="O78" s="11" t="s">
        <v>55</v>
      </c>
      <c r="P78" s="12" t="s">
        <v>11</v>
      </c>
      <c r="Q78" s="5" t="s">
        <v>290</v>
      </c>
      <c r="R78" s="23" t="s">
        <v>310</v>
      </c>
      <c r="S78" s="23"/>
    </row>
    <row r="79" spans="1:19" s="72" customFormat="1" ht="28.5">
      <c r="A79" s="17">
        <v>74</v>
      </c>
      <c r="B79" s="67">
        <v>705062</v>
      </c>
      <c r="C79" s="6" t="s">
        <v>107</v>
      </c>
      <c r="D79" s="10" t="s">
        <v>52</v>
      </c>
      <c r="E79" s="10">
        <v>0</v>
      </c>
      <c r="F79" s="19">
        <v>42131</v>
      </c>
      <c r="G79" s="20">
        <v>0.4291666666666667</v>
      </c>
      <c r="H79" s="19">
        <v>42131</v>
      </c>
      <c r="I79" s="20">
        <v>0.71319444444444446</v>
      </c>
      <c r="J79" s="21">
        <f t="shared" si="4"/>
        <v>0</v>
      </c>
      <c r="K79" s="21">
        <f t="shared" si="5"/>
        <v>0</v>
      </c>
      <c r="L79" s="21">
        <f t="shared" si="6"/>
        <v>0</v>
      </c>
      <c r="M79" s="21">
        <f t="shared" si="7"/>
        <v>0.28402777777777777</v>
      </c>
      <c r="N79" s="11" t="s">
        <v>46</v>
      </c>
      <c r="O79" s="11" t="s">
        <v>55</v>
      </c>
      <c r="P79" s="12" t="s">
        <v>6</v>
      </c>
      <c r="Q79" s="5" t="s">
        <v>20</v>
      </c>
      <c r="R79" s="23" t="s">
        <v>311</v>
      </c>
      <c r="S79" s="23" t="s">
        <v>312</v>
      </c>
    </row>
    <row r="80" spans="1:19" s="72" customFormat="1" ht="28.5">
      <c r="A80" s="66">
        <v>75</v>
      </c>
      <c r="B80" s="67">
        <v>705063</v>
      </c>
      <c r="C80" s="74" t="s">
        <v>8</v>
      </c>
      <c r="D80" s="10" t="s">
        <v>52</v>
      </c>
      <c r="E80" s="10">
        <v>0</v>
      </c>
      <c r="F80" s="19">
        <v>42131</v>
      </c>
      <c r="G80" s="20">
        <v>0.71527777777777779</v>
      </c>
      <c r="H80" s="19">
        <v>42132</v>
      </c>
      <c r="I80" s="20">
        <v>0.28958333333333336</v>
      </c>
      <c r="J80" s="21">
        <f t="shared" si="4"/>
        <v>0</v>
      </c>
      <c r="K80" s="21">
        <f t="shared" si="5"/>
        <v>0</v>
      </c>
      <c r="L80" s="21">
        <f t="shared" si="6"/>
        <v>0</v>
      </c>
      <c r="M80" s="21">
        <f t="shared" si="7"/>
        <v>0.57430555555555551</v>
      </c>
      <c r="N80" s="11" t="s">
        <v>46</v>
      </c>
      <c r="O80" s="11" t="s">
        <v>55</v>
      </c>
      <c r="P80" s="12" t="s">
        <v>4</v>
      </c>
      <c r="Q80" s="5" t="s">
        <v>20</v>
      </c>
      <c r="R80" s="23" t="s">
        <v>313</v>
      </c>
      <c r="S80" s="23" t="s">
        <v>314</v>
      </c>
    </row>
    <row r="81" spans="1:19" s="72" customFormat="1" ht="28.5">
      <c r="A81" s="66">
        <v>76</v>
      </c>
      <c r="B81" s="67">
        <v>705064</v>
      </c>
      <c r="C81" s="6" t="s">
        <v>156</v>
      </c>
      <c r="D81" s="10" t="s">
        <v>52</v>
      </c>
      <c r="E81" s="10">
        <v>0</v>
      </c>
      <c r="F81" s="19">
        <v>42131</v>
      </c>
      <c r="G81" s="20">
        <v>0.38125000000000003</v>
      </c>
      <c r="H81" s="19">
        <v>42131</v>
      </c>
      <c r="I81" s="20">
        <v>0.74583333333333324</v>
      </c>
      <c r="J81" s="21">
        <f t="shared" si="4"/>
        <v>0</v>
      </c>
      <c r="K81" s="21">
        <f t="shared" si="5"/>
        <v>0</v>
      </c>
      <c r="L81" s="21">
        <f t="shared" si="6"/>
        <v>0</v>
      </c>
      <c r="M81" s="21">
        <f t="shared" si="7"/>
        <v>0.3645833333333332</v>
      </c>
      <c r="N81" s="11" t="s">
        <v>46</v>
      </c>
      <c r="O81" s="11" t="s">
        <v>55</v>
      </c>
      <c r="P81" s="12" t="s">
        <v>6</v>
      </c>
      <c r="Q81" s="5" t="s">
        <v>20</v>
      </c>
      <c r="R81" s="23" t="s">
        <v>315</v>
      </c>
      <c r="S81" s="23" t="s">
        <v>316</v>
      </c>
    </row>
    <row r="82" spans="1:19" s="72" customFormat="1" ht="28.5">
      <c r="A82" s="17">
        <v>77</v>
      </c>
      <c r="B82" s="67">
        <v>705065</v>
      </c>
      <c r="C82" s="6" t="s">
        <v>117</v>
      </c>
      <c r="D82" s="10" t="s">
        <v>52</v>
      </c>
      <c r="E82" s="10">
        <v>0</v>
      </c>
      <c r="F82" s="19">
        <v>42132</v>
      </c>
      <c r="G82" s="20">
        <v>5.486111111111111E-2</v>
      </c>
      <c r="H82" s="19">
        <v>42132</v>
      </c>
      <c r="I82" s="20">
        <v>0.7895833333333333</v>
      </c>
      <c r="J82" s="21">
        <f t="shared" si="4"/>
        <v>0</v>
      </c>
      <c r="K82" s="21">
        <f t="shared" si="5"/>
        <v>0</v>
      </c>
      <c r="L82" s="21">
        <f t="shared" si="6"/>
        <v>0</v>
      </c>
      <c r="M82" s="21">
        <f t="shared" si="7"/>
        <v>0.73472222222222217</v>
      </c>
      <c r="N82" s="11" t="s">
        <v>46</v>
      </c>
      <c r="O82" s="11" t="s">
        <v>55</v>
      </c>
      <c r="P82" s="12" t="s">
        <v>6</v>
      </c>
      <c r="Q82" s="5" t="s">
        <v>20</v>
      </c>
      <c r="R82" s="23" t="s">
        <v>317</v>
      </c>
      <c r="S82" s="23" t="s">
        <v>318</v>
      </c>
    </row>
    <row r="83" spans="1:19" s="72" customFormat="1" ht="28.5">
      <c r="A83" s="66">
        <v>78</v>
      </c>
      <c r="B83" s="67">
        <v>705066</v>
      </c>
      <c r="C83" s="6" t="s">
        <v>123</v>
      </c>
      <c r="D83" s="10" t="s">
        <v>52</v>
      </c>
      <c r="E83" s="10">
        <v>0</v>
      </c>
      <c r="F83" s="19">
        <v>42132</v>
      </c>
      <c r="G83" s="20">
        <v>0.28888888888888892</v>
      </c>
      <c r="H83" s="19">
        <v>42133</v>
      </c>
      <c r="I83" s="20">
        <v>0.78055555555555556</v>
      </c>
      <c r="J83" s="21">
        <f t="shared" si="4"/>
        <v>0</v>
      </c>
      <c r="K83" s="21">
        <f t="shared" si="5"/>
        <v>0</v>
      </c>
      <c r="L83" s="21">
        <f t="shared" si="6"/>
        <v>0</v>
      </c>
      <c r="M83" s="21">
        <f t="shared" si="7"/>
        <v>1.4916666666666665</v>
      </c>
      <c r="N83" s="11" t="s">
        <v>46</v>
      </c>
      <c r="O83" s="11" t="s">
        <v>55</v>
      </c>
      <c r="P83" s="12" t="s">
        <v>6</v>
      </c>
      <c r="Q83" s="5" t="s">
        <v>20</v>
      </c>
      <c r="R83" s="23" t="s">
        <v>319</v>
      </c>
      <c r="S83" s="23" t="s">
        <v>320</v>
      </c>
    </row>
    <row r="84" spans="1:19" s="72" customFormat="1" ht="28.5">
      <c r="A84" s="66">
        <v>79</v>
      </c>
      <c r="B84" s="67">
        <v>705067</v>
      </c>
      <c r="C84" s="6" t="s">
        <v>102</v>
      </c>
      <c r="D84" s="10" t="s">
        <v>52</v>
      </c>
      <c r="E84" s="10">
        <v>0</v>
      </c>
      <c r="F84" s="19">
        <v>42132</v>
      </c>
      <c r="G84" s="20">
        <v>0.28958333333333336</v>
      </c>
      <c r="H84" s="19">
        <v>42132</v>
      </c>
      <c r="I84" s="20">
        <v>0.68333333333333324</v>
      </c>
      <c r="J84" s="21">
        <f t="shared" si="4"/>
        <v>0</v>
      </c>
      <c r="K84" s="21">
        <f t="shared" si="5"/>
        <v>0</v>
      </c>
      <c r="L84" s="21">
        <f t="shared" si="6"/>
        <v>0</v>
      </c>
      <c r="M84" s="21">
        <f t="shared" si="7"/>
        <v>0.39374999999999988</v>
      </c>
      <c r="N84" s="11" t="s">
        <v>46</v>
      </c>
      <c r="O84" s="11" t="s">
        <v>55</v>
      </c>
      <c r="P84" s="12" t="s">
        <v>6</v>
      </c>
      <c r="Q84" s="5" t="s">
        <v>20</v>
      </c>
      <c r="R84" s="23" t="s">
        <v>321</v>
      </c>
      <c r="S84" s="23" t="s">
        <v>322</v>
      </c>
    </row>
    <row r="85" spans="1:19" s="72" customFormat="1">
      <c r="A85" s="17">
        <v>80</v>
      </c>
      <c r="B85" s="67">
        <v>705068</v>
      </c>
      <c r="C85" s="6" t="s">
        <v>93</v>
      </c>
      <c r="D85" s="10" t="s">
        <v>52</v>
      </c>
      <c r="E85" s="10">
        <v>0</v>
      </c>
      <c r="F85" s="19">
        <v>42132</v>
      </c>
      <c r="G85" s="20">
        <v>0.37708333333333338</v>
      </c>
      <c r="H85" s="19">
        <v>42132</v>
      </c>
      <c r="I85" s="20">
        <v>0.84861111111111109</v>
      </c>
      <c r="J85" s="21">
        <f t="shared" si="4"/>
        <v>0</v>
      </c>
      <c r="K85" s="21">
        <f t="shared" si="5"/>
        <v>0</v>
      </c>
      <c r="L85" s="21">
        <f t="shared" si="6"/>
        <v>0</v>
      </c>
      <c r="M85" s="21">
        <f t="shared" si="7"/>
        <v>0.47152777777777771</v>
      </c>
      <c r="N85" s="11" t="s">
        <v>46</v>
      </c>
      <c r="O85" s="11" t="s">
        <v>55</v>
      </c>
      <c r="P85" s="12" t="s">
        <v>11</v>
      </c>
      <c r="Q85" s="5" t="s">
        <v>293</v>
      </c>
      <c r="R85" s="23" t="s">
        <v>323</v>
      </c>
      <c r="S85" s="23" t="s">
        <v>324</v>
      </c>
    </row>
    <row r="86" spans="1:19" s="72" customFormat="1" ht="28.5">
      <c r="A86" s="66">
        <v>81</v>
      </c>
      <c r="B86" s="67">
        <v>705069</v>
      </c>
      <c r="C86" s="74" t="s">
        <v>10</v>
      </c>
      <c r="D86" s="10" t="s">
        <v>52</v>
      </c>
      <c r="E86" s="10">
        <v>0</v>
      </c>
      <c r="F86" s="19">
        <v>42132</v>
      </c>
      <c r="G86" s="20">
        <v>0.74236111111111114</v>
      </c>
      <c r="H86" s="19">
        <v>42133</v>
      </c>
      <c r="I86" s="20">
        <v>0.29444444444444445</v>
      </c>
      <c r="J86" s="21">
        <f t="shared" si="4"/>
        <v>0</v>
      </c>
      <c r="K86" s="21">
        <f t="shared" si="5"/>
        <v>0</v>
      </c>
      <c r="L86" s="21">
        <f t="shared" si="6"/>
        <v>0</v>
      </c>
      <c r="M86" s="21">
        <f t="shared" si="7"/>
        <v>0.55208333333333337</v>
      </c>
      <c r="N86" s="11" t="s">
        <v>46</v>
      </c>
      <c r="O86" s="11" t="s">
        <v>55</v>
      </c>
      <c r="P86" s="12" t="s">
        <v>4</v>
      </c>
      <c r="Q86" s="5" t="s">
        <v>20</v>
      </c>
      <c r="R86" s="23" t="s">
        <v>325</v>
      </c>
      <c r="S86" s="23" t="s">
        <v>326</v>
      </c>
    </row>
    <row r="87" spans="1:19" s="72" customFormat="1" ht="28.5">
      <c r="A87" s="66">
        <v>82</v>
      </c>
      <c r="B87" s="67">
        <v>705070</v>
      </c>
      <c r="C87" s="6" t="s">
        <v>118</v>
      </c>
      <c r="D87" s="10" t="s">
        <v>52</v>
      </c>
      <c r="E87" s="10">
        <v>0</v>
      </c>
      <c r="F87" s="19">
        <v>42132</v>
      </c>
      <c r="G87" s="20">
        <v>0.95972222222222225</v>
      </c>
      <c r="H87" s="19">
        <v>42133</v>
      </c>
      <c r="I87" s="20">
        <v>0.71736111111111101</v>
      </c>
      <c r="J87" s="21">
        <f t="shared" si="4"/>
        <v>0</v>
      </c>
      <c r="K87" s="21">
        <f t="shared" si="5"/>
        <v>0</v>
      </c>
      <c r="L87" s="21">
        <f t="shared" si="6"/>
        <v>0</v>
      </c>
      <c r="M87" s="21">
        <f t="shared" si="7"/>
        <v>0.75763888888888864</v>
      </c>
      <c r="N87" s="11" t="s">
        <v>46</v>
      </c>
      <c r="O87" s="11" t="s">
        <v>55</v>
      </c>
      <c r="P87" s="12" t="s">
        <v>6</v>
      </c>
      <c r="Q87" s="5" t="s">
        <v>20</v>
      </c>
      <c r="R87" s="23" t="s">
        <v>327</v>
      </c>
      <c r="S87" s="23" t="s">
        <v>328</v>
      </c>
    </row>
    <row r="88" spans="1:19" s="72" customFormat="1" ht="28.5">
      <c r="A88" s="17">
        <v>83</v>
      </c>
      <c r="B88" s="67">
        <v>705071</v>
      </c>
      <c r="C88" s="6" t="s">
        <v>117</v>
      </c>
      <c r="D88" s="10" t="s">
        <v>52</v>
      </c>
      <c r="E88" s="10">
        <v>0</v>
      </c>
      <c r="F88" s="19">
        <v>42133</v>
      </c>
      <c r="G88" s="20">
        <v>0.32777777777777778</v>
      </c>
      <c r="H88" s="19">
        <v>42133</v>
      </c>
      <c r="I88" s="20">
        <v>0.81666666666666676</v>
      </c>
      <c r="J88" s="21">
        <f t="shared" si="4"/>
        <v>0</v>
      </c>
      <c r="K88" s="21">
        <f t="shared" si="5"/>
        <v>0</v>
      </c>
      <c r="L88" s="21">
        <f t="shared" si="6"/>
        <v>0</v>
      </c>
      <c r="M88" s="21">
        <f t="shared" si="7"/>
        <v>0.48888888888888898</v>
      </c>
      <c r="N88" s="11" t="s">
        <v>46</v>
      </c>
      <c r="O88" s="11" t="s">
        <v>55</v>
      </c>
      <c r="P88" s="12" t="s">
        <v>4</v>
      </c>
      <c r="Q88" s="5" t="s">
        <v>20</v>
      </c>
      <c r="R88" s="23" t="s">
        <v>329</v>
      </c>
      <c r="S88" s="23"/>
    </row>
    <row r="89" spans="1:19" s="72" customFormat="1" ht="28.5">
      <c r="A89" s="66">
        <v>84</v>
      </c>
      <c r="B89" s="67">
        <v>705072</v>
      </c>
      <c r="C89" s="6" t="s">
        <v>156</v>
      </c>
      <c r="D89" s="10" t="s">
        <v>52</v>
      </c>
      <c r="E89" s="10">
        <v>0</v>
      </c>
      <c r="F89" s="19">
        <v>42133</v>
      </c>
      <c r="G89" s="20">
        <v>0.45833333333333331</v>
      </c>
      <c r="H89" s="19">
        <v>42133</v>
      </c>
      <c r="I89" s="20">
        <v>0.72916666666666663</v>
      </c>
      <c r="J89" s="21">
        <f t="shared" si="4"/>
        <v>0</v>
      </c>
      <c r="K89" s="21">
        <f t="shared" si="5"/>
        <v>0</v>
      </c>
      <c r="L89" s="21">
        <f t="shared" si="6"/>
        <v>0</v>
      </c>
      <c r="M89" s="21">
        <f t="shared" si="7"/>
        <v>0.27083333333333331</v>
      </c>
      <c r="N89" s="11" t="s">
        <v>46</v>
      </c>
      <c r="O89" s="11" t="s">
        <v>55</v>
      </c>
      <c r="P89" s="12" t="s">
        <v>6</v>
      </c>
      <c r="Q89" s="5" t="s">
        <v>20</v>
      </c>
      <c r="R89" s="23" t="s">
        <v>330</v>
      </c>
      <c r="S89" s="23" t="s">
        <v>331</v>
      </c>
    </row>
    <row r="90" spans="1:19" s="72" customFormat="1" ht="28.5">
      <c r="A90" s="66">
        <v>85</v>
      </c>
      <c r="B90" s="67">
        <v>705073</v>
      </c>
      <c r="C90" s="6" t="s">
        <v>102</v>
      </c>
      <c r="D90" s="10" t="s">
        <v>52</v>
      </c>
      <c r="E90" s="10">
        <v>0</v>
      </c>
      <c r="F90" s="19">
        <v>42133</v>
      </c>
      <c r="G90" s="20">
        <v>0.49861111111111112</v>
      </c>
      <c r="H90" s="19">
        <v>42133</v>
      </c>
      <c r="I90" s="20">
        <v>0.70694444444444438</v>
      </c>
      <c r="J90" s="21">
        <f t="shared" si="4"/>
        <v>0</v>
      </c>
      <c r="K90" s="21">
        <f t="shared" si="5"/>
        <v>0</v>
      </c>
      <c r="L90" s="21">
        <f t="shared" si="6"/>
        <v>0</v>
      </c>
      <c r="M90" s="21">
        <f t="shared" si="7"/>
        <v>0.20833333333333326</v>
      </c>
      <c r="N90" s="11" t="s">
        <v>46</v>
      </c>
      <c r="O90" s="11" t="s">
        <v>55</v>
      </c>
      <c r="P90" s="12" t="s">
        <v>6</v>
      </c>
      <c r="Q90" s="5" t="s">
        <v>20</v>
      </c>
      <c r="R90" s="23" t="s">
        <v>332</v>
      </c>
      <c r="S90" s="23" t="s">
        <v>333</v>
      </c>
    </row>
    <row r="91" spans="1:19" s="72" customFormat="1" ht="28.5">
      <c r="A91" s="17">
        <v>86</v>
      </c>
      <c r="B91" s="67">
        <v>705074</v>
      </c>
      <c r="C91" s="6" t="s">
        <v>114</v>
      </c>
      <c r="D91" s="10" t="s">
        <v>52</v>
      </c>
      <c r="E91" s="10">
        <v>0</v>
      </c>
      <c r="F91" s="19">
        <v>42133</v>
      </c>
      <c r="G91" s="20">
        <v>0.50208333333333333</v>
      </c>
      <c r="H91" s="19">
        <v>42133</v>
      </c>
      <c r="I91" s="20">
        <v>0.68611111111111101</v>
      </c>
      <c r="J91" s="21">
        <f t="shared" si="4"/>
        <v>0</v>
      </c>
      <c r="K91" s="21">
        <f t="shared" si="5"/>
        <v>0</v>
      </c>
      <c r="L91" s="21">
        <f t="shared" si="6"/>
        <v>0</v>
      </c>
      <c r="M91" s="21">
        <f t="shared" si="7"/>
        <v>0.18402777777777768</v>
      </c>
      <c r="N91" s="11" t="s">
        <v>46</v>
      </c>
      <c r="O91" s="11" t="s">
        <v>55</v>
      </c>
      <c r="P91" s="12" t="s">
        <v>6</v>
      </c>
      <c r="Q91" s="5" t="s">
        <v>20</v>
      </c>
      <c r="R91" s="23" t="s">
        <v>334</v>
      </c>
      <c r="S91" s="23" t="s">
        <v>335</v>
      </c>
    </row>
    <row r="92" spans="1:19" s="72" customFormat="1" ht="28.5">
      <c r="A92" s="66">
        <v>87</v>
      </c>
      <c r="B92" s="67">
        <v>705075</v>
      </c>
      <c r="C92" s="74" t="s">
        <v>10</v>
      </c>
      <c r="D92" s="10" t="s">
        <v>52</v>
      </c>
      <c r="E92" s="10">
        <v>0</v>
      </c>
      <c r="F92" s="19">
        <v>42133</v>
      </c>
      <c r="G92" s="20">
        <v>0.7319444444444444</v>
      </c>
      <c r="H92" s="19">
        <v>42134</v>
      </c>
      <c r="I92" s="20">
        <v>0.38750000000000001</v>
      </c>
      <c r="J92" s="21">
        <f t="shared" si="4"/>
        <v>0</v>
      </c>
      <c r="K92" s="21">
        <f t="shared" si="5"/>
        <v>0</v>
      </c>
      <c r="L92" s="21">
        <f t="shared" si="6"/>
        <v>0</v>
      </c>
      <c r="M92" s="21">
        <f t="shared" si="7"/>
        <v>0.65555555555555556</v>
      </c>
      <c r="N92" s="11" t="s">
        <v>46</v>
      </c>
      <c r="O92" s="11" t="s">
        <v>55</v>
      </c>
      <c r="P92" s="12" t="s">
        <v>4</v>
      </c>
      <c r="Q92" s="5" t="s">
        <v>20</v>
      </c>
      <c r="R92" s="23" t="s">
        <v>336</v>
      </c>
      <c r="S92" s="23" t="s">
        <v>337</v>
      </c>
    </row>
    <row r="93" spans="1:19" s="72" customFormat="1" ht="117.75" customHeight="1">
      <c r="A93" s="66">
        <v>88</v>
      </c>
      <c r="B93" s="67">
        <v>705076</v>
      </c>
      <c r="C93" s="2" t="s">
        <v>15</v>
      </c>
      <c r="D93" s="10" t="s">
        <v>52</v>
      </c>
      <c r="E93" s="10">
        <v>0</v>
      </c>
      <c r="F93" s="19">
        <v>42133</v>
      </c>
      <c r="G93" s="20">
        <v>0.74097222222222225</v>
      </c>
      <c r="H93" s="19">
        <v>42133</v>
      </c>
      <c r="I93" s="20">
        <v>0.81874999999999998</v>
      </c>
      <c r="J93" s="21">
        <f t="shared" si="4"/>
        <v>0</v>
      </c>
      <c r="K93" s="21">
        <f t="shared" si="5"/>
        <v>7.7777777777777724E-2</v>
      </c>
      <c r="L93" s="21">
        <f t="shared" si="6"/>
        <v>0</v>
      </c>
      <c r="M93" s="21">
        <f t="shared" si="7"/>
        <v>0</v>
      </c>
      <c r="N93" s="11" t="s">
        <v>54</v>
      </c>
      <c r="O93" s="11" t="s">
        <v>55</v>
      </c>
      <c r="P93" s="12" t="s">
        <v>22</v>
      </c>
      <c r="Q93" s="5" t="s">
        <v>338</v>
      </c>
      <c r="R93" s="23" t="s">
        <v>339</v>
      </c>
      <c r="S93" s="23" t="s">
        <v>340</v>
      </c>
    </row>
    <row r="94" spans="1:19" s="72" customFormat="1" ht="28.5">
      <c r="A94" s="17">
        <v>89</v>
      </c>
      <c r="B94" s="67">
        <v>705077</v>
      </c>
      <c r="C94" s="74" t="s">
        <v>10</v>
      </c>
      <c r="D94" s="10" t="s">
        <v>52</v>
      </c>
      <c r="E94" s="10">
        <v>0</v>
      </c>
      <c r="F94" s="19">
        <v>42133</v>
      </c>
      <c r="G94" s="20">
        <v>0.7319444444444444</v>
      </c>
      <c r="H94" s="19">
        <v>42134</v>
      </c>
      <c r="I94" s="20">
        <v>0.38750000000000001</v>
      </c>
      <c r="J94" s="21">
        <f t="shared" si="4"/>
        <v>0</v>
      </c>
      <c r="K94" s="21">
        <f t="shared" si="5"/>
        <v>0</v>
      </c>
      <c r="L94" s="21">
        <f t="shared" si="6"/>
        <v>0</v>
      </c>
      <c r="M94" s="21">
        <f t="shared" si="7"/>
        <v>0.65555555555555556</v>
      </c>
      <c r="N94" s="11" t="s">
        <v>46</v>
      </c>
      <c r="O94" s="11" t="s">
        <v>55</v>
      </c>
      <c r="P94" s="12" t="s">
        <v>4</v>
      </c>
      <c r="Q94" s="5" t="s">
        <v>20</v>
      </c>
      <c r="R94" s="23" t="s">
        <v>336</v>
      </c>
      <c r="S94" s="23" t="s">
        <v>337</v>
      </c>
    </row>
    <row r="95" spans="1:19" s="72" customFormat="1">
      <c r="A95" s="66">
        <v>90</v>
      </c>
      <c r="B95" s="67">
        <v>705078</v>
      </c>
      <c r="C95" s="6" t="s">
        <v>104</v>
      </c>
      <c r="D95" s="10" t="s">
        <v>52</v>
      </c>
      <c r="E95" s="10">
        <v>1</v>
      </c>
      <c r="F95" s="19">
        <v>42133</v>
      </c>
      <c r="G95" s="20">
        <v>0.97013888888888899</v>
      </c>
      <c r="H95" s="19">
        <v>42133</v>
      </c>
      <c r="I95" s="20">
        <v>0.9819444444444444</v>
      </c>
      <c r="J95" s="21">
        <f t="shared" si="4"/>
        <v>1.1805555555555403E-2</v>
      </c>
      <c r="K95" s="21">
        <f t="shared" si="5"/>
        <v>0</v>
      </c>
      <c r="L95" s="21">
        <f t="shared" si="6"/>
        <v>0</v>
      </c>
      <c r="M95" s="21">
        <f t="shared" si="7"/>
        <v>0</v>
      </c>
      <c r="N95" s="11" t="s">
        <v>53</v>
      </c>
      <c r="O95" s="11" t="s">
        <v>55</v>
      </c>
      <c r="P95" s="12" t="s">
        <v>21</v>
      </c>
      <c r="Q95" s="5" t="s">
        <v>341</v>
      </c>
      <c r="R95" s="23" t="s">
        <v>127</v>
      </c>
      <c r="S95" s="23" t="s">
        <v>342</v>
      </c>
    </row>
    <row r="96" spans="1:19" s="72" customFormat="1" ht="28.5">
      <c r="A96" s="66">
        <v>91</v>
      </c>
      <c r="B96" s="67">
        <v>705079</v>
      </c>
      <c r="C96" s="6" t="s">
        <v>104</v>
      </c>
      <c r="D96" s="10" t="s">
        <v>52</v>
      </c>
      <c r="E96" s="10">
        <v>0</v>
      </c>
      <c r="F96" s="19">
        <v>42133</v>
      </c>
      <c r="G96" s="20">
        <v>0.9819444444444444</v>
      </c>
      <c r="H96" s="19">
        <v>42134</v>
      </c>
      <c r="I96" s="20">
        <v>0.77083333333333337</v>
      </c>
      <c r="J96" s="21">
        <f t="shared" si="4"/>
        <v>0</v>
      </c>
      <c r="K96" s="21">
        <f t="shared" si="5"/>
        <v>0</v>
      </c>
      <c r="L96" s="21">
        <f t="shared" si="6"/>
        <v>0</v>
      </c>
      <c r="M96" s="21">
        <f t="shared" si="7"/>
        <v>0.78888888888888908</v>
      </c>
      <c r="N96" s="11" t="s">
        <v>46</v>
      </c>
      <c r="O96" s="11" t="s">
        <v>55</v>
      </c>
      <c r="P96" s="12" t="s">
        <v>6</v>
      </c>
      <c r="Q96" s="5" t="s">
        <v>875</v>
      </c>
      <c r="R96" s="23" t="s">
        <v>127</v>
      </c>
      <c r="S96" s="23" t="s">
        <v>342</v>
      </c>
    </row>
    <row r="97" spans="1:19" s="72" customFormat="1" ht="28.5">
      <c r="A97" s="17">
        <v>92</v>
      </c>
      <c r="B97" s="67">
        <v>705080</v>
      </c>
      <c r="C97" s="6" t="s">
        <v>114</v>
      </c>
      <c r="D97" s="10" t="s">
        <v>52</v>
      </c>
      <c r="E97" s="10">
        <v>0</v>
      </c>
      <c r="F97" s="19">
        <v>42134</v>
      </c>
      <c r="G97" s="20">
        <v>0.37638888888888888</v>
      </c>
      <c r="H97" s="19">
        <v>42134</v>
      </c>
      <c r="I97" s="20">
        <v>0.74722222222222223</v>
      </c>
      <c r="J97" s="21">
        <f t="shared" si="4"/>
        <v>0</v>
      </c>
      <c r="K97" s="21">
        <f t="shared" si="5"/>
        <v>0</v>
      </c>
      <c r="L97" s="21">
        <f t="shared" si="6"/>
        <v>0</v>
      </c>
      <c r="M97" s="21">
        <f t="shared" si="7"/>
        <v>0.37083333333333335</v>
      </c>
      <c r="N97" s="11" t="s">
        <v>46</v>
      </c>
      <c r="O97" s="11" t="s">
        <v>55</v>
      </c>
      <c r="P97" s="12" t="s">
        <v>6</v>
      </c>
      <c r="Q97" s="5" t="s">
        <v>20</v>
      </c>
      <c r="R97" s="23" t="s">
        <v>343</v>
      </c>
      <c r="S97" s="23" t="s">
        <v>344</v>
      </c>
    </row>
    <row r="98" spans="1:19" s="72" customFormat="1">
      <c r="A98" s="66">
        <v>93</v>
      </c>
      <c r="B98" s="67">
        <v>705081</v>
      </c>
      <c r="C98" s="26" t="s">
        <v>33</v>
      </c>
      <c r="D98" s="10" t="s">
        <v>52</v>
      </c>
      <c r="E98" s="10">
        <v>0</v>
      </c>
      <c r="F98" s="19">
        <v>42134</v>
      </c>
      <c r="G98" s="20">
        <v>0.44097222222222227</v>
      </c>
      <c r="H98" s="19">
        <v>42134</v>
      </c>
      <c r="I98" s="20">
        <v>0.47361111111111115</v>
      </c>
      <c r="J98" s="21">
        <f t="shared" si="4"/>
        <v>0</v>
      </c>
      <c r="K98" s="21">
        <f t="shared" si="5"/>
        <v>0</v>
      </c>
      <c r="L98" s="21">
        <f t="shared" si="6"/>
        <v>0</v>
      </c>
      <c r="M98" s="21">
        <f t="shared" si="7"/>
        <v>3.2638888888888884E-2</v>
      </c>
      <c r="N98" s="11" t="s">
        <v>46</v>
      </c>
      <c r="O98" s="11" t="s">
        <v>55</v>
      </c>
      <c r="P98" s="12" t="s">
        <v>4</v>
      </c>
      <c r="Q98" s="5" t="s">
        <v>345</v>
      </c>
      <c r="R98" s="23" t="s">
        <v>346</v>
      </c>
      <c r="S98" s="23" t="s">
        <v>347</v>
      </c>
    </row>
    <row r="99" spans="1:19" s="72" customFormat="1" ht="28.5">
      <c r="A99" s="66">
        <v>94</v>
      </c>
      <c r="B99" s="67">
        <v>705082</v>
      </c>
      <c r="C99" s="6" t="s">
        <v>156</v>
      </c>
      <c r="D99" s="10" t="s">
        <v>52</v>
      </c>
      <c r="E99" s="10">
        <v>0</v>
      </c>
      <c r="F99" s="19">
        <v>42134</v>
      </c>
      <c r="G99" s="20">
        <v>0.45902777777777781</v>
      </c>
      <c r="H99" s="19">
        <v>42134</v>
      </c>
      <c r="I99" s="20">
        <v>0.7284722222222223</v>
      </c>
      <c r="J99" s="21">
        <f t="shared" si="4"/>
        <v>0</v>
      </c>
      <c r="K99" s="21">
        <f t="shared" si="5"/>
        <v>0</v>
      </c>
      <c r="L99" s="21">
        <f t="shared" si="6"/>
        <v>0</v>
      </c>
      <c r="M99" s="21">
        <f t="shared" si="7"/>
        <v>0.26944444444444449</v>
      </c>
      <c r="N99" s="11" t="s">
        <v>46</v>
      </c>
      <c r="O99" s="11" t="s">
        <v>55</v>
      </c>
      <c r="P99" s="12" t="s">
        <v>6</v>
      </c>
      <c r="Q99" s="5" t="s">
        <v>20</v>
      </c>
      <c r="R99" s="23" t="s">
        <v>348</v>
      </c>
      <c r="S99" s="23" t="s">
        <v>349</v>
      </c>
    </row>
    <row r="100" spans="1:19" s="72" customFormat="1" ht="28.5">
      <c r="A100" s="17">
        <v>95</v>
      </c>
      <c r="B100" s="67">
        <v>705083</v>
      </c>
      <c r="C100" s="6" t="s">
        <v>118</v>
      </c>
      <c r="D100" s="10" t="s">
        <v>52</v>
      </c>
      <c r="E100" s="10">
        <v>0</v>
      </c>
      <c r="F100" s="19">
        <v>42134</v>
      </c>
      <c r="G100" s="20">
        <v>0.98125000000000007</v>
      </c>
      <c r="H100" s="19">
        <v>42137</v>
      </c>
      <c r="I100" s="20" t="s">
        <v>350</v>
      </c>
      <c r="J100" s="21">
        <f t="shared" si="4"/>
        <v>0</v>
      </c>
      <c r="K100" s="21">
        <f t="shared" si="5"/>
        <v>0</v>
      </c>
      <c r="L100" s="21">
        <f t="shared" si="6"/>
        <v>0</v>
      </c>
      <c r="M100" s="21">
        <f t="shared" si="7"/>
        <v>2.7493055555555554</v>
      </c>
      <c r="N100" s="11" t="s">
        <v>46</v>
      </c>
      <c r="O100" s="11" t="s">
        <v>55</v>
      </c>
      <c r="P100" s="12" t="s">
        <v>6</v>
      </c>
      <c r="Q100" s="5" t="s">
        <v>20</v>
      </c>
      <c r="R100" s="23" t="s">
        <v>351</v>
      </c>
      <c r="S100" s="23" t="s">
        <v>352</v>
      </c>
    </row>
    <row r="101" spans="1:19" s="72" customFormat="1" ht="28.5">
      <c r="A101" s="66">
        <v>96</v>
      </c>
      <c r="B101" s="67">
        <v>705084</v>
      </c>
      <c r="C101" s="74" t="s">
        <v>10</v>
      </c>
      <c r="D101" s="10" t="s">
        <v>52</v>
      </c>
      <c r="E101" s="10">
        <v>0</v>
      </c>
      <c r="F101" s="19">
        <v>42134</v>
      </c>
      <c r="G101" s="20">
        <v>0.69444444444444453</v>
      </c>
      <c r="H101" s="19">
        <v>42135</v>
      </c>
      <c r="I101" s="20">
        <v>0.4069444444444445</v>
      </c>
      <c r="J101" s="21">
        <f t="shared" si="4"/>
        <v>0</v>
      </c>
      <c r="K101" s="21">
        <f t="shared" si="5"/>
        <v>0</v>
      </c>
      <c r="L101" s="21">
        <f t="shared" si="6"/>
        <v>0</v>
      </c>
      <c r="M101" s="21">
        <f t="shared" si="7"/>
        <v>0.71250000000000002</v>
      </c>
      <c r="N101" s="11" t="s">
        <v>46</v>
      </c>
      <c r="O101" s="11" t="s">
        <v>55</v>
      </c>
      <c r="P101" s="12" t="s">
        <v>4</v>
      </c>
      <c r="Q101" s="5" t="s">
        <v>20</v>
      </c>
      <c r="R101" s="23" t="s">
        <v>353</v>
      </c>
      <c r="S101" s="23" t="s">
        <v>354</v>
      </c>
    </row>
    <row r="102" spans="1:19" s="72" customFormat="1">
      <c r="A102" s="66">
        <v>97</v>
      </c>
      <c r="B102" s="67">
        <v>705085</v>
      </c>
      <c r="C102" s="74" t="s">
        <v>42</v>
      </c>
      <c r="D102" s="10" t="s">
        <v>52</v>
      </c>
      <c r="E102" s="10">
        <v>0</v>
      </c>
      <c r="F102" s="19">
        <v>42135</v>
      </c>
      <c r="G102" s="20">
        <v>0.38472222222222219</v>
      </c>
      <c r="H102" s="19">
        <v>42135</v>
      </c>
      <c r="I102" s="20">
        <v>0.78819444444444453</v>
      </c>
      <c r="J102" s="21">
        <f t="shared" si="4"/>
        <v>0.40347222222222234</v>
      </c>
      <c r="K102" s="21">
        <f t="shared" si="5"/>
        <v>0</v>
      </c>
      <c r="L102" s="21">
        <f t="shared" si="6"/>
        <v>0</v>
      </c>
      <c r="M102" s="21">
        <f t="shared" si="7"/>
        <v>0</v>
      </c>
      <c r="N102" s="11" t="s">
        <v>53</v>
      </c>
      <c r="O102" s="11" t="s">
        <v>55</v>
      </c>
      <c r="P102" s="12" t="s">
        <v>16</v>
      </c>
      <c r="Q102" s="5" t="s">
        <v>355</v>
      </c>
      <c r="R102" s="23" t="s">
        <v>356</v>
      </c>
      <c r="S102" s="23" t="s">
        <v>357</v>
      </c>
    </row>
    <row r="103" spans="1:19" s="72" customFormat="1" ht="28.5">
      <c r="A103" s="17">
        <v>98</v>
      </c>
      <c r="B103" s="67">
        <v>705086</v>
      </c>
      <c r="C103" s="6" t="s">
        <v>106</v>
      </c>
      <c r="D103" s="10" t="s">
        <v>52</v>
      </c>
      <c r="E103" s="10">
        <v>0</v>
      </c>
      <c r="F103" s="19">
        <v>42135</v>
      </c>
      <c r="G103" s="20">
        <v>0.39930555555555558</v>
      </c>
      <c r="H103" s="19">
        <v>42135</v>
      </c>
      <c r="I103" s="20">
        <v>0.76180555555555562</v>
      </c>
      <c r="J103" s="21">
        <f t="shared" si="4"/>
        <v>0</v>
      </c>
      <c r="K103" s="21">
        <f t="shared" si="5"/>
        <v>0</v>
      </c>
      <c r="L103" s="21">
        <f t="shared" si="6"/>
        <v>0</v>
      </c>
      <c r="M103" s="21">
        <f t="shared" si="7"/>
        <v>0.36250000000000004</v>
      </c>
      <c r="N103" s="11" t="s">
        <v>46</v>
      </c>
      <c r="O103" s="11" t="s">
        <v>55</v>
      </c>
      <c r="P103" s="12" t="s">
        <v>6</v>
      </c>
      <c r="Q103" s="5" t="s">
        <v>20</v>
      </c>
      <c r="R103" s="23" t="s">
        <v>358</v>
      </c>
      <c r="S103" s="23" t="s">
        <v>359</v>
      </c>
    </row>
    <row r="104" spans="1:19" s="72" customFormat="1" ht="28.5">
      <c r="A104" s="66">
        <v>99</v>
      </c>
      <c r="B104" s="67">
        <v>705087</v>
      </c>
      <c r="C104" s="6" t="s">
        <v>114</v>
      </c>
      <c r="D104" s="10" t="s">
        <v>52</v>
      </c>
      <c r="E104" s="10">
        <v>0</v>
      </c>
      <c r="F104" s="19">
        <v>42135</v>
      </c>
      <c r="G104" s="20">
        <v>0.4291666666666667</v>
      </c>
      <c r="H104" s="19">
        <v>42135</v>
      </c>
      <c r="I104" s="20">
        <v>0.69166666666666676</v>
      </c>
      <c r="J104" s="21">
        <f t="shared" si="4"/>
        <v>0</v>
      </c>
      <c r="K104" s="21">
        <f t="shared" si="5"/>
        <v>0</v>
      </c>
      <c r="L104" s="21">
        <f t="shared" si="6"/>
        <v>0</v>
      </c>
      <c r="M104" s="21">
        <f t="shared" si="7"/>
        <v>0.26250000000000007</v>
      </c>
      <c r="N104" s="11" t="s">
        <v>46</v>
      </c>
      <c r="O104" s="11" t="s">
        <v>55</v>
      </c>
      <c r="P104" s="12" t="s">
        <v>6</v>
      </c>
      <c r="Q104" s="5" t="s">
        <v>20</v>
      </c>
      <c r="R104" s="23" t="s">
        <v>360</v>
      </c>
      <c r="S104" s="23" t="s">
        <v>361</v>
      </c>
    </row>
    <row r="105" spans="1:19" s="72" customFormat="1" ht="28.5">
      <c r="A105" s="66">
        <v>100</v>
      </c>
      <c r="B105" s="67">
        <v>705088</v>
      </c>
      <c r="C105" s="6" t="s">
        <v>123</v>
      </c>
      <c r="D105" s="10" t="s">
        <v>52</v>
      </c>
      <c r="E105" s="10">
        <v>0</v>
      </c>
      <c r="F105" s="19">
        <v>42135</v>
      </c>
      <c r="G105" s="20">
        <v>0.41319444444444442</v>
      </c>
      <c r="H105" s="19">
        <v>42135</v>
      </c>
      <c r="I105" s="20">
        <v>0.8666666666666667</v>
      </c>
      <c r="J105" s="21">
        <f t="shared" si="4"/>
        <v>0</v>
      </c>
      <c r="K105" s="21">
        <f t="shared" si="5"/>
        <v>0</v>
      </c>
      <c r="L105" s="21">
        <f t="shared" si="6"/>
        <v>0</v>
      </c>
      <c r="M105" s="21">
        <f t="shared" si="7"/>
        <v>0.45347222222222228</v>
      </c>
      <c r="N105" s="11" t="s">
        <v>46</v>
      </c>
      <c r="O105" s="11" t="s">
        <v>55</v>
      </c>
      <c r="P105" s="12" t="s">
        <v>6</v>
      </c>
      <c r="Q105" s="5" t="s">
        <v>20</v>
      </c>
      <c r="R105" s="23" t="s">
        <v>362</v>
      </c>
      <c r="S105" s="23" t="s">
        <v>363</v>
      </c>
    </row>
    <row r="106" spans="1:19" s="72" customFormat="1" ht="28.5">
      <c r="A106" s="17">
        <v>101</v>
      </c>
      <c r="B106" s="67">
        <v>705089</v>
      </c>
      <c r="C106" s="6" t="s">
        <v>108</v>
      </c>
      <c r="D106" s="10" t="s">
        <v>52</v>
      </c>
      <c r="E106" s="10">
        <v>0</v>
      </c>
      <c r="F106" s="19">
        <v>42135</v>
      </c>
      <c r="G106" s="20">
        <v>0.41180555555555554</v>
      </c>
      <c r="H106" s="19">
        <v>42135</v>
      </c>
      <c r="I106" s="20">
        <v>0.69305555555555554</v>
      </c>
      <c r="J106" s="21">
        <f t="shared" si="4"/>
        <v>0</v>
      </c>
      <c r="K106" s="21">
        <f t="shared" si="5"/>
        <v>0</v>
      </c>
      <c r="L106" s="21">
        <f t="shared" si="6"/>
        <v>0</v>
      </c>
      <c r="M106" s="21">
        <f t="shared" si="7"/>
        <v>0.28125</v>
      </c>
      <c r="N106" s="11" t="s">
        <v>46</v>
      </c>
      <c r="O106" s="11" t="s">
        <v>55</v>
      </c>
      <c r="P106" s="12" t="s">
        <v>6</v>
      </c>
      <c r="Q106" s="5" t="s">
        <v>20</v>
      </c>
      <c r="R106" s="23" t="s">
        <v>364</v>
      </c>
      <c r="S106" s="23" t="s">
        <v>365</v>
      </c>
    </row>
    <row r="107" spans="1:19" s="72" customFormat="1" ht="28.5">
      <c r="A107" s="66">
        <v>102</v>
      </c>
      <c r="B107" s="67">
        <v>705090</v>
      </c>
      <c r="C107" s="6" t="s">
        <v>124</v>
      </c>
      <c r="D107" s="10" t="s">
        <v>52</v>
      </c>
      <c r="E107" s="10">
        <v>0</v>
      </c>
      <c r="F107" s="19">
        <v>42135</v>
      </c>
      <c r="G107" s="20">
        <v>0.4284722222222222</v>
      </c>
      <c r="H107" s="19">
        <v>42135</v>
      </c>
      <c r="I107" s="20">
        <v>0.7416666666666667</v>
      </c>
      <c r="J107" s="21">
        <f t="shared" si="4"/>
        <v>0</v>
      </c>
      <c r="K107" s="21">
        <f t="shared" si="5"/>
        <v>0</v>
      </c>
      <c r="L107" s="21">
        <f t="shared" si="6"/>
        <v>0</v>
      </c>
      <c r="M107" s="21">
        <f t="shared" si="7"/>
        <v>0.3131944444444445</v>
      </c>
      <c r="N107" s="11" t="s">
        <v>46</v>
      </c>
      <c r="O107" s="11" t="s">
        <v>55</v>
      </c>
      <c r="P107" s="12" t="s">
        <v>6</v>
      </c>
      <c r="Q107" s="5" t="s">
        <v>20</v>
      </c>
      <c r="R107" s="23" t="s">
        <v>366</v>
      </c>
      <c r="S107" s="23" t="s">
        <v>367</v>
      </c>
    </row>
    <row r="108" spans="1:19" s="72" customFormat="1" ht="28.5">
      <c r="A108" s="66">
        <v>103</v>
      </c>
      <c r="B108" s="67">
        <v>705091</v>
      </c>
      <c r="C108" s="6" t="s">
        <v>103</v>
      </c>
      <c r="D108" s="10" t="s">
        <v>52</v>
      </c>
      <c r="E108" s="10">
        <v>0</v>
      </c>
      <c r="F108" s="19">
        <v>42135</v>
      </c>
      <c r="G108" s="20">
        <v>0.43124999999999997</v>
      </c>
      <c r="H108" s="19">
        <v>42135</v>
      </c>
      <c r="I108" s="20">
        <v>0.86875000000000002</v>
      </c>
      <c r="J108" s="21">
        <f t="shared" si="4"/>
        <v>0</v>
      </c>
      <c r="K108" s="21">
        <f t="shared" si="5"/>
        <v>0</v>
      </c>
      <c r="L108" s="21">
        <f t="shared" si="6"/>
        <v>0</v>
      </c>
      <c r="M108" s="21">
        <f t="shared" si="7"/>
        <v>0.43750000000000006</v>
      </c>
      <c r="N108" s="11" t="s">
        <v>46</v>
      </c>
      <c r="O108" s="11" t="s">
        <v>55</v>
      </c>
      <c r="P108" s="12" t="s">
        <v>6</v>
      </c>
      <c r="Q108" s="5" t="s">
        <v>20</v>
      </c>
      <c r="R108" s="23" t="s">
        <v>368</v>
      </c>
      <c r="S108" s="23" t="s">
        <v>363</v>
      </c>
    </row>
    <row r="109" spans="1:19" s="72" customFormat="1" ht="57">
      <c r="A109" s="17">
        <v>104</v>
      </c>
      <c r="B109" s="67">
        <v>705092</v>
      </c>
      <c r="C109" s="74" t="s">
        <v>15</v>
      </c>
      <c r="D109" s="10" t="s">
        <v>52</v>
      </c>
      <c r="E109" s="10">
        <v>0</v>
      </c>
      <c r="F109" s="19">
        <v>42135</v>
      </c>
      <c r="G109" s="20">
        <v>0.51666666666666672</v>
      </c>
      <c r="H109" s="19">
        <v>42135</v>
      </c>
      <c r="I109" s="20">
        <v>0.84513888888888899</v>
      </c>
      <c r="J109" s="21">
        <f t="shared" si="4"/>
        <v>0</v>
      </c>
      <c r="K109" s="21">
        <f t="shared" si="5"/>
        <v>0.32847222222222228</v>
      </c>
      <c r="L109" s="21">
        <f t="shared" si="6"/>
        <v>0</v>
      </c>
      <c r="M109" s="21">
        <f t="shared" si="7"/>
        <v>0</v>
      </c>
      <c r="N109" s="11" t="s">
        <v>54</v>
      </c>
      <c r="O109" s="11" t="s">
        <v>55</v>
      </c>
      <c r="P109" s="12" t="s">
        <v>22</v>
      </c>
      <c r="Q109" s="5" t="s">
        <v>880</v>
      </c>
      <c r="R109" s="23" t="s">
        <v>369</v>
      </c>
      <c r="S109" s="23" t="s">
        <v>370</v>
      </c>
    </row>
    <row r="110" spans="1:19" s="72" customFormat="1" ht="28.5">
      <c r="A110" s="66">
        <v>105</v>
      </c>
      <c r="B110" s="67">
        <v>705093</v>
      </c>
      <c r="C110" s="74" t="s">
        <v>8</v>
      </c>
      <c r="D110" s="10" t="s">
        <v>52</v>
      </c>
      <c r="E110" s="10">
        <v>0</v>
      </c>
      <c r="F110" s="19">
        <v>42135</v>
      </c>
      <c r="G110" s="20">
        <v>0.72152777777777777</v>
      </c>
      <c r="H110" s="19">
        <v>42136</v>
      </c>
      <c r="I110" s="20" t="s">
        <v>371</v>
      </c>
      <c r="J110" s="21">
        <f t="shared" si="4"/>
        <v>0</v>
      </c>
      <c r="K110" s="21">
        <f t="shared" si="5"/>
        <v>0</v>
      </c>
      <c r="L110" s="21">
        <f t="shared" si="6"/>
        <v>0</v>
      </c>
      <c r="M110" s="21">
        <f t="shared" si="7"/>
        <v>0.63055555555555554</v>
      </c>
      <c r="N110" s="11" t="s">
        <v>46</v>
      </c>
      <c r="O110" s="11" t="s">
        <v>55</v>
      </c>
      <c r="P110" s="12" t="s">
        <v>4</v>
      </c>
      <c r="Q110" s="5" t="s">
        <v>20</v>
      </c>
      <c r="R110" s="23" t="s">
        <v>372</v>
      </c>
      <c r="S110" s="23" t="s">
        <v>373</v>
      </c>
    </row>
    <row r="111" spans="1:19" s="72" customFormat="1" ht="28.5">
      <c r="A111" s="66">
        <v>106</v>
      </c>
      <c r="B111" s="67">
        <v>705094</v>
      </c>
      <c r="C111" s="6" t="s">
        <v>117</v>
      </c>
      <c r="D111" s="10" t="s">
        <v>52</v>
      </c>
      <c r="E111" s="10">
        <v>0</v>
      </c>
      <c r="F111" s="19">
        <v>42136</v>
      </c>
      <c r="G111" s="20" t="s">
        <v>374</v>
      </c>
      <c r="H111" s="19">
        <v>42136</v>
      </c>
      <c r="I111" s="20" t="s">
        <v>375</v>
      </c>
      <c r="J111" s="21">
        <f t="shared" si="4"/>
        <v>0</v>
      </c>
      <c r="K111" s="21">
        <f t="shared" si="5"/>
        <v>0</v>
      </c>
      <c r="L111" s="21">
        <f t="shared" si="6"/>
        <v>0</v>
      </c>
      <c r="M111" s="21">
        <f t="shared" si="7"/>
        <v>0.42291666666666672</v>
      </c>
      <c r="N111" s="11" t="s">
        <v>46</v>
      </c>
      <c r="O111" s="11" t="s">
        <v>55</v>
      </c>
      <c r="P111" s="12" t="s">
        <v>6</v>
      </c>
      <c r="Q111" s="5" t="s">
        <v>20</v>
      </c>
      <c r="R111" s="23" t="s">
        <v>376</v>
      </c>
      <c r="S111" s="23" t="s">
        <v>377</v>
      </c>
    </row>
    <row r="112" spans="1:19" s="72" customFormat="1" ht="28.5">
      <c r="A112" s="17">
        <v>107</v>
      </c>
      <c r="B112" s="67">
        <v>705095</v>
      </c>
      <c r="C112" s="6" t="s">
        <v>123</v>
      </c>
      <c r="D112" s="10" t="s">
        <v>52</v>
      </c>
      <c r="E112" s="10">
        <v>0</v>
      </c>
      <c r="F112" s="19">
        <v>42136</v>
      </c>
      <c r="G112" s="20" t="s">
        <v>378</v>
      </c>
      <c r="H112" s="19">
        <v>42137</v>
      </c>
      <c r="I112" s="20" t="s">
        <v>379</v>
      </c>
      <c r="J112" s="21">
        <f t="shared" si="4"/>
        <v>0</v>
      </c>
      <c r="K112" s="21">
        <f t="shared" si="5"/>
        <v>0</v>
      </c>
      <c r="L112" s="21">
        <f t="shared" si="6"/>
        <v>0</v>
      </c>
      <c r="M112" s="21">
        <f t="shared" si="7"/>
        <v>0.67638888888888893</v>
      </c>
      <c r="N112" s="11" t="s">
        <v>46</v>
      </c>
      <c r="O112" s="11" t="s">
        <v>55</v>
      </c>
      <c r="P112" s="12" t="s">
        <v>6</v>
      </c>
      <c r="Q112" s="5" t="s">
        <v>20</v>
      </c>
      <c r="R112" s="23" t="s">
        <v>380</v>
      </c>
      <c r="S112" s="23" t="s">
        <v>381</v>
      </c>
    </row>
    <row r="113" spans="1:19" s="72" customFormat="1" ht="28.5">
      <c r="A113" s="66">
        <v>108</v>
      </c>
      <c r="B113" s="67">
        <v>705096</v>
      </c>
      <c r="C113" s="6" t="s">
        <v>114</v>
      </c>
      <c r="D113" s="10" t="s">
        <v>52</v>
      </c>
      <c r="E113" s="10">
        <v>0</v>
      </c>
      <c r="F113" s="19">
        <v>42136</v>
      </c>
      <c r="G113" s="20" t="s">
        <v>382</v>
      </c>
      <c r="H113" s="19">
        <v>42136</v>
      </c>
      <c r="I113" s="20" t="s">
        <v>383</v>
      </c>
      <c r="J113" s="21">
        <f t="shared" si="4"/>
        <v>0</v>
      </c>
      <c r="K113" s="21">
        <f t="shared" si="5"/>
        <v>0</v>
      </c>
      <c r="L113" s="21">
        <f t="shared" si="6"/>
        <v>0</v>
      </c>
      <c r="M113" s="21">
        <f t="shared" si="7"/>
        <v>0.16250000000000003</v>
      </c>
      <c r="N113" s="11" t="s">
        <v>46</v>
      </c>
      <c r="O113" s="11" t="s">
        <v>55</v>
      </c>
      <c r="P113" s="12" t="s">
        <v>6</v>
      </c>
      <c r="Q113" s="5" t="s">
        <v>20</v>
      </c>
      <c r="R113" s="23" t="s">
        <v>384</v>
      </c>
      <c r="S113" s="23" t="s">
        <v>385</v>
      </c>
    </row>
    <row r="114" spans="1:19" s="72" customFormat="1" ht="33.75">
      <c r="A114" s="66">
        <v>109</v>
      </c>
      <c r="B114" s="67">
        <v>705097</v>
      </c>
      <c r="C114" s="2" t="s">
        <v>158</v>
      </c>
      <c r="D114" s="10" t="s">
        <v>52</v>
      </c>
      <c r="E114" s="10">
        <v>0</v>
      </c>
      <c r="F114" s="19">
        <v>42136</v>
      </c>
      <c r="G114" s="20" t="s">
        <v>386</v>
      </c>
      <c r="H114" s="19">
        <v>42137</v>
      </c>
      <c r="I114" s="20" t="s">
        <v>387</v>
      </c>
      <c r="J114" s="21">
        <f t="shared" si="4"/>
        <v>0</v>
      </c>
      <c r="K114" s="21">
        <f t="shared" si="5"/>
        <v>0</v>
      </c>
      <c r="L114" s="21">
        <f t="shared" si="6"/>
        <v>0</v>
      </c>
      <c r="M114" s="21">
        <f t="shared" si="7"/>
        <v>1.2805555555555559</v>
      </c>
      <c r="N114" s="11" t="s">
        <v>46</v>
      </c>
      <c r="O114" s="11" t="s">
        <v>55</v>
      </c>
      <c r="P114" s="12" t="s">
        <v>11</v>
      </c>
      <c r="Q114" s="5" t="s">
        <v>388</v>
      </c>
      <c r="R114" s="23" t="s">
        <v>389</v>
      </c>
      <c r="S114" s="23" t="s">
        <v>390</v>
      </c>
    </row>
    <row r="115" spans="1:19" s="72" customFormat="1" ht="42.75">
      <c r="A115" s="17">
        <v>110</v>
      </c>
      <c r="B115" s="67">
        <v>705098</v>
      </c>
      <c r="C115" s="74" t="s">
        <v>10</v>
      </c>
      <c r="D115" s="10" t="s">
        <v>52</v>
      </c>
      <c r="E115" s="10">
        <v>2</v>
      </c>
      <c r="F115" s="19">
        <v>42136</v>
      </c>
      <c r="G115" s="20" t="s">
        <v>391</v>
      </c>
      <c r="H115" s="19">
        <v>42136</v>
      </c>
      <c r="I115" s="20" t="s">
        <v>392</v>
      </c>
      <c r="J115" s="21">
        <f t="shared" si="4"/>
        <v>1.1805555555555514E-2</v>
      </c>
      <c r="K115" s="21">
        <f t="shared" si="5"/>
        <v>0</v>
      </c>
      <c r="L115" s="21">
        <f t="shared" si="6"/>
        <v>0</v>
      </c>
      <c r="M115" s="21">
        <f t="shared" si="7"/>
        <v>0</v>
      </c>
      <c r="N115" s="11" t="s">
        <v>53</v>
      </c>
      <c r="O115" s="11" t="s">
        <v>55</v>
      </c>
      <c r="P115" s="12" t="s">
        <v>29</v>
      </c>
      <c r="Q115" s="5" t="s">
        <v>393</v>
      </c>
      <c r="R115" s="23" t="s">
        <v>128</v>
      </c>
      <c r="S115" s="23" t="s">
        <v>128</v>
      </c>
    </row>
    <row r="116" spans="1:19" s="72" customFormat="1" ht="42.75">
      <c r="A116" s="66">
        <v>111</v>
      </c>
      <c r="B116" s="67">
        <v>705099</v>
      </c>
      <c r="C116" s="74" t="s">
        <v>10</v>
      </c>
      <c r="D116" s="10" t="s">
        <v>52</v>
      </c>
      <c r="E116" s="10">
        <v>0</v>
      </c>
      <c r="F116" s="19">
        <v>42136</v>
      </c>
      <c r="G116" s="20" t="s">
        <v>392</v>
      </c>
      <c r="H116" s="19">
        <v>42136</v>
      </c>
      <c r="I116" s="20" t="s">
        <v>394</v>
      </c>
      <c r="J116" s="21">
        <f t="shared" si="4"/>
        <v>0</v>
      </c>
      <c r="K116" s="21">
        <f t="shared" si="5"/>
        <v>0.27569444444444458</v>
      </c>
      <c r="L116" s="21">
        <f t="shared" si="6"/>
        <v>0</v>
      </c>
      <c r="M116" s="21">
        <f t="shared" si="7"/>
        <v>0</v>
      </c>
      <c r="N116" s="11" t="s">
        <v>54</v>
      </c>
      <c r="O116" s="11" t="s">
        <v>55</v>
      </c>
      <c r="P116" s="12" t="s">
        <v>22</v>
      </c>
      <c r="Q116" s="5" t="s">
        <v>395</v>
      </c>
      <c r="R116" s="23" t="s">
        <v>128</v>
      </c>
      <c r="S116" s="23" t="s">
        <v>396</v>
      </c>
    </row>
    <row r="117" spans="1:19" s="72" customFormat="1" ht="28.5">
      <c r="A117" s="66">
        <v>112</v>
      </c>
      <c r="B117" s="67">
        <v>705100</v>
      </c>
      <c r="C117" s="6" t="s">
        <v>107</v>
      </c>
      <c r="D117" s="10" t="s">
        <v>52</v>
      </c>
      <c r="E117" s="10">
        <v>0</v>
      </c>
      <c r="F117" s="19">
        <v>42136</v>
      </c>
      <c r="G117" s="20" t="s">
        <v>397</v>
      </c>
      <c r="H117" s="19">
        <v>42136</v>
      </c>
      <c r="I117" s="20" t="s">
        <v>82</v>
      </c>
      <c r="J117" s="21">
        <f t="shared" si="4"/>
        <v>0</v>
      </c>
      <c r="K117" s="21">
        <f t="shared" si="5"/>
        <v>0</v>
      </c>
      <c r="L117" s="21">
        <f t="shared" si="6"/>
        <v>0</v>
      </c>
      <c r="M117" s="21">
        <f t="shared" si="7"/>
        <v>0.11250000000000004</v>
      </c>
      <c r="N117" s="11" t="s">
        <v>46</v>
      </c>
      <c r="O117" s="11" t="s">
        <v>55</v>
      </c>
      <c r="P117" s="12" t="s">
        <v>6</v>
      </c>
      <c r="Q117" s="5" t="s">
        <v>20</v>
      </c>
      <c r="R117" s="23" t="s">
        <v>398</v>
      </c>
      <c r="S117" s="23" t="s">
        <v>399</v>
      </c>
    </row>
    <row r="118" spans="1:19" s="72" customFormat="1" ht="28.5">
      <c r="A118" s="17">
        <v>113</v>
      </c>
      <c r="B118" s="67">
        <v>705101</v>
      </c>
      <c r="C118" s="74" t="s">
        <v>10</v>
      </c>
      <c r="D118" s="10" t="s">
        <v>52</v>
      </c>
      <c r="E118" s="10">
        <v>0</v>
      </c>
      <c r="F118" s="19">
        <v>42137</v>
      </c>
      <c r="G118" s="20" t="s">
        <v>400</v>
      </c>
      <c r="H118" s="19">
        <v>42137</v>
      </c>
      <c r="I118" s="20" t="s">
        <v>401</v>
      </c>
      <c r="J118" s="21">
        <f t="shared" si="4"/>
        <v>0</v>
      </c>
      <c r="K118" s="21">
        <f t="shared" si="5"/>
        <v>0</v>
      </c>
      <c r="L118" s="21">
        <f t="shared" si="6"/>
        <v>0</v>
      </c>
      <c r="M118" s="21">
        <f t="shared" si="7"/>
        <v>0.1451388888888889</v>
      </c>
      <c r="N118" s="11" t="s">
        <v>46</v>
      </c>
      <c r="O118" s="11" t="s">
        <v>55</v>
      </c>
      <c r="P118" s="12" t="s">
        <v>4</v>
      </c>
      <c r="Q118" s="5" t="s">
        <v>20</v>
      </c>
      <c r="R118" s="23" t="s">
        <v>402</v>
      </c>
      <c r="S118" s="23" t="s">
        <v>403</v>
      </c>
    </row>
    <row r="119" spans="1:19" s="72" customFormat="1" ht="28.5">
      <c r="A119" s="66">
        <v>114</v>
      </c>
      <c r="B119" s="67">
        <v>705102</v>
      </c>
      <c r="C119" s="6" t="s">
        <v>114</v>
      </c>
      <c r="D119" s="10" t="s">
        <v>52</v>
      </c>
      <c r="E119" s="10">
        <v>0</v>
      </c>
      <c r="F119" s="19">
        <v>42137</v>
      </c>
      <c r="G119" s="20" t="s">
        <v>404</v>
      </c>
      <c r="H119" s="19">
        <v>42139</v>
      </c>
      <c r="I119" s="20">
        <v>0.73333333333333339</v>
      </c>
      <c r="J119" s="21">
        <f t="shared" si="4"/>
        <v>0</v>
      </c>
      <c r="K119" s="21">
        <f t="shared" si="5"/>
        <v>0</v>
      </c>
      <c r="L119" s="21">
        <f t="shared" si="6"/>
        <v>0</v>
      </c>
      <c r="M119" s="21">
        <f t="shared" si="7"/>
        <v>2.4666666666666668</v>
      </c>
      <c r="N119" s="11" t="s">
        <v>46</v>
      </c>
      <c r="O119" s="11" t="s">
        <v>55</v>
      </c>
      <c r="P119" s="12" t="s">
        <v>6</v>
      </c>
      <c r="Q119" s="5" t="s">
        <v>20</v>
      </c>
      <c r="R119" s="23" t="s">
        <v>405</v>
      </c>
      <c r="S119" s="23" t="s">
        <v>406</v>
      </c>
    </row>
    <row r="120" spans="1:19" s="72" customFormat="1" ht="28.5">
      <c r="A120" s="66">
        <v>115</v>
      </c>
      <c r="B120" s="67">
        <v>705103</v>
      </c>
      <c r="C120" s="6" t="s">
        <v>103</v>
      </c>
      <c r="D120" s="10" t="s">
        <v>52</v>
      </c>
      <c r="E120" s="10">
        <v>0</v>
      </c>
      <c r="F120" s="19">
        <v>42137</v>
      </c>
      <c r="G120" s="20" t="s">
        <v>407</v>
      </c>
      <c r="H120" s="19">
        <v>42137</v>
      </c>
      <c r="I120" s="20" t="s">
        <v>408</v>
      </c>
      <c r="J120" s="21">
        <f t="shared" si="4"/>
        <v>0</v>
      </c>
      <c r="K120" s="21">
        <f t="shared" si="5"/>
        <v>0</v>
      </c>
      <c r="L120" s="21">
        <f t="shared" si="6"/>
        <v>0</v>
      </c>
      <c r="M120" s="21">
        <f t="shared" si="7"/>
        <v>0.42708333333333331</v>
      </c>
      <c r="N120" s="11" t="s">
        <v>46</v>
      </c>
      <c r="O120" s="11" t="s">
        <v>55</v>
      </c>
      <c r="P120" s="12" t="s">
        <v>6</v>
      </c>
      <c r="Q120" s="5" t="s">
        <v>20</v>
      </c>
      <c r="R120" s="23" t="s">
        <v>409</v>
      </c>
      <c r="S120" s="23" t="s">
        <v>410</v>
      </c>
    </row>
    <row r="121" spans="1:19" s="72" customFormat="1" ht="28.5">
      <c r="A121" s="17">
        <v>116</v>
      </c>
      <c r="B121" s="67">
        <v>705104</v>
      </c>
      <c r="C121" s="6" t="s">
        <v>123</v>
      </c>
      <c r="D121" s="10" t="s">
        <v>52</v>
      </c>
      <c r="E121" s="10">
        <v>0</v>
      </c>
      <c r="F121" s="19">
        <v>42137</v>
      </c>
      <c r="G121" s="20" t="s">
        <v>407</v>
      </c>
      <c r="H121" s="19">
        <v>42137</v>
      </c>
      <c r="I121" s="20" t="s">
        <v>167</v>
      </c>
      <c r="J121" s="21">
        <f t="shared" si="4"/>
        <v>0</v>
      </c>
      <c r="K121" s="21">
        <f t="shared" si="5"/>
        <v>0</v>
      </c>
      <c r="L121" s="21">
        <f t="shared" si="6"/>
        <v>0</v>
      </c>
      <c r="M121" s="21">
        <f t="shared" si="7"/>
        <v>0.39930555555555564</v>
      </c>
      <c r="N121" s="11" t="s">
        <v>46</v>
      </c>
      <c r="O121" s="11" t="s">
        <v>55</v>
      </c>
      <c r="P121" s="12" t="s">
        <v>6</v>
      </c>
      <c r="Q121" s="5" t="s">
        <v>20</v>
      </c>
      <c r="R121" s="23" t="s">
        <v>411</v>
      </c>
      <c r="S121" s="23" t="s">
        <v>412</v>
      </c>
    </row>
    <row r="122" spans="1:19" s="72" customFormat="1" ht="28.5">
      <c r="A122" s="66">
        <v>117</v>
      </c>
      <c r="B122" s="67">
        <v>705105</v>
      </c>
      <c r="C122" s="6" t="s">
        <v>102</v>
      </c>
      <c r="D122" s="10" t="s">
        <v>52</v>
      </c>
      <c r="E122" s="10">
        <v>0</v>
      </c>
      <c r="F122" s="19">
        <v>42137</v>
      </c>
      <c r="G122" s="20" t="s">
        <v>141</v>
      </c>
      <c r="H122" s="19">
        <v>42137</v>
      </c>
      <c r="I122" s="20" t="s">
        <v>413</v>
      </c>
      <c r="J122" s="21">
        <f t="shared" si="4"/>
        <v>0</v>
      </c>
      <c r="K122" s="21">
        <f t="shared" si="5"/>
        <v>0</v>
      </c>
      <c r="L122" s="21">
        <f t="shared" si="6"/>
        <v>0</v>
      </c>
      <c r="M122" s="21">
        <f t="shared" si="7"/>
        <v>0.29722222222222217</v>
      </c>
      <c r="N122" s="11" t="s">
        <v>46</v>
      </c>
      <c r="O122" s="11" t="s">
        <v>55</v>
      </c>
      <c r="P122" s="12" t="s">
        <v>6</v>
      </c>
      <c r="Q122" s="5" t="s">
        <v>20</v>
      </c>
      <c r="R122" s="23" t="s">
        <v>414</v>
      </c>
      <c r="S122" s="23" t="s">
        <v>415</v>
      </c>
    </row>
    <row r="123" spans="1:19" s="72" customFormat="1" ht="28.5">
      <c r="A123" s="66">
        <v>118</v>
      </c>
      <c r="B123" s="67">
        <v>705106</v>
      </c>
      <c r="C123" s="6" t="s">
        <v>113</v>
      </c>
      <c r="D123" s="10" t="s">
        <v>52</v>
      </c>
      <c r="E123" s="10">
        <v>0</v>
      </c>
      <c r="F123" s="19">
        <v>42137</v>
      </c>
      <c r="G123" s="20" t="s">
        <v>416</v>
      </c>
      <c r="H123" s="19">
        <v>42137</v>
      </c>
      <c r="I123" s="20" t="s">
        <v>408</v>
      </c>
      <c r="J123" s="21">
        <f t="shared" si="4"/>
        <v>0</v>
      </c>
      <c r="K123" s="21">
        <f t="shared" si="5"/>
        <v>0</v>
      </c>
      <c r="L123" s="21">
        <f t="shared" si="6"/>
        <v>0</v>
      </c>
      <c r="M123" s="21">
        <f t="shared" si="7"/>
        <v>0.32152777777777775</v>
      </c>
      <c r="N123" s="11" t="s">
        <v>46</v>
      </c>
      <c r="O123" s="11" t="s">
        <v>55</v>
      </c>
      <c r="P123" s="12" t="s">
        <v>6</v>
      </c>
      <c r="Q123" s="5" t="s">
        <v>20</v>
      </c>
      <c r="R123" s="23" t="s">
        <v>417</v>
      </c>
      <c r="S123" s="23" t="s">
        <v>418</v>
      </c>
    </row>
    <row r="124" spans="1:19" s="72" customFormat="1">
      <c r="A124" s="17">
        <v>119</v>
      </c>
      <c r="B124" s="67">
        <v>705107</v>
      </c>
      <c r="C124" s="74" t="s">
        <v>24</v>
      </c>
      <c r="D124" s="10" t="s">
        <v>52</v>
      </c>
      <c r="E124" s="10">
        <v>0</v>
      </c>
      <c r="F124" s="19">
        <v>42137</v>
      </c>
      <c r="G124" s="20" t="s">
        <v>419</v>
      </c>
      <c r="H124" s="19">
        <v>42137</v>
      </c>
      <c r="I124" s="20" t="s">
        <v>420</v>
      </c>
      <c r="J124" s="21">
        <f t="shared" si="4"/>
        <v>0</v>
      </c>
      <c r="K124" s="21">
        <f t="shared" si="5"/>
        <v>0</v>
      </c>
      <c r="L124" s="21">
        <f t="shared" si="6"/>
        <v>0</v>
      </c>
      <c r="M124" s="21">
        <f t="shared" si="7"/>
        <v>0.53472222222222221</v>
      </c>
      <c r="N124" s="11" t="s">
        <v>46</v>
      </c>
      <c r="O124" s="11" t="s">
        <v>55</v>
      </c>
      <c r="P124" s="12" t="s">
        <v>11</v>
      </c>
      <c r="Q124" s="5" t="s">
        <v>421</v>
      </c>
      <c r="R124" s="23" t="s">
        <v>422</v>
      </c>
      <c r="S124" s="23" t="s">
        <v>423</v>
      </c>
    </row>
    <row r="125" spans="1:19" s="72" customFormat="1" ht="28.5">
      <c r="A125" s="66">
        <v>120</v>
      </c>
      <c r="B125" s="67">
        <v>705108</v>
      </c>
      <c r="C125" s="6" t="s">
        <v>99</v>
      </c>
      <c r="D125" s="10" t="s">
        <v>52</v>
      </c>
      <c r="E125" s="10">
        <v>2</v>
      </c>
      <c r="F125" s="19">
        <v>42137</v>
      </c>
      <c r="G125" s="20" t="s">
        <v>424</v>
      </c>
      <c r="H125" s="19">
        <v>42137</v>
      </c>
      <c r="I125" s="20" t="s">
        <v>425</v>
      </c>
      <c r="J125" s="21">
        <f t="shared" si="4"/>
        <v>0.35208333333333336</v>
      </c>
      <c r="K125" s="21">
        <f t="shared" si="5"/>
        <v>0</v>
      </c>
      <c r="L125" s="21">
        <f t="shared" si="6"/>
        <v>0</v>
      </c>
      <c r="M125" s="21">
        <f t="shared" si="7"/>
        <v>0</v>
      </c>
      <c r="N125" s="11" t="s">
        <v>53</v>
      </c>
      <c r="O125" s="11" t="s">
        <v>55</v>
      </c>
      <c r="P125" s="12" t="s">
        <v>426</v>
      </c>
      <c r="Q125" s="5" t="s">
        <v>427</v>
      </c>
      <c r="R125" s="23" t="s">
        <v>128</v>
      </c>
      <c r="S125" s="23" t="s">
        <v>428</v>
      </c>
    </row>
    <row r="126" spans="1:19" s="72" customFormat="1" ht="28.5">
      <c r="A126" s="66">
        <v>121</v>
      </c>
      <c r="B126" s="67">
        <v>705109</v>
      </c>
      <c r="C126" s="6" t="s">
        <v>108</v>
      </c>
      <c r="D126" s="10" t="s">
        <v>52</v>
      </c>
      <c r="E126" s="10">
        <v>0</v>
      </c>
      <c r="F126" s="19">
        <v>42137</v>
      </c>
      <c r="G126" s="20" t="s">
        <v>163</v>
      </c>
      <c r="H126" s="19">
        <v>42137</v>
      </c>
      <c r="I126" s="20" t="s">
        <v>126</v>
      </c>
      <c r="J126" s="21">
        <f t="shared" si="4"/>
        <v>0</v>
      </c>
      <c r="K126" s="21">
        <f t="shared" si="5"/>
        <v>0</v>
      </c>
      <c r="L126" s="21">
        <f t="shared" si="6"/>
        <v>0</v>
      </c>
      <c r="M126" s="21">
        <f t="shared" si="7"/>
        <v>0.25416666666666671</v>
      </c>
      <c r="N126" s="11" t="s">
        <v>46</v>
      </c>
      <c r="O126" s="11" t="s">
        <v>55</v>
      </c>
      <c r="P126" s="12" t="s">
        <v>6</v>
      </c>
      <c r="Q126" s="5" t="s">
        <v>20</v>
      </c>
      <c r="R126" s="23" t="s">
        <v>429</v>
      </c>
      <c r="S126" s="23" t="s">
        <v>430</v>
      </c>
    </row>
    <row r="127" spans="1:19" s="72" customFormat="1" ht="28.5">
      <c r="A127" s="17">
        <v>122</v>
      </c>
      <c r="B127" s="67">
        <v>705110</v>
      </c>
      <c r="C127" s="6" t="s">
        <v>107</v>
      </c>
      <c r="D127" s="10" t="s">
        <v>52</v>
      </c>
      <c r="E127" s="10">
        <v>0</v>
      </c>
      <c r="F127" s="19">
        <v>42137</v>
      </c>
      <c r="G127" s="20" t="s">
        <v>431</v>
      </c>
      <c r="H127" s="19">
        <v>42137</v>
      </c>
      <c r="I127" s="20" t="s">
        <v>432</v>
      </c>
      <c r="J127" s="21">
        <f t="shared" si="4"/>
        <v>0</v>
      </c>
      <c r="K127" s="21">
        <f t="shared" si="5"/>
        <v>0</v>
      </c>
      <c r="L127" s="21">
        <f t="shared" si="6"/>
        <v>0</v>
      </c>
      <c r="M127" s="21">
        <f t="shared" si="7"/>
        <v>0.23402777777777772</v>
      </c>
      <c r="N127" s="11" t="s">
        <v>46</v>
      </c>
      <c r="O127" s="11" t="s">
        <v>55</v>
      </c>
      <c r="P127" s="12" t="s">
        <v>6</v>
      </c>
      <c r="Q127" s="5" t="s">
        <v>20</v>
      </c>
      <c r="R127" s="23" t="s">
        <v>433</v>
      </c>
      <c r="S127" s="23" t="s">
        <v>434</v>
      </c>
    </row>
    <row r="128" spans="1:19" s="72" customFormat="1" ht="28.5">
      <c r="A128" s="66">
        <v>123</v>
      </c>
      <c r="B128" s="67">
        <v>705111</v>
      </c>
      <c r="C128" s="6" t="s">
        <v>117</v>
      </c>
      <c r="D128" s="10" t="s">
        <v>52</v>
      </c>
      <c r="E128" s="10">
        <v>0</v>
      </c>
      <c r="F128" s="19">
        <v>42137</v>
      </c>
      <c r="G128" s="20" t="s">
        <v>435</v>
      </c>
      <c r="H128" s="19">
        <v>42137</v>
      </c>
      <c r="I128" s="20" t="s">
        <v>436</v>
      </c>
      <c r="J128" s="21">
        <f t="shared" si="4"/>
        <v>0</v>
      </c>
      <c r="K128" s="21">
        <f t="shared" si="5"/>
        <v>0</v>
      </c>
      <c r="L128" s="21">
        <f t="shared" si="6"/>
        <v>0</v>
      </c>
      <c r="M128" s="21">
        <f t="shared" si="7"/>
        <v>0.21666666666666662</v>
      </c>
      <c r="N128" s="11" t="s">
        <v>46</v>
      </c>
      <c r="O128" s="11" t="s">
        <v>55</v>
      </c>
      <c r="P128" s="12" t="s">
        <v>6</v>
      </c>
      <c r="Q128" s="5" t="s">
        <v>20</v>
      </c>
      <c r="R128" s="23" t="s">
        <v>437</v>
      </c>
      <c r="S128" s="23" t="s">
        <v>438</v>
      </c>
    </row>
    <row r="129" spans="1:19" s="72" customFormat="1" ht="28.5">
      <c r="A129" s="66">
        <v>124</v>
      </c>
      <c r="B129" s="67">
        <v>705112</v>
      </c>
      <c r="C129" s="6" t="s">
        <v>104</v>
      </c>
      <c r="D129" s="10" t="s">
        <v>52</v>
      </c>
      <c r="E129" s="10">
        <v>0</v>
      </c>
      <c r="F129" s="19">
        <v>42137</v>
      </c>
      <c r="G129" s="20" t="s">
        <v>439</v>
      </c>
      <c r="H129" s="19">
        <v>42140</v>
      </c>
      <c r="I129" s="20">
        <v>0.70138888888888884</v>
      </c>
      <c r="J129" s="21">
        <f t="shared" si="4"/>
        <v>0</v>
      </c>
      <c r="K129" s="21">
        <f t="shared" si="5"/>
        <v>0</v>
      </c>
      <c r="L129" s="21">
        <f t="shared" si="6"/>
        <v>0</v>
      </c>
      <c r="M129" s="21">
        <f t="shared" si="7"/>
        <v>3.2347222222222221</v>
      </c>
      <c r="N129" s="11" t="s">
        <v>46</v>
      </c>
      <c r="O129" s="11" t="s">
        <v>55</v>
      </c>
      <c r="P129" s="12" t="s">
        <v>6</v>
      </c>
      <c r="Q129" s="5" t="s">
        <v>20</v>
      </c>
      <c r="R129" s="23" t="s">
        <v>440</v>
      </c>
      <c r="S129" s="23" t="s">
        <v>441</v>
      </c>
    </row>
    <row r="130" spans="1:19" s="72" customFormat="1" ht="28.5">
      <c r="A130" s="17">
        <v>125</v>
      </c>
      <c r="B130" s="67">
        <v>705113</v>
      </c>
      <c r="C130" s="6" t="s">
        <v>156</v>
      </c>
      <c r="D130" s="10" t="s">
        <v>52</v>
      </c>
      <c r="E130" s="10">
        <v>0</v>
      </c>
      <c r="F130" s="19">
        <v>42137</v>
      </c>
      <c r="G130" s="20" t="s">
        <v>442</v>
      </c>
      <c r="H130" s="19">
        <v>42137</v>
      </c>
      <c r="I130" s="20" t="s">
        <v>443</v>
      </c>
      <c r="J130" s="21">
        <f t="shared" si="4"/>
        <v>0</v>
      </c>
      <c r="K130" s="21">
        <f t="shared" si="5"/>
        <v>0</v>
      </c>
      <c r="L130" s="21">
        <f t="shared" si="6"/>
        <v>0</v>
      </c>
      <c r="M130" s="21">
        <f t="shared" si="7"/>
        <v>0.26041666666666669</v>
      </c>
      <c r="N130" s="11" t="s">
        <v>46</v>
      </c>
      <c r="O130" s="11" t="s">
        <v>55</v>
      </c>
      <c r="P130" s="12" t="s">
        <v>6</v>
      </c>
      <c r="Q130" s="5" t="s">
        <v>20</v>
      </c>
      <c r="R130" s="23" t="s">
        <v>444</v>
      </c>
      <c r="S130" s="23" t="s">
        <v>445</v>
      </c>
    </row>
    <row r="131" spans="1:19" s="72" customFormat="1" ht="28.5">
      <c r="A131" s="66">
        <v>126</v>
      </c>
      <c r="B131" s="67">
        <v>705114</v>
      </c>
      <c r="C131" s="6" t="s">
        <v>120</v>
      </c>
      <c r="D131" s="10" t="s">
        <v>52</v>
      </c>
      <c r="E131" s="10">
        <v>0</v>
      </c>
      <c r="F131" s="19">
        <v>42137</v>
      </c>
      <c r="G131" s="20" t="s">
        <v>446</v>
      </c>
      <c r="H131" s="19">
        <v>42137</v>
      </c>
      <c r="I131" s="20" t="s">
        <v>447</v>
      </c>
      <c r="J131" s="21">
        <f t="shared" si="4"/>
        <v>0</v>
      </c>
      <c r="K131" s="21">
        <f t="shared" si="5"/>
        <v>0</v>
      </c>
      <c r="L131" s="21">
        <f t="shared" si="6"/>
        <v>0</v>
      </c>
      <c r="M131" s="21">
        <f t="shared" si="7"/>
        <v>0.19375000000000003</v>
      </c>
      <c r="N131" s="11" t="s">
        <v>46</v>
      </c>
      <c r="O131" s="11" t="s">
        <v>55</v>
      </c>
      <c r="P131" s="12" t="s">
        <v>6</v>
      </c>
      <c r="Q131" s="5" t="s">
        <v>20</v>
      </c>
      <c r="R131" s="23" t="s">
        <v>448</v>
      </c>
      <c r="S131" s="23" t="s">
        <v>449</v>
      </c>
    </row>
    <row r="132" spans="1:19" s="72" customFormat="1" ht="28.5">
      <c r="A132" s="66">
        <v>127</v>
      </c>
      <c r="B132" s="67">
        <v>705115</v>
      </c>
      <c r="C132" s="6" t="s">
        <v>100</v>
      </c>
      <c r="D132" s="10" t="s">
        <v>52</v>
      </c>
      <c r="E132" s="10">
        <v>2</v>
      </c>
      <c r="F132" s="19">
        <v>42137</v>
      </c>
      <c r="G132" s="20" t="s">
        <v>450</v>
      </c>
      <c r="H132" s="19">
        <v>42137</v>
      </c>
      <c r="I132" s="20" t="s">
        <v>67</v>
      </c>
      <c r="J132" s="21">
        <f t="shared" si="4"/>
        <v>2.430555555555558E-2</v>
      </c>
      <c r="K132" s="21">
        <f t="shared" si="5"/>
        <v>0</v>
      </c>
      <c r="L132" s="21">
        <f t="shared" si="6"/>
        <v>0</v>
      </c>
      <c r="M132" s="21">
        <f t="shared" si="7"/>
        <v>0</v>
      </c>
      <c r="N132" s="11" t="s">
        <v>53</v>
      </c>
      <c r="O132" s="11" t="s">
        <v>55</v>
      </c>
      <c r="P132" s="12" t="s">
        <v>426</v>
      </c>
      <c r="Q132" s="5" t="s">
        <v>451</v>
      </c>
      <c r="R132" s="23" t="s">
        <v>128</v>
      </c>
      <c r="S132" s="23" t="s">
        <v>452</v>
      </c>
    </row>
    <row r="133" spans="1:19" s="72" customFormat="1" ht="28.5">
      <c r="A133" s="17">
        <v>128</v>
      </c>
      <c r="B133" s="67">
        <v>705116</v>
      </c>
      <c r="C133" s="74" t="s">
        <v>8</v>
      </c>
      <c r="D133" s="10" t="s">
        <v>52</v>
      </c>
      <c r="E133" s="10">
        <v>0</v>
      </c>
      <c r="F133" s="19">
        <v>42137</v>
      </c>
      <c r="G133" s="20" t="s">
        <v>212</v>
      </c>
      <c r="H133" s="19">
        <v>42138</v>
      </c>
      <c r="I133" s="20">
        <v>0.3430555555555555</v>
      </c>
      <c r="J133" s="21">
        <f t="shared" si="4"/>
        <v>0</v>
      </c>
      <c r="K133" s="21">
        <f t="shared" si="5"/>
        <v>0</v>
      </c>
      <c r="L133" s="21">
        <f t="shared" si="6"/>
        <v>0</v>
      </c>
      <c r="M133" s="21">
        <f t="shared" si="7"/>
        <v>0.60555555555555551</v>
      </c>
      <c r="N133" s="11" t="s">
        <v>46</v>
      </c>
      <c r="O133" s="11" t="s">
        <v>55</v>
      </c>
      <c r="P133" s="12" t="s">
        <v>4</v>
      </c>
      <c r="Q133" s="5" t="s">
        <v>20</v>
      </c>
      <c r="R133" s="23" t="s">
        <v>453</v>
      </c>
      <c r="S133" s="23" t="s">
        <v>454</v>
      </c>
    </row>
    <row r="134" spans="1:19" s="72" customFormat="1" ht="22.5">
      <c r="A134" s="66">
        <v>129</v>
      </c>
      <c r="B134" s="67">
        <v>705117</v>
      </c>
      <c r="C134" s="6" t="s">
        <v>99</v>
      </c>
      <c r="D134" s="10" t="s">
        <v>52</v>
      </c>
      <c r="E134" s="10">
        <v>0</v>
      </c>
      <c r="F134" s="19">
        <v>42137</v>
      </c>
      <c r="G134" s="20" t="s">
        <v>425</v>
      </c>
      <c r="H134" s="19">
        <v>42137</v>
      </c>
      <c r="I134" s="20" t="s">
        <v>455</v>
      </c>
      <c r="J134" s="21">
        <f t="shared" si="4"/>
        <v>0.10138888888888875</v>
      </c>
      <c r="K134" s="21">
        <f t="shared" si="5"/>
        <v>0</v>
      </c>
      <c r="L134" s="21">
        <f t="shared" si="6"/>
        <v>0</v>
      </c>
      <c r="M134" s="21">
        <f t="shared" si="7"/>
        <v>0</v>
      </c>
      <c r="N134" s="11" t="s">
        <v>53</v>
      </c>
      <c r="O134" s="11" t="s">
        <v>55</v>
      </c>
      <c r="P134" s="12" t="s">
        <v>26</v>
      </c>
      <c r="Q134" s="5" t="s">
        <v>892</v>
      </c>
      <c r="R134" s="23" t="s">
        <v>128</v>
      </c>
      <c r="S134" s="23" t="s">
        <v>456</v>
      </c>
    </row>
    <row r="135" spans="1:19" s="72" customFormat="1" ht="28.5">
      <c r="A135" s="66">
        <v>130</v>
      </c>
      <c r="B135" s="67">
        <v>705118</v>
      </c>
      <c r="C135" s="6" t="s">
        <v>118</v>
      </c>
      <c r="D135" s="10" t="s">
        <v>52</v>
      </c>
      <c r="E135" s="10">
        <v>0</v>
      </c>
      <c r="F135" s="19">
        <v>42138</v>
      </c>
      <c r="G135" s="20">
        <v>0.3888888888888889</v>
      </c>
      <c r="H135" s="19">
        <v>42139</v>
      </c>
      <c r="I135" s="20">
        <v>0.76874999999999993</v>
      </c>
      <c r="J135" s="21">
        <f t="shared" ref="J135:J198" si="8">IF($N135="L",(IF(MONTH($E$4)+1=MONTH($H135),TEXT(EOMONTH($E$4,0),"DD-MMM-YY"),$H135) - IF(MONTH($E$4)-1=MONTH($F135),TEXT(EOMONTH($E$4,-1)+1,"DD-MMM-YY"),$F135) + IF(MONTH($E$4)+1=MONTH($H135),"24:00",$I135) - IF(MONTH($E$4)-1=MONTH($F135),"00:00",$G135))*IF($O135="Y",2,1) + IF($E135&gt;2,TIME(12,0,0),TIME(0,0,0)),0)</f>
        <v>0</v>
      </c>
      <c r="K135" s="21">
        <f t="shared" ref="K135:K198" si="9">IF($N135="O",(IF(MONTH($E$4)+1=MONTH($H135),TEXT(EOMONTH($E$4,0),"DD-MMM-YY"),$H135) - IF(MONTH($E$4)-1=MONTH($F135),TEXT(EOMONTH($E$4,-1)+1,"DD-MMM-YY"),$F135) + IF(MONTH($E$4)+1=MONTH($H135),"24:00",$I135) - IF(MONTH($E$4)-1=MONTH($F135),"00:00",$G135))*IF($O135="Y",2,1) + IF($E135&gt;2,TIME(12,0,0),TIME(0,0,0)),0)</f>
        <v>0</v>
      </c>
      <c r="L135" s="21">
        <f t="shared" ref="L135:L198" si="10">IF($N135="S",(IF(MONTH($E$4)+1=MONTH($H135),TEXT(EOMONTH($E$4,0),"DD-MMM-YY"),$H135) - IF(MONTH($E$4)-1=MONTH($F135),TEXT(EOMONTH($E$4,-1)+1,"DD-MMM-YY"),$F135) + IF(MONTH($E$4)+1=MONTH($H135),"24:00",$I135) - IF(MONTH($E$4)-1=MONTH($F135),"00:00",$G135))*IF($O135="Y",2,1) + IF($E135&gt;2,TIME(12,0,0),TIME(0,0,0)),0)</f>
        <v>0</v>
      </c>
      <c r="M135" s="21">
        <f t="shared" si="7"/>
        <v>1.379861111111111</v>
      </c>
      <c r="N135" s="11" t="s">
        <v>46</v>
      </c>
      <c r="O135" s="11" t="s">
        <v>55</v>
      </c>
      <c r="P135" s="12" t="s">
        <v>6</v>
      </c>
      <c r="Q135" s="5" t="s">
        <v>20</v>
      </c>
      <c r="R135" s="23" t="s">
        <v>457</v>
      </c>
      <c r="S135" s="23" t="s">
        <v>458</v>
      </c>
    </row>
    <row r="136" spans="1:19" s="72" customFormat="1" ht="28.5">
      <c r="A136" s="17">
        <v>131</v>
      </c>
      <c r="B136" s="67">
        <v>705119</v>
      </c>
      <c r="C136" s="6" t="s">
        <v>117</v>
      </c>
      <c r="D136" s="10" t="s">
        <v>52</v>
      </c>
      <c r="E136" s="10">
        <v>0</v>
      </c>
      <c r="F136" s="19">
        <v>42138</v>
      </c>
      <c r="G136" s="20">
        <v>0.45</v>
      </c>
      <c r="H136" s="19">
        <v>42138</v>
      </c>
      <c r="I136" s="20">
        <v>0.72083333333333333</v>
      </c>
      <c r="J136" s="21">
        <f t="shared" si="8"/>
        <v>0</v>
      </c>
      <c r="K136" s="21">
        <f t="shared" si="9"/>
        <v>0</v>
      </c>
      <c r="L136" s="21">
        <f t="shared" si="10"/>
        <v>0</v>
      </c>
      <c r="M136" s="21">
        <f t="shared" ref="M136:M200" si="11">IF($N136="D",IF(MONTH($E$4)+1=MONTH($H136),TEXT(EOMONTH($E$4,0),"DD-MMM-YY"),$H136) - IF(MONTH($E$4)-1=MONTH($F136),TEXT(EOMONTH($E$4,-1)+1,"DD-MMM-YY"),$F136) + IF(MONTH($E$4)+1=MONTH($H136),"24:00",$I136) - IF(MONTH($E$4)-1=MONTH($F136),"00:00",$G136) + IF($E136&gt;2,TIME(12,0,0),TIME(0,0,0)),0)</f>
        <v>0.27083333333333331</v>
      </c>
      <c r="N136" s="11" t="s">
        <v>46</v>
      </c>
      <c r="O136" s="11" t="s">
        <v>55</v>
      </c>
      <c r="P136" s="12" t="s">
        <v>6</v>
      </c>
      <c r="Q136" s="5" t="s">
        <v>20</v>
      </c>
      <c r="R136" s="23" t="s">
        <v>459</v>
      </c>
      <c r="S136" s="23" t="s">
        <v>460</v>
      </c>
    </row>
    <row r="137" spans="1:19" s="72" customFormat="1" ht="28.5">
      <c r="A137" s="66">
        <v>132</v>
      </c>
      <c r="B137" s="67">
        <v>705120</v>
      </c>
      <c r="C137" s="6" t="s">
        <v>96</v>
      </c>
      <c r="D137" s="10" t="s">
        <v>52</v>
      </c>
      <c r="E137" s="10">
        <v>0</v>
      </c>
      <c r="F137" s="19">
        <v>42138</v>
      </c>
      <c r="G137" s="20">
        <v>0.70138888888888884</v>
      </c>
      <c r="H137" s="19">
        <v>42138</v>
      </c>
      <c r="I137" s="20">
        <v>0.91319444444444453</v>
      </c>
      <c r="J137" s="21">
        <f t="shared" si="8"/>
        <v>0</v>
      </c>
      <c r="K137" s="21">
        <f t="shared" si="9"/>
        <v>0</v>
      </c>
      <c r="L137" s="21">
        <f t="shared" si="10"/>
        <v>0</v>
      </c>
      <c r="M137" s="21">
        <f t="shared" si="11"/>
        <v>0.21180555555555569</v>
      </c>
      <c r="N137" s="11" t="s">
        <v>46</v>
      </c>
      <c r="O137" s="11" t="s">
        <v>55</v>
      </c>
      <c r="P137" s="12" t="s">
        <v>5</v>
      </c>
      <c r="Q137" s="5" t="s">
        <v>70</v>
      </c>
      <c r="R137" s="23" t="s">
        <v>461</v>
      </c>
      <c r="S137" s="23" t="s">
        <v>462</v>
      </c>
    </row>
    <row r="138" spans="1:19" s="72" customFormat="1" ht="28.5">
      <c r="A138" s="66">
        <v>133</v>
      </c>
      <c r="B138" s="67">
        <v>705121</v>
      </c>
      <c r="C138" s="74" t="s">
        <v>8</v>
      </c>
      <c r="D138" s="10" t="s">
        <v>52</v>
      </c>
      <c r="E138" s="10">
        <v>0</v>
      </c>
      <c r="F138" s="19">
        <v>42138</v>
      </c>
      <c r="G138" s="20">
        <v>0.71597222222222223</v>
      </c>
      <c r="H138" s="19">
        <v>42139</v>
      </c>
      <c r="I138" s="20">
        <v>0.28680555555555554</v>
      </c>
      <c r="J138" s="21">
        <f t="shared" si="8"/>
        <v>0</v>
      </c>
      <c r="K138" s="21">
        <f t="shared" si="9"/>
        <v>0</v>
      </c>
      <c r="L138" s="21">
        <f t="shared" si="10"/>
        <v>0</v>
      </c>
      <c r="M138" s="21">
        <f t="shared" si="11"/>
        <v>0.5708333333333333</v>
      </c>
      <c r="N138" s="11" t="s">
        <v>46</v>
      </c>
      <c r="O138" s="11" t="s">
        <v>55</v>
      </c>
      <c r="P138" s="12" t="s">
        <v>4</v>
      </c>
      <c r="Q138" s="5" t="s">
        <v>20</v>
      </c>
      <c r="R138" s="23" t="s">
        <v>463</v>
      </c>
      <c r="S138" s="23" t="s">
        <v>464</v>
      </c>
    </row>
    <row r="139" spans="1:19" s="72" customFormat="1" ht="28.5">
      <c r="A139" s="17">
        <v>134</v>
      </c>
      <c r="B139" s="67">
        <v>705122</v>
      </c>
      <c r="C139" s="2" t="s">
        <v>95</v>
      </c>
      <c r="D139" s="10" t="s">
        <v>52</v>
      </c>
      <c r="E139" s="10">
        <v>0</v>
      </c>
      <c r="F139" s="19">
        <v>42138</v>
      </c>
      <c r="G139" s="20">
        <v>1.3194444444444444E-2</v>
      </c>
      <c r="H139" s="19">
        <v>42138</v>
      </c>
      <c r="I139" s="20">
        <v>0.91319444444444453</v>
      </c>
      <c r="J139" s="21">
        <f t="shared" si="8"/>
        <v>0</v>
      </c>
      <c r="K139" s="21">
        <f t="shared" si="9"/>
        <v>0</v>
      </c>
      <c r="L139" s="21">
        <f t="shared" si="10"/>
        <v>0</v>
      </c>
      <c r="M139" s="21">
        <f t="shared" si="11"/>
        <v>0.90000000000000013</v>
      </c>
      <c r="N139" s="11" t="s">
        <v>46</v>
      </c>
      <c r="O139" s="11" t="s">
        <v>55</v>
      </c>
      <c r="P139" s="12" t="s">
        <v>5</v>
      </c>
      <c r="Q139" s="22" t="s">
        <v>70</v>
      </c>
      <c r="R139" s="23" t="s">
        <v>465</v>
      </c>
      <c r="S139" s="23" t="s">
        <v>462</v>
      </c>
    </row>
    <row r="140" spans="1:19" s="72" customFormat="1" ht="28.5">
      <c r="A140" s="66">
        <v>135</v>
      </c>
      <c r="B140" s="67">
        <v>705123</v>
      </c>
      <c r="C140" s="6" t="s">
        <v>118</v>
      </c>
      <c r="D140" s="10" t="s">
        <v>52</v>
      </c>
      <c r="E140" s="10">
        <v>0</v>
      </c>
      <c r="F140" s="19">
        <v>42138</v>
      </c>
      <c r="G140" s="20">
        <v>0.3888888888888889</v>
      </c>
      <c r="H140" s="19">
        <v>42139</v>
      </c>
      <c r="I140" s="20">
        <v>0.76874999999999993</v>
      </c>
      <c r="J140" s="21">
        <f t="shared" si="8"/>
        <v>0</v>
      </c>
      <c r="K140" s="21">
        <f t="shared" si="9"/>
        <v>0</v>
      </c>
      <c r="L140" s="21">
        <f t="shared" si="10"/>
        <v>0</v>
      </c>
      <c r="M140" s="21">
        <f t="shared" si="11"/>
        <v>1.379861111111111</v>
      </c>
      <c r="N140" s="11" t="s">
        <v>46</v>
      </c>
      <c r="O140" s="11" t="s">
        <v>55</v>
      </c>
      <c r="P140" s="12" t="s">
        <v>6</v>
      </c>
      <c r="Q140" s="5" t="s">
        <v>20</v>
      </c>
      <c r="R140" s="73" t="s">
        <v>457</v>
      </c>
      <c r="S140" s="73" t="s">
        <v>458</v>
      </c>
    </row>
    <row r="141" spans="1:19" s="72" customFormat="1" ht="28.5">
      <c r="A141" s="66">
        <v>136</v>
      </c>
      <c r="B141" s="67">
        <v>705124</v>
      </c>
      <c r="C141" s="2" t="s">
        <v>466</v>
      </c>
      <c r="D141" s="10" t="s">
        <v>52</v>
      </c>
      <c r="E141" s="10">
        <v>0</v>
      </c>
      <c r="F141" s="19">
        <v>42138</v>
      </c>
      <c r="G141" s="20">
        <v>0.48055555555555557</v>
      </c>
      <c r="H141" s="19">
        <v>42139</v>
      </c>
      <c r="I141" s="20">
        <v>0.77361111111111114</v>
      </c>
      <c r="J141" s="21">
        <f t="shared" si="8"/>
        <v>0</v>
      </c>
      <c r="K141" s="21">
        <f t="shared" si="9"/>
        <v>0</v>
      </c>
      <c r="L141" s="21">
        <f t="shared" si="10"/>
        <v>0</v>
      </c>
      <c r="M141" s="21">
        <f t="shared" si="11"/>
        <v>1.2930555555555556</v>
      </c>
      <c r="N141" s="11" t="s">
        <v>46</v>
      </c>
      <c r="O141" s="11" t="s">
        <v>55</v>
      </c>
      <c r="P141" s="12" t="s">
        <v>6</v>
      </c>
      <c r="Q141" s="22" t="s">
        <v>20</v>
      </c>
      <c r="R141" s="73" t="s">
        <v>467</v>
      </c>
      <c r="S141" s="73" t="s">
        <v>468</v>
      </c>
    </row>
    <row r="142" spans="1:19" s="72" customFormat="1" ht="28.5">
      <c r="A142" s="17">
        <v>137</v>
      </c>
      <c r="B142" s="67">
        <v>705125</v>
      </c>
      <c r="C142" s="74" t="s">
        <v>8</v>
      </c>
      <c r="D142" s="10" t="s">
        <v>52</v>
      </c>
      <c r="E142" s="10">
        <v>0</v>
      </c>
      <c r="F142" s="19">
        <v>42138</v>
      </c>
      <c r="G142" s="20">
        <v>0.71597222222222223</v>
      </c>
      <c r="H142" s="19">
        <v>42139</v>
      </c>
      <c r="I142" s="20">
        <v>0.28680555555555554</v>
      </c>
      <c r="J142" s="21">
        <f t="shared" si="8"/>
        <v>0</v>
      </c>
      <c r="K142" s="21">
        <f t="shared" si="9"/>
        <v>0</v>
      </c>
      <c r="L142" s="21">
        <f t="shared" si="10"/>
        <v>0</v>
      </c>
      <c r="M142" s="21">
        <f t="shared" si="11"/>
        <v>0.5708333333333333</v>
      </c>
      <c r="N142" s="11" t="s">
        <v>46</v>
      </c>
      <c r="O142" s="11" t="s">
        <v>55</v>
      </c>
      <c r="P142" s="12" t="s">
        <v>4</v>
      </c>
      <c r="Q142" s="5" t="s">
        <v>20</v>
      </c>
      <c r="R142" s="73" t="s">
        <v>463</v>
      </c>
      <c r="S142" s="73" t="s">
        <v>464</v>
      </c>
    </row>
    <row r="143" spans="1:19" s="72" customFormat="1" ht="28.5">
      <c r="A143" s="66">
        <v>138</v>
      </c>
      <c r="B143" s="67">
        <v>705126</v>
      </c>
      <c r="C143" s="6" t="s">
        <v>95</v>
      </c>
      <c r="D143" s="10" t="s">
        <v>52</v>
      </c>
      <c r="E143" s="10">
        <v>0</v>
      </c>
      <c r="F143" s="19">
        <v>42139</v>
      </c>
      <c r="G143" s="20">
        <v>1.3194444444444444E-2</v>
      </c>
      <c r="H143" s="19">
        <v>42142</v>
      </c>
      <c r="I143" s="79" t="s">
        <v>469</v>
      </c>
      <c r="J143" s="21">
        <f t="shared" si="8"/>
        <v>0</v>
      </c>
      <c r="K143" s="21">
        <f t="shared" si="9"/>
        <v>0</v>
      </c>
      <c r="L143" s="21">
        <f t="shared" si="10"/>
        <v>0</v>
      </c>
      <c r="M143" s="21">
        <f t="shared" si="11"/>
        <v>3.4430555555555555</v>
      </c>
      <c r="N143" s="11" t="s">
        <v>46</v>
      </c>
      <c r="O143" s="11" t="s">
        <v>55</v>
      </c>
      <c r="P143" s="12" t="s">
        <v>5</v>
      </c>
      <c r="Q143" s="5" t="s">
        <v>70</v>
      </c>
      <c r="R143" s="73" t="s">
        <v>465</v>
      </c>
      <c r="S143" s="73" t="s">
        <v>470</v>
      </c>
    </row>
    <row r="144" spans="1:19" s="72" customFormat="1">
      <c r="A144" s="66">
        <v>139</v>
      </c>
      <c r="B144" s="67">
        <v>705127</v>
      </c>
      <c r="C144" s="74" t="s">
        <v>23</v>
      </c>
      <c r="D144" s="10" t="s">
        <v>52</v>
      </c>
      <c r="E144" s="10">
        <v>0</v>
      </c>
      <c r="F144" s="19">
        <v>42139</v>
      </c>
      <c r="G144" s="20">
        <v>0.37986111111111115</v>
      </c>
      <c r="H144" s="19">
        <v>42139</v>
      </c>
      <c r="I144" s="20">
        <v>0.81805555555555554</v>
      </c>
      <c r="J144" s="21">
        <f t="shared" si="8"/>
        <v>0</v>
      </c>
      <c r="K144" s="21">
        <f t="shared" si="9"/>
        <v>0</v>
      </c>
      <c r="L144" s="21">
        <f t="shared" si="10"/>
        <v>0</v>
      </c>
      <c r="M144" s="21">
        <f t="shared" si="11"/>
        <v>0.43819444444444439</v>
      </c>
      <c r="N144" s="11" t="s">
        <v>46</v>
      </c>
      <c r="O144" s="11" t="s">
        <v>55</v>
      </c>
      <c r="P144" s="12" t="s">
        <v>11</v>
      </c>
      <c r="Q144" s="5" t="s">
        <v>471</v>
      </c>
      <c r="R144" s="80" t="s">
        <v>472</v>
      </c>
      <c r="S144" s="73" t="s">
        <v>473</v>
      </c>
    </row>
    <row r="145" spans="1:19" s="72" customFormat="1" ht="28.5">
      <c r="A145" s="17">
        <v>140</v>
      </c>
      <c r="B145" s="67">
        <v>705128</v>
      </c>
      <c r="C145" s="6" t="s">
        <v>156</v>
      </c>
      <c r="D145" s="10" t="s">
        <v>52</v>
      </c>
      <c r="E145" s="10">
        <v>0</v>
      </c>
      <c r="F145" s="19">
        <v>42139</v>
      </c>
      <c r="G145" s="20">
        <v>0.42152777777777778</v>
      </c>
      <c r="H145" s="19">
        <v>42139</v>
      </c>
      <c r="I145" s="20">
        <v>0.73055555555555562</v>
      </c>
      <c r="J145" s="21">
        <f t="shared" si="8"/>
        <v>0</v>
      </c>
      <c r="K145" s="21">
        <f t="shared" si="9"/>
        <v>0</v>
      </c>
      <c r="L145" s="21">
        <f t="shared" si="10"/>
        <v>0</v>
      </c>
      <c r="M145" s="21">
        <f t="shared" si="11"/>
        <v>0.30902777777777785</v>
      </c>
      <c r="N145" s="11" t="s">
        <v>46</v>
      </c>
      <c r="O145" s="11" t="s">
        <v>55</v>
      </c>
      <c r="P145" s="12" t="s">
        <v>6</v>
      </c>
      <c r="Q145" s="5" t="s">
        <v>20</v>
      </c>
      <c r="R145" s="73" t="s">
        <v>474</v>
      </c>
      <c r="S145" s="73" t="s">
        <v>475</v>
      </c>
    </row>
    <row r="146" spans="1:19" s="72" customFormat="1" ht="28.5">
      <c r="A146" s="66">
        <v>141</v>
      </c>
      <c r="B146" s="67">
        <v>705129</v>
      </c>
      <c r="C146" s="6" t="s">
        <v>108</v>
      </c>
      <c r="D146" s="10" t="s">
        <v>52</v>
      </c>
      <c r="E146" s="10">
        <v>0</v>
      </c>
      <c r="F146" s="19">
        <v>42139</v>
      </c>
      <c r="G146" s="20">
        <v>0.41875000000000001</v>
      </c>
      <c r="H146" s="19">
        <v>42139</v>
      </c>
      <c r="I146" s="20">
        <v>0.67708333333333337</v>
      </c>
      <c r="J146" s="21">
        <f t="shared" si="8"/>
        <v>0</v>
      </c>
      <c r="K146" s="21">
        <f t="shared" si="9"/>
        <v>0</v>
      </c>
      <c r="L146" s="21">
        <f t="shared" si="10"/>
        <v>0</v>
      </c>
      <c r="M146" s="21">
        <f t="shared" si="11"/>
        <v>0.25833333333333336</v>
      </c>
      <c r="N146" s="11" t="s">
        <v>46</v>
      </c>
      <c r="O146" s="11" t="s">
        <v>55</v>
      </c>
      <c r="P146" s="12" t="s">
        <v>6</v>
      </c>
      <c r="Q146" s="5" t="s">
        <v>20</v>
      </c>
      <c r="R146" s="73" t="s">
        <v>476</v>
      </c>
      <c r="S146" s="73" t="s">
        <v>477</v>
      </c>
    </row>
    <row r="147" spans="1:19" s="72" customFormat="1" ht="21">
      <c r="A147" s="66">
        <v>142</v>
      </c>
      <c r="B147" s="67">
        <v>705130</v>
      </c>
      <c r="C147" s="6" t="s">
        <v>110</v>
      </c>
      <c r="D147" s="10" t="s">
        <v>52</v>
      </c>
      <c r="E147" s="10">
        <v>0</v>
      </c>
      <c r="F147" s="19">
        <v>42139</v>
      </c>
      <c r="G147" s="20">
        <v>0.42986111111111108</v>
      </c>
      <c r="H147" s="19">
        <v>42139</v>
      </c>
      <c r="I147" s="20">
        <v>0.71250000000000002</v>
      </c>
      <c r="J147" s="21">
        <f t="shared" si="8"/>
        <v>0</v>
      </c>
      <c r="K147" s="21">
        <f t="shared" si="9"/>
        <v>0</v>
      </c>
      <c r="L147" s="21">
        <f t="shared" si="10"/>
        <v>0</v>
      </c>
      <c r="M147" s="21">
        <f t="shared" si="11"/>
        <v>0.28263888888888894</v>
      </c>
      <c r="N147" s="11" t="s">
        <v>46</v>
      </c>
      <c r="O147" s="11" t="s">
        <v>55</v>
      </c>
      <c r="P147" s="12" t="s">
        <v>11</v>
      </c>
      <c r="Q147" s="5" t="s">
        <v>478</v>
      </c>
      <c r="R147" s="73" t="s">
        <v>479</v>
      </c>
      <c r="S147" s="73" t="s">
        <v>480</v>
      </c>
    </row>
    <row r="148" spans="1:19" s="72" customFormat="1" ht="28.5">
      <c r="A148" s="17">
        <v>143</v>
      </c>
      <c r="B148" s="67">
        <v>705131</v>
      </c>
      <c r="C148" s="6" t="s">
        <v>117</v>
      </c>
      <c r="D148" s="10" t="s">
        <v>52</v>
      </c>
      <c r="E148" s="10">
        <v>0</v>
      </c>
      <c r="F148" s="19">
        <v>42139</v>
      </c>
      <c r="G148" s="20">
        <v>0.4916666666666667</v>
      </c>
      <c r="H148" s="19">
        <v>42141</v>
      </c>
      <c r="I148" s="20" t="s">
        <v>481</v>
      </c>
      <c r="J148" s="21">
        <f t="shared" si="8"/>
        <v>0</v>
      </c>
      <c r="K148" s="21">
        <f t="shared" si="9"/>
        <v>0</v>
      </c>
      <c r="L148" s="21">
        <f t="shared" si="10"/>
        <v>0</v>
      </c>
      <c r="M148" s="21">
        <f t="shared" si="11"/>
        <v>2.1451388888888889</v>
      </c>
      <c r="N148" s="11" t="s">
        <v>46</v>
      </c>
      <c r="O148" s="11" t="s">
        <v>55</v>
      </c>
      <c r="P148" s="12" t="s">
        <v>6</v>
      </c>
      <c r="Q148" s="5" t="s">
        <v>20</v>
      </c>
      <c r="R148" s="73" t="s">
        <v>482</v>
      </c>
      <c r="S148" s="73" t="s">
        <v>483</v>
      </c>
    </row>
    <row r="149" spans="1:19" s="72" customFormat="1" ht="28.5">
      <c r="A149" s="66">
        <v>144</v>
      </c>
      <c r="B149" s="67">
        <v>705132</v>
      </c>
      <c r="C149" s="6" t="s">
        <v>123</v>
      </c>
      <c r="D149" s="10" t="s">
        <v>52</v>
      </c>
      <c r="E149" s="10">
        <v>0</v>
      </c>
      <c r="F149" s="19">
        <v>42139</v>
      </c>
      <c r="G149" s="20">
        <v>0.50486111111111109</v>
      </c>
      <c r="H149" s="19">
        <v>42139</v>
      </c>
      <c r="I149" s="20">
        <v>0.75902777777777775</v>
      </c>
      <c r="J149" s="21">
        <f t="shared" si="8"/>
        <v>0</v>
      </c>
      <c r="K149" s="21">
        <f t="shared" si="9"/>
        <v>0</v>
      </c>
      <c r="L149" s="21">
        <f t="shared" si="10"/>
        <v>0</v>
      </c>
      <c r="M149" s="21">
        <f t="shared" si="11"/>
        <v>0.25416666666666665</v>
      </c>
      <c r="N149" s="11" t="s">
        <v>46</v>
      </c>
      <c r="O149" s="11" t="s">
        <v>55</v>
      </c>
      <c r="P149" s="12" t="s">
        <v>6</v>
      </c>
      <c r="Q149" s="5" t="s">
        <v>20</v>
      </c>
      <c r="R149" s="73" t="s">
        <v>484</v>
      </c>
      <c r="S149" s="73" t="s">
        <v>485</v>
      </c>
    </row>
    <row r="150" spans="1:19" s="72" customFormat="1" ht="28.5">
      <c r="A150" s="66">
        <v>145</v>
      </c>
      <c r="B150" s="67">
        <v>705133</v>
      </c>
      <c r="C150" s="74" t="s">
        <v>30</v>
      </c>
      <c r="D150" s="10" t="s">
        <v>52</v>
      </c>
      <c r="E150" s="10">
        <v>0</v>
      </c>
      <c r="F150" s="19">
        <v>42139</v>
      </c>
      <c r="G150" s="78">
        <v>0.5756944444444444</v>
      </c>
      <c r="H150" s="19">
        <v>42139</v>
      </c>
      <c r="I150" s="78">
        <v>0.5756944444444444</v>
      </c>
      <c r="J150" s="21">
        <f t="shared" si="8"/>
        <v>0</v>
      </c>
      <c r="K150" s="21">
        <f t="shared" si="9"/>
        <v>0</v>
      </c>
      <c r="L150" s="21">
        <f t="shared" si="10"/>
        <v>0</v>
      </c>
      <c r="M150" s="21">
        <f t="shared" si="11"/>
        <v>0</v>
      </c>
      <c r="N150" s="11" t="s">
        <v>53</v>
      </c>
      <c r="O150" s="11" t="s">
        <v>55</v>
      </c>
      <c r="P150" s="12" t="s">
        <v>73</v>
      </c>
      <c r="Q150" s="5" t="s">
        <v>893</v>
      </c>
      <c r="R150" s="81" t="s">
        <v>79</v>
      </c>
      <c r="S150" s="81" t="s">
        <v>79</v>
      </c>
    </row>
    <row r="151" spans="1:19" s="72" customFormat="1" ht="28.5">
      <c r="A151" s="17">
        <v>146</v>
      </c>
      <c r="B151" s="67">
        <v>705134</v>
      </c>
      <c r="C151" s="74" t="s">
        <v>10</v>
      </c>
      <c r="D151" s="10" t="s">
        <v>52</v>
      </c>
      <c r="E151" s="10">
        <v>0</v>
      </c>
      <c r="F151" s="19">
        <v>42139</v>
      </c>
      <c r="G151" s="20">
        <v>0.67986111111111114</v>
      </c>
      <c r="H151" s="19">
        <v>42140</v>
      </c>
      <c r="I151" s="20">
        <v>0.27361111111111108</v>
      </c>
      <c r="J151" s="21">
        <f t="shared" si="8"/>
        <v>0</v>
      </c>
      <c r="K151" s="21">
        <f t="shared" si="9"/>
        <v>0</v>
      </c>
      <c r="L151" s="21">
        <f t="shared" si="10"/>
        <v>0</v>
      </c>
      <c r="M151" s="21">
        <f t="shared" si="11"/>
        <v>0.59374999999999989</v>
      </c>
      <c r="N151" s="11" t="s">
        <v>46</v>
      </c>
      <c r="O151" s="11" t="s">
        <v>55</v>
      </c>
      <c r="P151" s="12" t="s">
        <v>4</v>
      </c>
      <c r="Q151" s="5" t="s">
        <v>20</v>
      </c>
      <c r="R151" s="73" t="s">
        <v>486</v>
      </c>
      <c r="S151" s="73" t="s">
        <v>487</v>
      </c>
    </row>
    <row r="152" spans="1:19" s="72" customFormat="1" ht="28.5">
      <c r="A152" s="66">
        <v>147</v>
      </c>
      <c r="B152" s="67">
        <v>705135</v>
      </c>
      <c r="C152" s="74" t="s">
        <v>43</v>
      </c>
      <c r="D152" s="10" t="s">
        <v>52</v>
      </c>
      <c r="E152" s="10">
        <v>1</v>
      </c>
      <c r="F152" s="19">
        <v>42139</v>
      </c>
      <c r="G152" s="20">
        <v>0.91666666666666663</v>
      </c>
      <c r="H152" s="19">
        <v>42139</v>
      </c>
      <c r="I152" s="20">
        <v>0.92361111111111116</v>
      </c>
      <c r="J152" s="21">
        <f t="shared" si="8"/>
        <v>6.9444444444445308E-3</v>
      </c>
      <c r="K152" s="21">
        <f t="shared" si="9"/>
        <v>0</v>
      </c>
      <c r="L152" s="21">
        <f t="shared" si="10"/>
        <v>0</v>
      </c>
      <c r="M152" s="21">
        <f t="shared" si="11"/>
        <v>0</v>
      </c>
      <c r="N152" s="11" t="s">
        <v>53</v>
      </c>
      <c r="O152" s="11" t="s">
        <v>55</v>
      </c>
      <c r="P152" s="12" t="s">
        <v>12</v>
      </c>
      <c r="Q152" s="5" t="s">
        <v>488</v>
      </c>
      <c r="R152" s="73"/>
      <c r="S152" s="73"/>
    </row>
    <row r="153" spans="1:19" s="72" customFormat="1" ht="31.5">
      <c r="A153" s="66">
        <v>148</v>
      </c>
      <c r="B153" s="67">
        <v>705136</v>
      </c>
      <c r="C153" s="74" t="s">
        <v>43</v>
      </c>
      <c r="D153" s="10" t="s">
        <v>52</v>
      </c>
      <c r="E153" s="10">
        <v>0</v>
      </c>
      <c r="F153" s="19">
        <v>42139</v>
      </c>
      <c r="G153" s="20">
        <v>0.92361111111111116</v>
      </c>
      <c r="H153" s="19">
        <v>42140</v>
      </c>
      <c r="I153" s="20">
        <v>0.92847222222222225</v>
      </c>
      <c r="J153" s="21">
        <f t="shared" si="8"/>
        <v>0</v>
      </c>
      <c r="K153" s="21">
        <f t="shared" si="9"/>
        <v>0</v>
      </c>
      <c r="L153" s="21">
        <f t="shared" si="10"/>
        <v>0</v>
      </c>
      <c r="M153" s="21">
        <f t="shared" si="11"/>
        <v>1.004861111111111</v>
      </c>
      <c r="N153" s="11" t="s">
        <v>46</v>
      </c>
      <c r="O153" s="11" t="s">
        <v>55</v>
      </c>
      <c r="P153" s="12" t="s">
        <v>4</v>
      </c>
      <c r="Q153" s="5" t="s">
        <v>489</v>
      </c>
      <c r="R153" s="73"/>
      <c r="S153" s="73" t="s">
        <v>490</v>
      </c>
    </row>
    <row r="154" spans="1:19" s="72" customFormat="1" ht="28.5">
      <c r="A154" s="17">
        <v>149</v>
      </c>
      <c r="B154" s="67">
        <v>705137</v>
      </c>
      <c r="C154" s="6" t="s">
        <v>118</v>
      </c>
      <c r="D154" s="10" t="s">
        <v>52</v>
      </c>
      <c r="E154" s="10">
        <v>0</v>
      </c>
      <c r="F154" s="19">
        <v>42140</v>
      </c>
      <c r="G154" s="20">
        <v>0.27083333333333331</v>
      </c>
      <c r="H154" s="19">
        <v>42141</v>
      </c>
      <c r="I154" s="20" t="s">
        <v>491</v>
      </c>
      <c r="J154" s="21">
        <f t="shared" si="8"/>
        <v>0</v>
      </c>
      <c r="K154" s="21">
        <f t="shared" si="9"/>
        <v>0</v>
      </c>
      <c r="L154" s="21">
        <f t="shared" si="10"/>
        <v>0</v>
      </c>
      <c r="M154" s="21">
        <f t="shared" si="11"/>
        <v>1.4576388888888892</v>
      </c>
      <c r="N154" s="11" t="s">
        <v>46</v>
      </c>
      <c r="O154" s="11" t="s">
        <v>55</v>
      </c>
      <c r="P154" s="12" t="s">
        <v>6</v>
      </c>
      <c r="Q154" s="5" t="s">
        <v>20</v>
      </c>
      <c r="R154" s="73" t="s">
        <v>492</v>
      </c>
      <c r="S154" s="73" t="s">
        <v>493</v>
      </c>
    </row>
    <row r="155" spans="1:19" s="72" customFormat="1" ht="28.5">
      <c r="A155" s="66">
        <v>150</v>
      </c>
      <c r="B155" s="67">
        <v>705138</v>
      </c>
      <c r="C155" s="6" t="s">
        <v>123</v>
      </c>
      <c r="D155" s="10" t="s">
        <v>52</v>
      </c>
      <c r="E155" s="10">
        <v>0</v>
      </c>
      <c r="F155" s="19">
        <v>42140</v>
      </c>
      <c r="G155" s="20">
        <v>0.40069444444444446</v>
      </c>
      <c r="H155" s="19">
        <v>42140</v>
      </c>
      <c r="I155" s="20">
        <v>0.70486111111111116</v>
      </c>
      <c r="J155" s="21">
        <f t="shared" si="8"/>
        <v>0</v>
      </c>
      <c r="K155" s="21">
        <f t="shared" si="9"/>
        <v>0</v>
      </c>
      <c r="L155" s="21">
        <f t="shared" si="10"/>
        <v>0</v>
      </c>
      <c r="M155" s="21">
        <f t="shared" si="11"/>
        <v>0.3041666666666667</v>
      </c>
      <c r="N155" s="11" t="s">
        <v>46</v>
      </c>
      <c r="O155" s="11" t="s">
        <v>55</v>
      </c>
      <c r="P155" s="12" t="s">
        <v>6</v>
      </c>
      <c r="Q155" s="5" t="s">
        <v>20</v>
      </c>
      <c r="R155" s="73" t="s">
        <v>494</v>
      </c>
      <c r="S155" s="73" t="s">
        <v>495</v>
      </c>
    </row>
    <row r="156" spans="1:19" s="72" customFormat="1" ht="28.5">
      <c r="A156" s="66">
        <v>151</v>
      </c>
      <c r="B156" s="67">
        <v>705139</v>
      </c>
      <c r="C156" s="6" t="s">
        <v>114</v>
      </c>
      <c r="D156" s="10" t="s">
        <v>52</v>
      </c>
      <c r="E156" s="10">
        <v>0</v>
      </c>
      <c r="F156" s="19">
        <v>42140</v>
      </c>
      <c r="G156" s="20">
        <v>0.40277777777777773</v>
      </c>
      <c r="H156" s="19">
        <v>42140</v>
      </c>
      <c r="I156" s="20">
        <v>0.70347222222222217</v>
      </c>
      <c r="J156" s="21">
        <f t="shared" si="8"/>
        <v>0</v>
      </c>
      <c r="K156" s="21">
        <f t="shared" si="9"/>
        <v>0</v>
      </c>
      <c r="L156" s="21">
        <f t="shared" si="10"/>
        <v>0</v>
      </c>
      <c r="M156" s="21">
        <f t="shared" si="11"/>
        <v>0.30069444444444443</v>
      </c>
      <c r="N156" s="11" t="s">
        <v>46</v>
      </c>
      <c r="O156" s="11" t="s">
        <v>55</v>
      </c>
      <c r="P156" s="12" t="s">
        <v>6</v>
      </c>
      <c r="Q156" s="5" t="s">
        <v>20</v>
      </c>
      <c r="R156" s="73" t="s">
        <v>496</v>
      </c>
      <c r="S156" s="73" t="s">
        <v>497</v>
      </c>
    </row>
    <row r="157" spans="1:19" s="72" customFormat="1" ht="28.5">
      <c r="A157" s="17">
        <v>152</v>
      </c>
      <c r="B157" s="67">
        <v>705140</v>
      </c>
      <c r="C157" s="6" t="s">
        <v>103</v>
      </c>
      <c r="D157" s="10" t="s">
        <v>52</v>
      </c>
      <c r="E157" s="10">
        <v>0</v>
      </c>
      <c r="F157" s="19">
        <v>42140</v>
      </c>
      <c r="G157" s="20">
        <v>0.41944444444444445</v>
      </c>
      <c r="H157" s="19">
        <v>42140</v>
      </c>
      <c r="I157" s="20">
        <v>0.70000000000000007</v>
      </c>
      <c r="J157" s="21">
        <f t="shared" si="8"/>
        <v>0</v>
      </c>
      <c r="K157" s="21">
        <f t="shared" si="9"/>
        <v>0</v>
      </c>
      <c r="L157" s="21">
        <f t="shared" si="10"/>
        <v>0</v>
      </c>
      <c r="M157" s="21">
        <f t="shared" si="11"/>
        <v>0.28055555555555561</v>
      </c>
      <c r="N157" s="11" t="s">
        <v>46</v>
      </c>
      <c r="O157" s="11" t="s">
        <v>55</v>
      </c>
      <c r="P157" s="12" t="s">
        <v>6</v>
      </c>
      <c r="Q157" s="5" t="s">
        <v>20</v>
      </c>
      <c r="R157" s="73" t="s">
        <v>498</v>
      </c>
      <c r="S157" s="73" t="s">
        <v>499</v>
      </c>
    </row>
    <row r="158" spans="1:19" s="72" customFormat="1" ht="28.5">
      <c r="A158" s="66">
        <v>153</v>
      </c>
      <c r="B158" s="67">
        <v>705141</v>
      </c>
      <c r="C158" s="6" t="s">
        <v>157</v>
      </c>
      <c r="D158" s="10" t="s">
        <v>52</v>
      </c>
      <c r="E158" s="10">
        <v>0</v>
      </c>
      <c r="F158" s="19">
        <v>42140</v>
      </c>
      <c r="G158" s="20">
        <v>0.43472222222222223</v>
      </c>
      <c r="H158" s="82">
        <v>42155</v>
      </c>
      <c r="I158" s="83">
        <v>1</v>
      </c>
      <c r="J158" s="21">
        <f t="shared" si="8"/>
        <v>0</v>
      </c>
      <c r="K158" s="21">
        <f t="shared" si="9"/>
        <v>0</v>
      </c>
      <c r="L158" s="21">
        <f t="shared" si="10"/>
        <v>0</v>
      </c>
      <c r="M158" s="21">
        <f t="shared" si="11"/>
        <v>15.565277777777778</v>
      </c>
      <c r="N158" s="11" t="s">
        <v>46</v>
      </c>
      <c r="O158" s="11" t="s">
        <v>55</v>
      </c>
      <c r="P158" s="12" t="s">
        <v>6</v>
      </c>
      <c r="Q158" s="5" t="s">
        <v>20</v>
      </c>
      <c r="R158" s="73" t="s">
        <v>500</v>
      </c>
      <c r="S158" s="73" t="s">
        <v>78</v>
      </c>
    </row>
    <row r="159" spans="1:19" s="72" customFormat="1" ht="28.5">
      <c r="A159" s="66">
        <v>154</v>
      </c>
      <c r="B159" s="67">
        <v>705142</v>
      </c>
      <c r="C159" s="74" t="s">
        <v>8</v>
      </c>
      <c r="D159" s="10" t="s">
        <v>52</v>
      </c>
      <c r="E159" s="10">
        <v>0</v>
      </c>
      <c r="F159" s="19">
        <v>42140</v>
      </c>
      <c r="G159" s="20">
        <v>0.70416666666666661</v>
      </c>
      <c r="H159" s="19">
        <v>42140</v>
      </c>
      <c r="I159" s="20">
        <v>0.74930555555555556</v>
      </c>
      <c r="J159" s="21">
        <f t="shared" si="8"/>
        <v>0</v>
      </c>
      <c r="K159" s="21">
        <f t="shared" si="9"/>
        <v>0</v>
      </c>
      <c r="L159" s="21">
        <f t="shared" si="10"/>
        <v>0</v>
      </c>
      <c r="M159" s="21">
        <f t="shared" si="11"/>
        <v>4.5138888888888951E-2</v>
      </c>
      <c r="N159" s="11" t="s">
        <v>46</v>
      </c>
      <c r="O159" s="11" t="s">
        <v>55</v>
      </c>
      <c r="P159" s="12" t="s">
        <v>4</v>
      </c>
      <c r="Q159" s="5" t="s">
        <v>20</v>
      </c>
      <c r="R159" s="73" t="s">
        <v>501</v>
      </c>
      <c r="S159" s="73" t="s">
        <v>502</v>
      </c>
    </row>
    <row r="160" spans="1:19" s="72" customFormat="1" ht="28.5">
      <c r="A160" s="17">
        <v>155</v>
      </c>
      <c r="B160" s="67">
        <v>705143</v>
      </c>
      <c r="C160" s="3" t="s">
        <v>159</v>
      </c>
      <c r="D160" s="10" t="s">
        <v>52</v>
      </c>
      <c r="E160" s="10">
        <v>0</v>
      </c>
      <c r="F160" s="19">
        <v>42140</v>
      </c>
      <c r="G160" s="20">
        <v>0.4236111111111111</v>
      </c>
      <c r="H160" s="19">
        <v>42146</v>
      </c>
      <c r="I160" s="78">
        <v>0.89444444444444438</v>
      </c>
      <c r="J160" s="21">
        <f t="shared" si="8"/>
        <v>0</v>
      </c>
      <c r="K160" s="21">
        <f t="shared" si="9"/>
        <v>0</v>
      </c>
      <c r="L160" s="21">
        <f t="shared" si="10"/>
        <v>0</v>
      </c>
      <c r="M160" s="21">
        <f t="shared" si="11"/>
        <v>6.4708333333333332</v>
      </c>
      <c r="N160" s="11" t="s">
        <v>46</v>
      </c>
      <c r="O160" s="11" t="s">
        <v>55</v>
      </c>
      <c r="P160" s="12" t="s">
        <v>18</v>
      </c>
      <c r="Q160" s="5" t="s">
        <v>503</v>
      </c>
      <c r="R160" s="73" t="s">
        <v>504</v>
      </c>
      <c r="S160" s="73" t="s">
        <v>505</v>
      </c>
    </row>
    <row r="161" spans="1:19" s="72" customFormat="1" ht="42.75">
      <c r="A161" s="66">
        <v>156</v>
      </c>
      <c r="B161" s="67">
        <v>705144</v>
      </c>
      <c r="C161" s="6" t="s">
        <v>89</v>
      </c>
      <c r="D161" s="10" t="s">
        <v>52</v>
      </c>
      <c r="E161" s="10">
        <v>0</v>
      </c>
      <c r="F161" s="19">
        <v>42140</v>
      </c>
      <c r="G161" s="20">
        <v>0.66736111111111107</v>
      </c>
      <c r="H161" s="19">
        <v>42140</v>
      </c>
      <c r="I161" s="20">
        <v>0.95624999999999993</v>
      </c>
      <c r="J161" s="21">
        <f t="shared" si="8"/>
        <v>0</v>
      </c>
      <c r="K161" s="21">
        <f t="shared" si="9"/>
        <v>0</v>
      </c>
      <c r="L161" s="21">
        <f t="shared" si="10"/>
        <v>0.28888888888888886</v>
      </c>
      <c r="M161" s="21">
        <f t="shared" si="11"/>
        <v>0</v>
      </c>
      <c r="N161" s="11" t="s">
        <v>45</v>
      </c>
      <c r="O161" s="11" t="s">
        <v>55</v>
      </c>
      <c r="P161" s="12" t="s">
        <v>74</v>
      </c>
      <c r="Q161" s="5" t="s">
        <v>506</v>
      </c>
      <c r="R161" s="73" t="s">
        <v>78</v>
      </c>
      <c r="S161" s="73" t="s">
        <v>507</v>
      </c>
    </row>
    <row r="162" spans="1:19" s="72" customFormat="1" ht="42.75">
      <c r="A162" s="66">
        <v>157</v>
      </c>
      <c r="B162" s="67">
        <v>705145</v>
      </c>
      <c r="C162" s="74" t="s">
        <v>10</v>
      </c>
      <c r="D162" s="10" t="s">
        <v>52</v>
      </c>
      <c r="E162" s="10">
        <v>0</v>
      </c>
      <c r="F162" s="19">
        <v>42140</v>
      </c>
      <c r="G162" s="25">
        <v>0.75138888888888899</v>
      </c>
      <c r="H162" s="19">
        <v>42141</v>
      </c>
      <c r="I162" s="79" t="s">
        <v>508</v>
      </c>
      <c r="J162" s="21">
        <f t="shared" si="8"/>
        <v>0</v>
      </c>
      <c r="K162" s="21">
        <f t="shared" si="9"/>
        <v>0</v>
      </c>
      <c r="L162" s="21">
        <f t="shared" si="10"/>
        <v>0.91597222222222208</v>
      </c>
      <c r="M162" s="21">
        <f t="shared" si="11"/>
        <v>0</v>
      </c>
      <c r="N162" s="11" t="s">
        <v>45</v>
      </c>
      <c r="O162" s="11" t="s">
        <v>55</v>
      </c>
      <c r="P162" s="12" t="s">
        <v>509</v>
      </c>
      <c r="Q162" s="5" t="s">
        <v>510</v>
      </c>
      <c r="R162" s="73" t="s">
        <v>78</v>
      </c>
      <c r="S162" s="73" t="s">
        <v>511</v>
      </c>
    </row>
    <row r="163" spans="1:19" s="72" customFormat="1" ht="28.5">
      <c r="A163" s="17">
        <v>158</v>
      </c>
      <c r="B163" s="67">
        <v>705146</v>
      </c>
      <c r="C163" s="6" t="s">
        <v>107</v>
      </c>
      <c r="D163" s="10" t="s">
        <v>52</v>
      </c>
      <c r="E163" s="10">
        <v>0</v>
      </c>
      <c r="F163" s="19">
        <v>42141</v>
      </c>
      <c r="G163" s="25">
        <v>0.40416666666666662</v>
      </c>
      <c r="H163" s="19">
        <v>42141</v>
      </c>
      <c r="I163" s="79" t="s">
        <v>512</v>
      </c>
      <c r="J163" s="21">
        <f t="shared" si="8"/>
        <v>0</v>
      </c>
      <c r="K163" s="21">
        <f t="shared" si="9"/>
        <v>0</v>
      </c>
      <c r="L163" s="21">
        <f t="shared" si="10"/>
        <v>0</v>
      </c>
      <c r="M163" s="21">
        <f t="shared" si="11"/>
        <v>0.26388888888888901</v>
      </c>
      <c r="N163" s="11" t="s">
        <v>46</v>
      </c>
      <c r="O163" s="11" t="s">
        <v>55</v>
      </c>
      <c r="P163" s="12" t="s">
        <v>6</v>
      </c>
      <c r="Q163" s="5" t="s">
        <v>20</v>
      </c>
      <c r="R163" s="73" t="s">
        <v>513</v>
      </c>
      <c r="S163" s="73" t="s">
        <v>514</v>
      </c>
    </row>
    <row r="164" spans="1:19" s="72" customFormat="1" ht="21">
      <c r="A164" s="66">
        <v>159</v>
      </c>
      <c r="B164" s="67">
        <v>705147</v>
      </c>
      <c r="C164" s="6" t="s">
        <v>99</v>
      </c>
      <c r="D164" s="10" t="s">
        <v>52</v>
      </c>
      <c r="E164" s="10">
        <v>0</v>
      </c>
      <c r="F164" s="19">
        <v>42141</v>
      </c>
      <c r="G164" s="25">
        <v>0.5708333333333333</v>
      </c>
      <c r="H164" s="19">
        <v>42141</v>
      </c>
      <c r="I164" s="79" t="s">
        <v>894</v>
      </c>
      <c r="J164" s="21">
        <f t="shared" si="8"/>
        <v>0.16111111111111109</v>
      </c>
      <c r="K164" s="21">
        <f t="shared" si="9"/>
        <v>0</v>
      </c>
      <c r="L164" s="21">
        <f t="shared" si="10"/>
        <v>0</v>
      </c>
      <c r="M164" s="21">
        <f t="shared" si="11"/>
        <v>0</v>
      </c>
      <c r="N164" s="11" t="s">
        <v>53</v>
      </c>
      <c r="O164" s="11" t="s">
        <v>55</v>
      </c>
      <c r="P164" s="12" t="s">
        <v>13</v>
      </c>
      <c r="Q164" s="5" t="s">
        <v>895</v>
      </c>
      <c r="R164" s="73" t="s">
        <v>515</v>
      </c>
      <c r="S164" s="73" t="s">
        <v>516</v>
      </c>
    </row>
    <row r="165" spans="1:19" s="72" customFormat="1" ht="42.75">
      <c r="A165" s="66">
        <v>160</v>
      </c>
      <c r="B165" s="67">
        <v>705148</v>
      </c>
      <c r="C165" s="26" t="s">
        <v>36</v>
      </c>
      <c r="D165" s="10" t="s">
        <v>52</v>
      </c>
      <c r="E165" s="10">
        <v>0</v>
      </c>
      <c r="F165" s="19">
        <v>42141</v>
      </c>
      <c r="G165" s="25">
        <v>0.66736111111111107</v>
      </c>
      <c r="H165" s="19">
        <v>42141</v>
      </c>
      <c r="I165" s="25">
        <v>0.72013888888888899</v>
      </c>
      <c r="J165" s="21">
        <f t="shared" si="8"/>
        <v>0</v>
      </c>
      <c r="K165" s="21">
        <f t="shared" si="9"/>
        <v>5.2777777777777923E-2</v>
      </c>
      <c r="L165" s="21">
        <f t="shared" si="10"/>
        <v>0</v>
      </c>
      <c r="M165" s="21">
        <f t="shared" si="11"/>
        <v>0</v>
      </c>
      <c r="N165" s="11" t="s">
        <v>54</v>
      </c>
      <c r="O165" s="11" t="s">
        <v>55</v>
      </c>
      <c r="P165" s="12" t="s">
        <v>250</v>
      </c>
      <c r="Q165" s="5" t="s">
        <v>517</v>
      </c>
      <c r="R165" s="73" t="s">
        <v>518</v>
      </c>
      <c r="S165" s="73" t="s">
        <v>519</v>
      </c>
    </row>
    <row r="166" spans="1:19" s="72" customFormat="1" ht="28.5">
      <c r="A166" s="17">
        <v>161</v>
      </c>
      <c r="B166" s="67">
        <v>705149</v>
      </c>
      <c r="C166" s="74" t="s">
        <v>8</v>
      </c>
      <c r="D166" s="10" t="s">
        <v>52</v>
      </c>
      <c r="E166" s="10">
        <v>0</v>
      </c>
      <c r="F166" s="19">
        <v>42141</v>
      </c>
      <c r="G166" s="25">
        <v>0.67291666666666661</v>
      </c>
      <c r="H166" s="19">
        <v>42142</v>
      </c>
      <c r="I166" s="79" t="s">
        <v>520</v>
      </c>
      <c r="J166" s="21">
        <f t="shared" si="8"/>
        <v>0</v>
      </c>
      <c r="K166" s="21">
        <f t="shared" si="9"/>
        <v>0</v>
      </c>
      <c r="L166" s="21">
        <f t="shared" si="10"/>
        <v>0</v>
      </c>
      <c r="M166" s="21">
        <f t="shared" si="11"/>
        <v>0.71319444444444446</v>
      </c>
      <c r="N166" s="11" t="s">
        <v>46</v>
      </c>
      <c r="O166" s="11" t="s">
        <v>55</v>
      </c>
      <c r="P166" s="12" t="s">
        <v>4</v>
      </c>
      <c r="Q166" s="5" t="s">
        <v>20</v>
      </c>
      <c r="R166" s="73" t="s">
        <v>521</v>
      </c>
      <c r="S166" s="73" t="s">
        <v>522</v>
      </c>
    </row>
    <row r="167" spans="1:19" s="72" customFormat="1" ht="28.5">
      <c r="A167" s="66">
        <v>162</v>
      </c>
      <c r="B167" s="67">
        <v>705150</v>
      </c>
      <c r="C167" s="6" t="s">
        <v>100</v>
      </c>
      <c r="D167" s="10" t="s">
        <v>52</v>
      </c>
      <c r="E167" s="10">
        <v>3</v>
      </c>
      <c r="F167" s="19">
        <v>42141</v>
      </c>
      <c r="G167" s="25">
        <v>0.73125000000000007</v>
      </c>
      <c r="H167" s="19">
        <v>42141</v>
      </c>
      <c r="I167" s="79" t="s">
        <v>523</v>
      </c>
      <c r="J167" s="21">
        <f t="shared" si="8"/>
        <v>0.52708333333333324</v>
      </c>
      <c r="K167" s="21">
        <f t="shared" si="9"/>
        <v>0</v>
      </c>
      <c r="L167" s="21">
        <f t="shared" si="10"/>
        <v>0</v>
      </c>
      <c r="M167" s="21">
        <f t="shared" si="11"/>
        <v>0</v>
      </c>
      <c r="N167" s="11" t="s">
        <v>53</v>
      </c>
      <c r="O167" s="11" t="s">
        <v>55</v>
      </c>
      <c r="P167" s="12" t="s">
        <v>66</v>
      </c>
      <c r="Q167" s="5" t="s">
        <v>896</v>
      </c>
      <c r="R167" s="73" t="s">
        <v>129</v>
      </c>
      <c r="S167" s="73" t="s">
        <v>524</v>
      </c>
    </row>
    <row r="168" spans="1:19" s="72" customFormat="1" ht="28.5">
      <c r="A168" s="66">
        <v>163</v>
      </c>
      <c r="B168" s="67">
        <v>705151</v>
      </c>
      <c r="C168" s="6" t="s">
        <v>114</v>
      </c>
      <c r="D168" s="10" t="s">
        <v>52</v>
      </c>
      <c r="E168" s="10">
        <v>0</v>
      </c>
      <c r="F168" s="19">
        <v>42142</v>
      </c>
      <c r="G168" s="20">
        <v>0.26944444444444443</v>
      </c>
      <c r="H168" s="19">
        <v>42142</v>
      </c>
      <c r="I168" s="79" t="s">
        <v>525</v>
      </c>
      <c r="J168" s="21">
        <f t="shared" si="8"/>
        <v>0</v>
      </c>
      <c r="K168" s="21">
        <f t="shared" si="9"/>
        <v>0</v>
      </c>
      <c r="L168" s="21">
        <f t="shared" si="10"/>
        <v>0</v>
      </c>
      <c r="M168" s="21">
        <f t="shared" si="11"/>
        <v>0.44513888888888881</v>
      </c>
      <c r="N168" s="11" t="s">
        <v>46</v>
      </c>
      <c r="O168" s="11" t="s">
        <v>55</v>
      </c>
      <c r="P168" s="12" t="s">
        <v>6</v>
      </c>
      <c r="Q168" s="5" t="s">
        <v>20</v>
      </c>
      <c r="R168" s="73" t="s">
        <v>526</v>
      </c>
      <c r="S168" s="73" t="s">
        <v>527</v>
      </c>
    </row>
    <row r="169" spans="1:19" s="72" customFormat="1" ht="28.5">
      <c r="A169" s="17">
        <v>164</v>
      </c>
      <c r="B169" s="67">
        <v>705152</v>
      </c>
      <c r="C169" s="6" t="s">
        <v>117</v>
      </c>
      <c r="D169" s="10" t="s">
        <v>52</v>
      </c>
      <c r="E169" s="10">
        <v>0</v>
      </c>
      <c r="F169" s="19">
        <v>42142</v>
      </c>
      <c r="G169" s="25">
        <v>0.30138888888888887</v>
      </c>
      <c r="H169" s="19">
        <v>42142</v>
      </c>
      <c r="I169" s="79" t="s">
        <v>528</v>
      </c>
      <c r="J169" s="21">
        <f t="shared" si="8"/>
        <v>0</v>
      </c>
      <c r="K169" s="21">
        <f t="shared" si="9"/>
        <v>0</v>
      </c>
      <c r="L169" s="21">
        <f t="shared" si="10"/>
        <v>0</v>
      </c>
      <c r="M169" s="21">
        <f t="shared" si="11"/>
        <v>0.43333333333333329</v>
      </c>
      <c r="N169" s="11" t="s">
        <v>46</v>
      </c>
      <c r="O169" s="11" t="s">
        <v>55</v>
      </c>
      <c r="P169" s="12" t="s">
        <v>6</v>
      </c>
      <c r="Q169" s="5" t="s">
        <v>20</v>
      </c>
      <c r="R169" s="73" t="s">
        <v>529</v>
      </c>
      <c r="S169" s="73" t="s">
        <v>530</v>
      </c>
    </row>
    <row r="170" spans="1:19" s="72" customFormat="1" ht="28.5">
      <c r="A170" s="66">
        <v>165</v>
      </c>
      <c r="B170" s="67">
        <v>705153</v>
      </c>
      <c r="C170" s="6" t="s">
        <v>118</v>
      </c>
      <c r="D170" s="10" t="s">
        <v>52</v>
      </c>
      <c r="E170" s="10">
        <v>0</v>
      </c>
      <c r="F170" s="19">
        <v>42142</v>
      </c>
      <c r="G170" s="25">
        <v>0.39097222222222222</v>
      </c>
      <c r="H170" s="19">
        <v>42142</v>
      </c>
      <c r="I170" s="79" t="s">
        <v>531</v>
      </c>
      <c r="J170" s="21">
        <f t="shared" si="8"/>
        <v>0</v>
      </c>
      <c r="K170" s="21">
        <f t="shared" si="9"/>
        <v>0</v>
      </c>
      <c r="L170" s="21">
        <f t="shared" si="10"/>
        <v>0</v>
      </c>
      <c r="M170" s="21">
        <f t="shared" si="11"/>
        <v>0.3611111111111111</v>
      </c>
      <c r="N170" s="11" t="s">
        <v>46</v>
      </c>
      <c r="O170" s="11" t="s">
        <v>55</v>
      </c>
      <c r="P170" s="12" t="s">
        <v>5</v>
      </c>
      <c r="Q170" s="5" t="s">
        <v>70</v>
      </c>
      <c r="R170" s="73" t="s">
        <v>532</v>
      </c>
      <c r="S170" s="73" t="s">
        <v>533</v>
      </c>
    </row>
    <row r="171" spans="1:19" s="72" customFormat="1" ht="28.5">
      <c r="A171" s="66">
        <v>166</v>
      </c>
      <c r="B171" s="67">
        <v>705154</v>
      </c>
      <c r="C171" s="6" t="s">
        <v>108</v>
      </c>
      <c r="D171" s="10" t="s">
        <v>52</v>
      </c>
      <c r="E171" s="10">
        <v>0</v>
      </c>
      <c r="F171" s="19">
        <v>42142</v>
      </c>
      <c r="G171" s="25">
        <v>0.39999999999999997</v>
      </c>
      <c r="H171" s="19">
        <v>42142</v>
      </c>
      <c r="I171" s="79" t="s">
        <v>69</v>
      </c>
      <c r="J171" s="21">
        <f t="shared" si="8"/>
        <v>0</v>
      </c>
      <c r="K171" s="21">
        <f t="shared" si="9"/>
        <v>0</v>
      </c>
      <c r="L171" s="21">
        <f t="shared" si="10"/>
        <v>0</v>
      </c>
      <c r="M171" s="21">
        <f t="shared" si="11"/>
        <v>0.2951388888888889</v>
      </c>
      <c r="N171" s="11" t="s">
        <v>46</v>
      </c>
      <c r="O171" s="11" t="s">
        <v>55</v>
      </c>
      <c r="P171" s="12" t="s">
        <v>6</v>
      </c>
      <c r="Q171" s="5" t="s">
        <v>20</v>
      </c>
      <c r="R171" s="73" t="s">
        <v>534</v>
      </c>
      <c r="S171" s="73" t="s">
        <v>535</v>
      </c>
    </row>
    <row r="172" spans="1:19" s="72" customFormat="1" ht="28.5">
      <c r="A172" s="17">
        <v>167</v>
      </c>
      <c r="B172" s="67">
        <v>705155</v>
      </c>
      <c r="C172" s="6" t="s">
        <v>102</v>
      </c>
      <c r="D172" s="10" t="s">
        <v>52</v>
      </c>
      <c r="E172" s="10">
        <v>0</v>
      </c>
      <c r="F172" s="19">
        <v>42142</v>
      </c>
      <c r="G172" s="25">
        <v>0.40277777777777773</v>
      </c>
      <c r="H172" s="19">
        <v>42142</v>
      </c>
      <c r="I172" s="79" t="s">
        <v>413</v>
      </c>
      <c r="J172" s="21">
        <f t="shared" si="8"/>
        <v>0</v>
      </c>
      <c r="K172" s="21">
        <f t="shared" si="9"/>
        <v>0</v>
      </c>
      <c r="L172" s="21">
        <f t="shared" si="10"/>
        <v>0</v>
      </c>
      <c r="M172" s="21">
        <f t="shared" si="11"/>
        <v>0.29097222222222224</v>
      </c>
      <c r="N172" s="11" t="s">
        <v>46</v>
      </c>
      <c r="O172" s="11" t="s">
        <v>55</v>
      </c>
      <c r="P172" s="12" t="s">
        <v>5</v>
      </c>
      <c r="Q172" s="5" t="s">
        <v>70</v>
      </c>
      <c r="R172" s="73" t="s">
        <v>536</v>
      </c>
      <c r="S172" s="73" t="s">
        <v>537</v>
      </c>
    </row>
    <row r="173" spans="1:19" s="72" customFormat="1" ht="28.5">
      <c r="A173" s="66">
        <v>168</v>
      </c>
      <c r="B173" s="67">
        <v>705156</v>
      </c>
      <c r="C173" s="6" t="s">
        <v>96</v>
      </c>
      <c r="D173" s="10" t="s">
        <v>52</v>
      </c>
      <c r="E173" s="10">
        <v>0</v>
      </c>
      <c r="F173" s="19">
        <v>42142</v>
      </c>
      <c r="G173" s="25">
        <v>0.45694444444444443</v>
      </c>
      <c r="H173" s="76">
        <v>42155</v>
      </c>
      <c r="I173" s="77">
        <v>1</v>
      </c>
      <c r="J173" s="21">
        <f t="shared" si="8"/>
        <v>0</v>
      </c>
      <c r="K173" s="21">
        <f t="shared" si="9"/>
        <v>0</v>
      </c>
      <c r="L173" s="21">
        <f t="shared" si="10"/>
        <v>0</v>
      </c>
      <c r="M173" s="21">
        <f t="shared" si="11"/>
        <v>13.543055555555556</v>
      </c>
      <c r="N173" s="11" t="s">
        <v>46</v>
      </c>
      <c r="O173" s="11" t="s">
        <v>55</v>
      </c>
      <c r="P173" s="12" t="s">
        <v>5</v>
      </c>
      <c r="Q173" s="5" t="s">
        <v>70</v>
      </c>
      <c r="R173" s="73" t="s">
        <v>538</v>
      </c>
      <c r="S173" s="84"/>
    </row>
    <row r="174" spans="1:19" s="72" customFormat="1" ht="28.5">
      <c r="A174" s="66">
        <v>169</v>
      </c>
      <c r="B174" s="67">
        <v>705157</v>
      </c>
      <c r="C174" s="6" t="s">
        <v>104</v>
      </c>
      <c r="D174" s="10" t="s">
        <v>52</v>
      </c>
      <c r="E174" s="10">
        <v>0</v>
      </c>
      <c r="F174" s="19">
        <v>42142</v>
      </c>
      <c r="G174" s="25">
        <v>0.47430555555555554</v>
      </c>
      <c r="H174" s="19">
        <v>42142</v>
      </c>
      <c r="I174" s="75" t="s">
        <v>539</v>
      </c>
      <c r="J174" s="21">
        <f t="shared" si="8"/>
        <v>0</v>
      </c>
      <c r="K174" s="21">
        <f t="shared" si="9"/>
        <v>0</v>
      </c>
      <c r="L174" s="21">
        <f t="shared" si="10"/>
        <v>0</v>
      </c>
      <c r="M174" s="21">
        <f t="shared" si="11"/>
        <v>0.26388888888888884</v>
      </c>
      <c r="N174" s="11" t="s">
        <v>46</v>
      </c>
      <c r="O174" s="11" t="s">
        <v>55</v>
      </c>
      <c r="P174" s="12" t="s">
        <v>6</v>
      </c>
      <c r="Q174" s="5" t="s">
        <v>20</v>
      </c>
      <c r="R174" s="73" t="s">
        <v>540</v>
      </c>
      <c r="S174" s="73" t="s">
        <v>541</v>
      </c>
    </row>
    <row r="175" spans="1:19" s="72" customFormat="1">
      <c r="A175" s="17">
        <v>170</v>
      </c>
      <c r="B175" s="67">
        <v>705158</v>
      </c>
      <c r="C175" s="74" t="s">
        <v>41</v>
      </c>
      <c r="D175" s="10" t="s">
        <v>52</v>
      </c>
      <c r="E175" s="10">
        <v>0</v>
      </c>
      <c r="F175" s="19">
        <v>42142</v>
      </c>
      <c r="G175" s="25">
        <v>0.47222222222222227</v>
      </c>
      <c r="H175" s="19">
        <v>42142</v>
      </c>
      <c r="I175" s="25" t="s">
        <v>542</v>
      </c>
      <c r="J175" s="21">
        <f t="shared" si="8"/>
        <v>0.31944444444444436</v>
      </c>
      <c r="K175" s="21">
        <f t="shared" si="9"/>
        <v>0</v>
      </c>
      <c r="L175" s="21">
        <f t="shared" si="10"/>
        <v>0</v>
      </c>
      <c r="M175" s="21">
        <f t="shared" si="11"/>
        <v>0</v>
      </c>
      <c r="N175" s="11" t="s">
        <v>53</v>
      </c>
      <c r="O175" s="11" t="s">
        <v>55</v>
      </c>
      <c r="P175" s="12" t="s">
        <v>16</v>
      </c>
      <c r="Q175" s="5" t="s">
        <v>897</v>
      </c>
      <c r="R175" s="73" t="s">
        <v>543</v>
      </c>
      <c r="S175" s="73" t="s">
        <v>544</v>
      </c>
    </row>
    <row r="176" spans="1:19" s="72" customFormat="1" ht="28.5">
      <c r="A176" s="66">
        <v>171</v>
      </c>
      <c r="B176" s="67">
        <v>705159</v>
      </c>
      <c r="C176" s="6" t="s">
        <v>103</v>
      </c>
      <c r="D176" s="10" t="s">
        <v>52</v>
      </c>
      <c r="E176" s="10">
        <v>0</v>
      </c>
      <c r="F176" s="19">
        <v>42142</v>
      </c>
      <c r="G176" s="25">
        <v>0.4916666666666667</v>
      </c>
      <c r="H176" s="19">
        <v>42142</v>
      </c>
      <c r="I176" s="79" t="s">
        <v>545</v>
      </c>
      <c r="J176" s="21">
        <f t="shared" si="8"/>
        <v>0</v>
      </c>
      <c r="K176" s="21">
        <f t="shared" si="9"/>
        <v>0</v>
      </c>
      <c r="L176" s="21">
        <f t="shared" si="10"/>
        <v>0</v>
      </c>
      <c r="M176" s="21">
        <f t="shared" si="11"/>
        <v>0.19374999999999998</v>
      </c>
      <c r="N176" s="11" t="s">
        <v>46</v>
      </c>
      <c r="O176" s="11" t="s">
        <v>55</v>
      </c>
      <c r="P176" s="12" t="s">
        <v>6</v>
      </c>
      <c r="Q176" s="5" t="s">
        <v>20</v>
      </c>
      <c r="R176" s="73" t="s">
        <v>546</v>
      </c>
      <c r="S176" s="73" t="s">
        <v>547</v>
      </c>
    </row>
    <row r="177" spans="1:19" s="72" customFormat="1" ht="28.5">
      <c r="A177" s="66">
        <v>172</v>
      </c>
      <c r="B177" s="67">
        <v>705160</v>
      </c>
      <c r="C177" s="6" t="s">
        <v>123</v>
      </c>
      <c r="D177" s="10" t="s">
        <v>52</v>
      </c>
      <c r="E177" s="10">
        <v>0</v>
      </c>
      <c r="F177" s="19">
        <v>42142</v>
      </c>
      <c r="G177" s="25">
        <v>0.4916666666666667</v>
      </c>
      <c r="H177" s="19">
        <v>42142</v>
      </c>
      <c r="I177" s="79" t="s">
        <v>548</v>
      </c>
      <c r="J177" s="21">
        <f t="shared" si="8"/>
        <v>0</v>
      </c>
      <c r="K177" s="21">
        <f t="shared" si="9"/>
        <v>0</v>
      </c>
      <c r="L177" s="21">
        <f t="shared" si="10"/>
        <v>0</v>
      </c>
      <c r="M177" s="21">
        <f t="shared" si="11"/>
        <v>0.19652777777777775</v>
      </c>
      <c r="N177" s="11" t="s">
        <v>46</v>
      </c>
      <c r="O177" s="11" t="s">
        <v>55</v>
      </c>
      <c r="P177" s="12" t="s">
        <v>4</v>
      </c>
      <c r="Q177" s="5" t="s">
        <v>20</v>
      </c>
      <c r="R177" s="73" t="s">
        <v>549</v>
      </c>
      <c r="S177" s="73" t="s">
        <v>550</v>
      </c>
    </row>
    <row r="178" spans="1:19" s="72" customFormat="1" ht="28.5">
      <c r="A178" s="17">
        <v>173</v>
      </c>
      <c r="B178" s="67">
        <v>705161</v>
      </c>
      <c r="C178" s="6" t="s">
        <v>124</v>
      </c>
      <c r="D178" s="10" t="s">
        <v>52</v>
      </c>
      <c r="E178" s="10">
        <v>0</v>
      </c>
      <c r="F178" s="19">
        <v>42142</v>
      </c>
      <c r="G178" s="25">
        <v>0.49583333333333335</v>
      </c>
      <c r="H178" s="19">
        <v>42142</v>
      </c>
      <c r="I178" s="79" t="s">
        <v>212</v>
      </c>
      <c r="J178" s="21">
        <f t="shared" si="8"/>
        <v>0</v>
      </c>
      <c r="K178" s="21">
        <f t="shared" si="9"/>
        <v>0</v>
      </c>
      <c r="L178" s="21">
        <f t="shared" si="10"/>
        <v>0</v>
      </c>
      <c r="M178" s="21">
        <f t="shared" si="11"/>
        <v>0.24166666666666659</v>
      </c>
      <c r="N178" s="11" t="s">
        <v>46</v>
      </c>
      <c r="O178" s="11" t="s">
        <v>55</v>
      </c>
      <c r="P178" s="12" t="s">
        <v>6</v>
      </c>
      <c r="Q178" s="5" t="s">
        <v>20</v>
      </c>
      <c r="R178" s="73" t="s">
        <v>551</v>
      </c>
      <c r="S178" s="73" t="s">
        <v>552</v>
      </c>
    </row>
    <row r="179" spans="1:19" s="72" customFormat="1" ht="28.5">
      <c r="A179" s="66">
        <v>174</v>
      </c>
      <c r="B179" s="67">
        <v>705162</v>
      </c>
      <c r="C179" s="6" t="s">
        <v>117</v>
      </c>
      <c r="D179" s="10" t="s">
        <v>52</v>
      </c>
      <c r="E179" s="10">
        <v>0</v>
      </c>
      <c r="F179" s="19">
        <v>42142</v>
      </c>
      <c r="G179" s="85">
        <v>0.94166666666666676</v>
      </c>
      <c r="H179" s="19">
        <v>42143</v>
      </c>
      <c r="I179" s="79" t="s">
        <v>553</v>
      </c>
      <c r="J179" s="21">
        <f t="shared" si="8"/>
        <v>0</v>
      </c>
      <c r="K179" s="21">
        <f t="shared" si="9"/>
        <v>0</v>
      </c>
      <c r="L179" s="21">
        <f t="shared" si="10"/>
        <v>0</v>
      </c>
      <c r="M179" s="21">
        <f t="shared" si="11"/>
        <v>0.8027777777777777</v>
      </c>
      <c r="N179" s="11" t="s">
        <v>46</v>
      </c>
      <c r="O179" s="11" t="s">
        <v>55</v>
      </c>
      <c r="P179" s="12" t="s">
        <v>6</v>
      </c>
      <c r="Q179" s="5" t="s">
        <v>20</v>
      </c>
      <c r="R179" s="86" t="s">
        <v>554</v>
      </c>
      <c r="S179" s="73" t="s">
        <v>555</v>
      </c>
    </row>
    <row r="180" spans="1:19" s="72" customFormat="1" ht="28.5">
      <c r="A180" s="66">
        <v>175</v>
      </c>
      <c r="B180" s="67">
        <v>705163</v>
      </c>
      <c r="C180" s="6" t="s">
        <v>114</v>
      </c>
      <c r="D180" s="10" t="s">
        <v>52</v>
      </c>
      <c r="E180" s="10">
        <v>0</v>
      </c>
      <c r="F180" s="19">
        <v>42143</v>
      </c>
      <c r="G180" s="85">
        <v>0.34583333333333338</v>
      </c>
      <c r="H180" s="19">
        <v>42143</v>
      </c>
      <c r="I180" s="79" t="s">
        <v>556</v>
      </c>
      <c r="J180" s="21">
        <f t="shared" si="8"/>
        <v>0</v>
      </c>
      <c r="K180" s="21">
        <f t="shared" si="9"/>
        <v>0</v>
      </c>
      <c r="L180" s="21">
        <f t="shared" si="10"/>
        <v>0</v>
      </c>
      <c r="M180" s="21">
        <f t="shared" si="11"/>
        <v>0.30555555555555552</v>
      </c>
      <c r="N180" s="11" t="s">
        <v>46</v>
      </c>
      <c r="O180" s="11" t="s">
        <v>55</v>
      </c>
      <c r="P180" s="12" t="s">
        <v>6</v>
      </c>
      <c r="Q180" s="5" t="s">
        <v>20</v>
      </c>
      <c r="R180" s="73" t="s">
        <v>557</v>
      </c>
      <c r="S180" s="73" t="s">
        <v>558</v>
      </c>
    </row>
    <row r="181" spans="1:19" s="72" customFormat="1" ht="28.5">
      <c r="A181" s="17">
        <v>176</v>
      </c>
      <c r="B181" s="67">
        <v>705164</v>
      </c>
      <c r="C181" s="6" t="s">
        <v>103</v>
      </c>
      <c r="D181" s="10" t="s">
        <v>52</v>
      </c>
      <c r="E181" s="10">
        <v>0</v>
      </c>
      <c r="F181" s="19">
        <v>42143</v>
      </c>
      <c r="G181" s="85">
        <v>0.35069444444444442</v>
      </c>
      <c r="H181" s="19">
        <v>42143</v>
      </c>
      <c r="I181" s="85">
        <v>0.70833333333333337</v>
      </c>
      <c r="J181" s="21">
        <f t="shared" si="8"/>
        <v>0</v>
      </c>
      <c r="K181" s="21">
        <f t="shared" si="9"/>
        <v>0</v>
      </c>
      <c r="L181" s="21">
        <f t="shared" si="10"/>
        <v>0</v>
      </c>
      <c r="M181" s="21">
        <f t="shared" si="11"/>
        <v>0.35763888888888895</v>
      </c>
      <c r="N181" s="11" t="s">
        <v>46</v>
      </c>
      <c r="O181" s="11" t="s">
        <v>55</v>
      </c>
      <c r="P181" s="12" t="s">
        <v>6</v>
      </c>
      <c r="Q181" s="5" t="s">
        <v>20</v>
      </c>
      <c r="R181" s="73" t="s">
        <v>559</v>
      </c>
      <c r="S181" s="73"/>
    </row>
    <row r="182" spans="1:19" s="72" customFormat="1" ht="28.5">
      <c r="A182" s="66">
        <v>177</v>
      </c>
      <c r="B182" s="67">
        <v>705165</v>
      </c>
      <c r="C182" s="6" t="s">
        <v>123</v>
      </c>
      <c r="D182" s="10" t="s">
        <v>52</v>
      </c>
      <c r="E182" s="10">
        <v>0</v>
      </c>
      <c r="F182" s="19">
        <v>42143</v>
      </c>
      <c r="G182" s="85">
        <v>0.35138888888888892</v>
      </c>
      <c r="H182" s="19">
        <v>42143</v>
      </c>
      <c r="I182" s="79" t="s">
        <v>560</v>
      </c>
      <c r="J182" s="21">
        <f t="shared" si="8"/>
        <v>0</v>
      </c>
      <c r="K182" s="21">
        <f t="shared" si="9"/>
        <v>0</v>
      </c>
      <c r="L182" s="21">
        <f t="shared" si="10"/>
        <v>0</v>
      </c>
      <c r="M182" s="21">
        <f t="shared" si="11"/>
        <v>0.35972222222222222</v>
      </c>
      <c r="N182" s="11" t="s">
        <v>46</v>
      </c>
      <c r="O182" s="11" t="s">
        <v>55</v>
      </c>
      <c r="P182" s="12" t="s">
        <v>6</v>
      </c>
      <c r="Q182" s="5" t="s">
        <v>20</v>
      </c>
      <c r="R182" s="73" t="s">
        <v>561</v>
      </c>
      <c r="S182" s="73" t="s">
        <v>562</v>
      </c>
    </row>
    <row r="183" spans="1:19" s="72" customFormat="1" ht="28.5">
      <c r="A183" s="66">
        <v>178</v>
      </c>
      <c r="B183" s="67">
        <v>705166</v>
      </c>
      <c r="C183" s="6" t="s">
        <v>102</v>
      </c>
      <c r="D183" s="10" t="s">
        <v>52</v>
      </c>
      <c r="E183" s="10">
        <v>0</v>
      </c>
      <c r="F183" s="19">
        <v>42143</v>
      </c>
      <c r="G183" s="85">
        <v>0.34930555555555554</v>
      </c>
      <c r="H183" s="19">
        <v>42143</v>
      </c>
      <c r="I183" s="79" t="s">
        <v>563</v>
      </c>
      <c r="J183" s="21">
        <f t="shared" si="8"/>
        <v>0</v>
      </c>
      <c r="K183" s="21">
        <f t="shared" si="9"/>
        <v>0</v>
      </c>
      <c r="L183" s="21">
        <f t="shared" si="10"/>
        <v>0</v>
      </c>
      <c r="M183" s="21">
        <f t="shared" si="11"/>
        <v>0.37152777777777779</v>
      </c>
      <c r="N183" s="11" t="s">
        <v>46</v>
      </c>
      <c r="O183" s="11" t="s">
        <v>55</v>
      </c>
      <c r="P183" s="12" t="s">
        <v>6</v>
      </c>
      <c r="Q183" s="5" t="s">
        <v>20</v>
      </c>
      <c r="R183" s="73" t="s">
        <v>564</v>
      </c>
      <c r="S183" s="73" t="s">
        <v>565</v>
      </c>
    </row>
    <row r="184" spans="1:19" s="72" customFormat="1" ht="28.5">
      <c r="A184" s="17">
        <v>179</v>
      </c>
      <c r="B184" s="67">
        <v>705167</v>
      </c>
      <c r="C184" s="6" t="s">
        <v>118</v>
      </c>
      <c r="D184" s="10" t="s">
        <v>52</v>
      </c>
      <c r="E184" s="10">
        <v>0</v>
      </c>
      <c r="F184" s="19">
        <v>42143</v>
      </c>
      <c r="G184" s="85">
        <v>0.39374999999999999</v>
      </c>
      <c r="H184" s="19">
        <v>42143</v>
      </c>
      <c r="I184" s="79" t="s">
        <v>553</v>
      </c>
      <c r="J184" s="21">
        <f t="shared" si="8"/>
        <v>0</v>
      </c>
      <c r="K184" s="21">
        <f t="shared" si="9"/>
        <v>0</v>
      </c>
      <c r="L184" s="21">
        <f t="shared" si="10"/>
        <v>0</v>
      </c>
      <c r="M184" s="21">
        <f t="shared" si="11"/>
        <v>0.35069444444444448</v>
      </c>
      <c r="N184" s="11" t="s">
        <v>46</v>
      </c>
      <c r="O184" s="11" t="s">
        <v>55</v>
      </c>
      <c r="P184" s="12" t="s">
        <v>6</v>
      </c>
      <c r="Q184" s="5" t="s">
        <v>20</v>
      </c>
      <c r="R184" s="73" t="s">
        <v>566</v>
      </c>
      <c r="S184" s="73" t="s">
        <v>567</v>
      </c>
    </row>
    <row r="185" spans="1:19" s="72" customFormat="1" ht="28.5">
      <c r="A185" s="66">
        <v>180</v>
      </c>
      <c r="B185" s="67">
        <v>705168</v>
      </c>
      <c r="C185" s="6" t="s">
        <v>108</v>
      </c>
      <c r="D185" s="10" t="s">
        <v>52</v>
      </c>
      <c r="E185" s="10">
        <v>0</v>
      </c>
      <c r="F185" s="19">
        <v>42143</v>
      </c>
      <c r="G185" s="85">
        <v>0.3972222222222222</v>
      </c>
      <c r="H185" s="19">
        <v>42143</v>
      </c>
      <c r="I185" s="79" t="s">
        <v>568</v>
      </c>
      <c r="J185" s="21">
        <f t="shared" si="8"/>
        <v>0</v>
      </c>
      <c r="K185" s="21">
        <f t="shared" si="9"/>
        <v>0</v>
      </c>
      <c r="L185" s="21">
        <f t="shared" si="10"/>
        <v>0</v>
      </c>
      <c r="M185" s="21">
        <f t="shared" si="11"/>
        <v>0.15138888888888885</v>
      </c>
      <c r="N185" s="11" t="s">
        <v>46</v>
      </c>
      <c r="O185" s="11" t="s">
        <v>55</v>
      </c>
      <c r="P185" s="12" t="s">
        <v>6</v>
      </c>
      <c r="Q185" s="5" t="s">
        <v>20</v>
      </c>
      <c r="R185" s="73" t="s">
        <v>569</v>
      </c>
      <c r="S185" s="73" t="s">
        <v>570</v>
      </c>
    </row>
    <row r="186" spans="1:19" s="72" customFormat="1" ht="28.5">
      <c r="A186" s="66">
        <v>181</v>
      </c>
      <c r="B186" s="67">
        <v>705169</v>
      </c>
      <c r="C186" s="6" t="s">
        <v>156</v>
      </c>
      <c r="D186" s="10" t="s">
        <v>52</v>
      </c>
      <c r="E186" s="10">
        <v>0</v>
      </c>
      <c r="F186" s="19">
        <v>42143</v>
      </c>
      <c r="G186" s="85">
        <v>0.41944444444444445</v>
      </c>
      <c r="H186" s="19">
        <v>42143</v>
      </c>
      <c r="I186" s="79" t="s">
        <v>443</v>
      </c>
      <c r="J186" s="21">
        <f t="shared" si="8"/>
        <v>0</v>
      </c>
      <c r="K186" s="21">
        <f t="shared" si="9"/>
        <v>0</v>
      </c>
      <c r="L186" s="21">
        <f t="shared" si="10"/>
        <v>0</v>
      </c>
      <c r="M186" s="21">
        <f t="shared" si="11"/>
        <v>0.31736111111111115</v>
      </c>
      <c r="N186" s="11" t="s">
        <v>46</v>
      </c>
      <c r="O186" s="11" t="s">
        <v>55</v>
      </c>
      <c r="P186" s="12" t="s">
        <v>6</v>
      </c>
      <c r="Q186" s="5" t="s">
        <v>20</v>
      </c>
      <c r="R186" s="73" t="s">
        <v>571</v>
      </c>
      <c r="S186" s="73" t="s">
        <v>572</v>
      </c>
    </row>
    <row r="187" spans="1:19" s="72" customFormat="1" ht="28.5">
      <c r="A187" s="17">
        <v>182</v>
      </c>
      <c r="B187" s="67">
        <v>705170</v>
      </c>
      <c r="C187" s="6" t="s">
        <v>124</v>
      </c>
      <c r="D187" s="10" t="s">
        <v>52</v>
      </c>
      <c r="E187" s="10">
        <v>0</v>
      </c>
      <c r="F187" s="19">
        <v>42143</v>
      </c>
      <c r="G187" s="85">
        <v>0.47361111111111115</v>
      </c>
      <c r="H187" s="19">
        <v>42143</v>
      </c>
      <c r="I187" s="79" t="s">
        <v>573</v>
      </c>
      <c r="J187" s="21">
        <f t="shared" si="8"/>
        <v>0</v>
      </c>
      <c r="K187" s="21">
        <f t="shared" si="9"/>
        <v>0</v>
      </c>
      <c r="L187" s="21">
        <f t="shared" si="10"/>
        <v>0</v>
      </c>
      <c r="M187" s="21">
        <f t="shared" si="11"/>
        <v>0.2854166666666666</v>
      </c>
      <c r="N187" s="11" t="s">
        <v>46</v>
      </c>
      <c r="O187" s="11" t="s">
        <v>55</v>
      </c>
      <c r="P187" s="12" t="s">
        <v>6</v>
      </c>
      <c r="Q187" s="5" t="s">
        <v>20</v>
      </c>
      <c r="R187" s="73" t="s">
        <v>574</v>
      </c>
      <c r="S187" s="73" t="s">
        <v>575</v>
      </c>
    </row>
    <row r="188" spans="1:19" s="72" customFormat="1" ht="28.5">
      <c r="A188" s="66">
        <v>183</v>
      </c>
      <c r="B188" s="67">
        <v>705171</v>
      </c>
      <c r="C188" s="6" t="s">
        <v>104</v>
      </c>
      <c r="D188" s="10" t="s">
        <v>52</v>
      </c>
      <c r="E188" s="10">
        <v>0</v>
      </c>
      <c r="F188" s="19">
        <v>42143</v>
      </c>
      <c r="G188" s="85">
        <v>0.47986111111111113</v>
      </c>
      <c r="H188" s="76">
        <v>42155</v>
      </c>
      <c r="I188" s="77">
        <v>1</v>
      </c>
      <c r="J188" s="21">
        <f t="shared" si="8"/>
        <v>0</v>
      </c>
      <c r="K188" s="21">
        <f t="shared" si="9"/>
        <v>0</v>
      </c>
      <c r="L188" s="21">
        <f t="shared" si="10"/>
        <v>0</v>
      </c>
      <c r="M188" s="21">
        <f t="shared" si="11"/>
        <v>12.520138888888889</v>
      </c>
      <c r="N188" s="11" t="s">
        <v>46</v>
      </c>
      <c r="O188" s="11" t="s">
        <v>55</v>
      </c>
      <c r="P188" s="12" t="s">
        <v>6</v>
      </c>
      <c r="Q188" s="5" t="s">
        <v>20</v>
      </c>
      <c r="R188" s="73" t="s">
        <v>576</v>
      </c>
      <c r="S188" s="73"/>
    </row>
    <row r="189" spans="1:19" s="72" customFormat="1" ht="28.5">
      <c r="A189" s="66">
        <v>184</v>
      </c>
      <c r="B189" s="67">
        <v>705172</v>
      </c>
      <c r="C189" s="74" t="s">
        <v>8</v>
      </c>
      <c r="D189" s="10" t="s">
        <v>52</v>
      </c>
      <c r="E189" s="10">
        <v>0</v>
      </c>
      <c r="F189" s="19">
        <v>42143</v>
      </c>
      <c r="G189" s="85">
        <v>0.6958333333333333</v>
      </c>
      <c r="H189" s="19">
        <v>42144</v>
      </c>
      <c r="I189" s="78" t="s">
        <v>577</v>
      </c>
      <c r="J189" s="21">
        <f t="shared" si="8"/>
        <v>0</v>
      </c>
      <c r="K189" s="21">
        <f t="shared" si="9"/>
        <v>0</v>
      </c>
      <c r="L189" s="21">
        <f t="shared" si="10"/>
        <v>0</v>
      </c>
      <c r="M189" s="21">
        <f t="shared" si="11"/>
        <v>0.66388888888888897</v>
      </c>
      <c r="N189" s="11" t="s">
        <v>46</v>
      </c>
      <c r="O189" s="11" t="s">
        <v>55</v>
      </c>
      <c r="P189" s="12" t="s">
        <v>4</v>
      </c>
      <c r="Q189" s="5" t="s">
        <v>20</v>
      </c>
      <c r="R189" s="73" t="s">
        <v>578</v>
      </c>
      <c r="S189" s="73" t="s">
        <v>579</v>
      </c>
    </row>
    <row r="190" spans="1:19" s="72" customFormat="1" ht="28.5">
      <c r="A190" s="17">
        <v>185</v>
      </c>
      <c r="B190" s="67">
        <v>705173</v>
      </c>
      <c r="C190" s="6" t="s">
        <v>114</v>
      </c>
      <c r="D190" s="10" t="s">
        <v>52</v>
      </c>
      <c r="E190" s="10">
        <v>0</v>
      </c>
      <c r="F190" s="19">
        <v>42143</v>
      </c>
      <c r="G190" s="85">
        <v>0.92083333333333339</v>
      </c>
      <c r="H190" s="19">
        <v>42144</v>
      </c>
      <c r="I190" s="78" t="s">
        <v>580</v>
      </c>
      <c r="J190" s="21">
        <f t="shared" si="8"/>
        <v>0</v>
      </c>
      <c r="K190" s="21">
        <f t="shared" si="9"/>
        <v>0</v>
      </c>
      <c r="L190" s="21">
        <f t="shared" si="10"/>
        <v>0</v>
      </c>
      <c r="M190" s="21">
        <f t="shared" si="11"/>
        <v>0.78125</v>
      </c>
      <c r="N190" s="11" t="s">
        <v>46</v>
      </c>
      <c r="O190" s="11" t="s">
        <v>55</v>
      </c>
      <c r="P190" s="12" t="s">
        <v>6</v>
      </c>
      <c r="Q190" s="5" t="s">
        <v>20</v>
      </c>
      <c r="R190" s="73" t="s">
        <v>581</v>
      </c>
      <c r="S190" s="73" t="s">
        <v>582</v>
      </c>
    </row>
    <row r="191" spans="1:19" s="72" customFormat="1" ht="42.75">
      <c r="A191" s="66">
        <v>186</v>
      </c>
      <c r="B191" s="67">
        <v>705174</v>
      </c>
      <c r="C191" s="74" t="s">
        <v>30</v>
      </c>
      <c r="D191" s="10" t="s">
        <v>52</v>
      </c>
      <c r="E191" s="10">
        <v>0</v>
      </c>
      <c r="F191" s="19">
        <v>42144</v>
      </c>
      <c r="G191" s="78" t="s">
        <v>583</v>
      </c>
      <c r="H191" s="19">
        <v>42144</v>
      </c>
      <c r="I191" s="78" t="s">
        <v>584</v>
      </c>
      <c r="J191" s="21">
        <f t="shared" si="8"/>
        <v>0</v>
      </c>
      <c r="K191" s="21">
        <f t="shared" si="9"/>
        <v>0</v>
      </c>
      <c r="L191" s="21">
        <f t="shared" si="10"/>
        <v>0.1388888888888889</v>
      </c>
      <c r="M191" s="21">
        <f t="shared" si="11"/>
        <v>0</v>
      </c>
      <c r="N191" s="11" t="s">
        <v>45</v>
      </c>
      <c r="O191" s="11" t="s">
        <v>55</v>
      </c>
      <c r="P191" s="12" t="s">
        <v>166</v>
      </c>
      <c r="Q191" s="5" t="s">
        <v>585</v>
      </c>
      <c r="R191" s="81" t="s">
        <v>79</v>
      </c>
      <c r="S191" s="73" t="s">
        <v>586</v>
      </c>
    </row>
    <row r="192" spans="1:19" s="72" customFormat="1" ht="28.5">
      <c r="A192" s="66">
        <v>187</v>
      </c>
      <c r="B192" s="67">
        <v>705175</v>
      </c>
      <c r="C192" s="6" t="s">
        <v>108</v>
      </c>
      <c r="D192" s="10" t="s">
        <v>52</v>
      </c>
      <c r="E192" s="10">
        <v>0</v>
      </c>
      <c r="F192" s="19">
        <v>42144</v>
      </c>
      <c r="G192" s="78" t="s">
        <v>378</v>
      </c>
      <c r="H192" s="19">
        <v>42144</v>
      </c>
      <c r="I192" s="78" t="s">
        <v>587</v>
      </c>
      <c r="J192" s="21">
        <f t="shared" si="8"/>
        <v>0</v>
      </c>
      <c r="K192" s="21">
        <f t="shared" si="9"/>
        <v>0</v>
      </c>
      <c r="L192" s="21">
        <f t="shared" si="10"/>
        <v>0</v>
      </c>
      <c r="M192" s="21">
        <f t="shared" si="11"/>
        <v>0.3083333333333334</v>
      </c>
      <c r="N192" s="11" t="s">
        <v>46</v>
      </c>
      <c r="O192" s="11" t="s">
        <v>55</v>
      </c>
      <c r="P192" s="12" t="s">
        <v>6</v>
      </c>
      <c r="Q192" s="5" t="s">
        <v>20</v>
      </c>
      <c r="R192" s="73" t="s">
        <v>588</v>
      </c>
      <c r="S192" s="73" t="s">
        <v>589</v>
      </c>
    </row>
    <row r="193" spans="1:19" s="72" customFormat="1" ht="28.5">
      <c r="A193" s="17">
        <v>188</v>
      </c>
      <c r="B193" s="67">
        <v>705176</v>
      </c>
      <c r="C193" s="6" t="s">
        <v>156</v>
      </c>
      <c r="D193" s="10" t="s">
        <v>52</v>
      </c>
      <c r="E193" s="10">
        <v>0</v>
      </c>
      <c r="F193" s="19">
        <v>42144</v>
      </c>
      <c r="G193" s="78" t="s">
        <v>132</v>
      </c>
      <c r="H193" s="19">
        <v>42144</v>
      </c>
      <c r="I193" s="78" t="s">
        <v>590</v>
      </c>
      <c r="J193" s="21">
        <f t="shared" si="8"/>
        <v>0</v>
      </c>
      <c r="K193" s="21">
        <f t="shared" si="9"/>
        <v>0</v>
      </c>
      <c r="L193" s="21">
        <f t="shared" si="10"/>
        <v>0</v>
      </c>
      <c r="M193" s="21">
        <f t="shared" si="11"/>
        <v>0.34652777777777777</v>
      </c>
      <c r="N193" s="11" t="s">
        <v>46</v>
      </c>
      <c r="O193" s="11" t="s">
        <v>55</v>
      </c>
      <c r="P193" s="12" t="s">
        <v>6</v>
      </c>
      <c r="Q193" s="5" t="s">
        <v>20</v>
      </c>
      <c r="R193" s="73" t="s">
        <v>591</v>
      </c>
      <c r="S193" s="73" t="s">
        <v>592</v>
      </c>
    </row>
    <row r="194" spans="1:19" s="72" customFormat="1" ht="28.5">
      <c r="A194" s="66">
        <v>189</v>
      </c>
      <c r="B194" s="67">
        <v>705177</v>
      </c>
      <c r="C194" s="6" t="s">
        <v>117</v>
      </c>
      <c r="D194" s="10" t="s">
        <v>52</v>
      </c>
      <c r="E194" s="10">
        <v>0</v>
      </c>
      <c r="F194" s="19">
        <v>42144</v>
      </c>
      <c r="G194" s="78" t="s">
        <v>593</v>
      </c>
      <c r="H194" s="19">
        <v>42144</v>
      </c>
      <c r="I194" s="78" t="s">
        <v>594</v>
      </c>
      <c r="J194" s="21">
        <f t="shared" si="8"/>
        <v>0</v>
      </c>
      <c r="K194" s="21">
        <f t="shared" si="9"/>
        <v>0</v>
      </c>
      <c r="L194" s="21">
        <f t="shared" si="10"/>
        <v>0</v>
      </c>
      <c r="M194" s="21">
        <f t="shared" si="11"/>
        <v>0.38750000000000001</v>
      </c>
      <c r="N194" s="11" t="s">
        <v>46</v>
      </c>
      <c r="O194" s="11" t="s">
        <v>55</v>
      </c>
      <c r="P194" s="12" t="s">
        <v>6</v>
      </c>
      <c r="Q194" s="5" t="s">
        <v>20</v>
      </c>
      <c r="R194" s="73" t="s">
        <v>595</v>
      </c>
      <c r="S194" s="73" t="s">
        <v>596</v>
      </c>
    </row>
    <row r="195" spans="1:19" s="72" customFormat="1" ht="28.5">
      <c r="A195" s="66">
        <v>190</v>
      </c>
      <c r="B195" s="67">
        <v>705178</v>
      </c>
      <c r="C195" s="6" t="s">
        <v>109</v>
      </c>
      <c r="D195" s="10" t="s">
        <v>52</v>
      </c>
      <c r="E195" s="10">
        <v>0</v>
      </c>
      <c r="F195" s="19">
        <v>42144</v>
      </c>
      <c r="G195" s="78" t="s">
        <v>141</v>
      </c>
      <c r="H195" s="19">
        <v>42144</v>
      </c>
      <c r="I195" s="78" t="s">
        <v>597</v>
      </c>
      <c r="J195" s="21">
        <f t="shared" si="8"/>
        <v>0</v>
      </c>
      <c r="K195" s="21">
        <f t="shared" si="9"/>
        <v>0</v>
      </c>
      <c r="L195" s="21">
        <f t="shared" si="10"/>
        <v>0</v>
      </c>
      <c r="M195" s="21">
        <f t="shared" si="11"/>
        <v>0.24722222222222212</v>
      </c>
      <c r="N195" s="11" t="s">
        <v>46</v>
      </c>
      <c r="O195" s="11" t="s">
        <v>55</v>
      </c>
      <c r="P195" s="12" t="s">
        <v>6</v>
      </c>
      <c r="Q195" s="5" t="s">
        <v>20</v>
      </c>
      <c r="R195" s="73" t="s">
        <v>598</v>
      </c>
      <c r="S195" s="73" t="s">
        <v>599</v>
      </c>
    </row>
    <row r="196" spans="1:19" s="72" customFormat="1" ht="28.5">
      <c r="A196" s="17">
        <v>191</v>
      </c>
      <c r="B196" s="67">
        <v>705179</v>
      </c>
      <c r="C196" s="6" t="s">
        <v>107</v>
      </c>
      <c r="D196" s="10" t="s">
        <v>52</v>
      </c>
      <c r="E196" s="10">
        <v>0</v>
      </c>
      <c r="F196" s="19">
        <v>42144</v>
      </c>
      <c r="G196" s="78" t="s">
        <v>141</v>
      </c>
      <c r="H196" s="19">
        <v>42144</v>
      </c>
      <c r="I196" s="78" t="s">
        <v>587</v>
      </c>
      <c r="J196" s="21">
        <f t="shared" si="8"/>
        <v>0</v>
      </c>
      <c r="K196" s="21">
        <f t="shared" si="9"/>
        <v>0</v>
      </c>
      <c r="L196" s="21">
        <f t="shared" si="10"/>
        <v>0</v>
      </c>
      <c r="M196" s="21">
        <f t="shared" si="11"/>
        <v>0.28194444444444444</v>
      </c>
      <c r="N196" s="11" t="s">
        <v>46</v>
      </c>
      <c r="O196" s="11" t="s">
        <v>55</v>
      </c>
      <c r="P196" s="12" t="s">
        <v>6</v>
      </c>
      <c r="Q196" s="5" t="s">
        <v>20</v>
      </c>
      <c r="R196" s="73" t="s">
        <v>600</v>
      </c>
      <c r="S196" s="73" t="s">
        <v>601</v>
      </c>
    </row>
    <row r="197" spans="1:19" s="72" customFormat="1" ht="28.5">
      <c r="A197" s="66">
        <v>192</v>
      </c>
      <c r="B197" s="67">
        <v>705180</v>
      </c>
      <c r="C197" s="6" t="s">
        <v>118</v>
      </c>
      <c r="D197" s="10" t="s">
        <v>52</v>
      </c>
      <c r="E197" s="10">
        <v>0</v>
      </c>
      <c r="F197" s="19">
        <v>42144</v>
      </c>
      <c r="G197" s="78" t="s">
        <v>602</v>
      </c>
      <c r="H197" s="19">
        <v>42145</v>
      </c>
      <c r="I197" s="78">
        <v>0.70486111111111116</v>
      </c>
      <c r="J197" s="21">
        <f t="shared" si="8"/>
        <v>0</v>
      </c>
      <c r="K197" s="21">
        <f t="shared" si="9"/>
        <v>0</v>
      </c>
      <c r="L197" s="21">
        <f t="shared" si="10"/>
        <v>0</v>
      </c>
      <c r="M197" s="21">
        <f t="shared" si="11"/>
        <v>1.2979166666666666</v>
      </c>
      <c r="N197" s="11" t="s">
        <v>46</v>
      </c>
      <c r="O197" s="11" t="s">
        <v>55</v>
      </c>
      <c r="P197" s="12" t="s">
        <v>6</v>
      </c>
      <c r="Q197" s="5" t="s">
        <v>20</v>
      </c>
      <c r="R197" s="73" t="s">
        <v>603</v>
      </c>
      <c r="S197" s="73" t="s">
        <v>604</v>
      </c>
    </row>
    <row r="198" spans="1:19" s="72" customFormat="1" ht="28.5">
      <c r="A198" s="66">
        <v>193</v>
      </c>
      <c r="B198" s="67">
        <v>705181</v>
      </c>
      <c r="C198" s="6" t="s">
        <v>124</v>
      </c>
      <c r="D198" s="10" t="s">
        <v>52</v>
      </c>
      <c r="E198" s="10">
        <v>0</v>
      </c>
      <c r="F198" s="19">
        <v>42144</v>
      </c>
      <c r="G198" s="78" t="s">
        <v>605</v>
      </c>
      <c r="H198" s="19">
        <v>42144</v>
      </c>
      <c r="I198" s="78" t="s">
        <v>143</v>
      </c>
      <c r="J198" s="21">
        <f t="shared" si="8"/>
        <v>0</v>
      </c>
      <c r="K198" s="21">
        <f t="shared" si="9"/>
        <v>0</v>
      </c>
      <c r="L198" s="21">
        <f t="shared" si="10"/>
        <v>0</v>
      </c>
      <c r="M198" s="21">
        <f t="shared" si="11"/>
        <v>0.28819444444444436</v>
      </c>
      <c r="N198" s="11" t="s">
        <v>46</v>
      </c>
      <c r="O198" s="11" t="s">
        <v>55</v>
      </c>
      <c r="P198" s="12" t="s">
        <v>6</v>
      </c>
      <c r="Q198" s="5" t="s">
        <v>20</v>
      </c>
      <c r="R198" s="73" t="s">
        <v>606</v>
      </c>
      <c r="S198" s="73" t="s">
        <v>607</v>
      </c>
    </row>
    <row r="199" spans="1:19" s="72" customFormat="1" ht="28.5">
      <c r="A199" s="17">
        <v>194</v>
      </c>
      <c r="B199" s="67">
        <v>705182</v>
      </c>
      <c r="C199" s="6" t="s">
        <v>102</v>
      </c>
      <c r="D199" s="10" t="s">
        <v>52</v>
      </c>
      <c r="E199" s="10">
        <v>0</v>
      </c>
      <c r="F199" s="19">
        <v>42144</v>
      </c>
      <c r="G199" s="78" t="s">
        <v>65</v>
      </c>
      <c r="H199" s="19">
        <v>42144</v>
      </c>
      <c r="I199" s="78" t="s">
        <v>608</v>
      </c>
      <c r="J199" s="21">
        <f t="shared" ref="J199:J262" si="12">IF($N199="L",(IF(MONTH($E$4)+1=MONTH($H199),TEXT(EOMONTH($E$4,0),"DD-MMM-YY"),$H199) - IF(MONTH($E$4)-1=MONTH($F199),TEXT(EOMONTH($E$4,-1)+1,"DD-MMM-YY"),$F199) + IF(MONTH($E$4)+1=MONTH($H199),"24:00",$I199) - IF(MONTH($E$4)-1=MONTH($F199),"00:00",$G199))*IF($O199="Y",2,1) + IF($E199&gt;2,TIME(12,0,0),TIME(0,0,0)),0)</f>
        <v>0</v>
      </c>
      <c r="K199" s="21">
        <f t="shared" ref="K199:K262" si="13">IF($N199="O",(IF(MONTH($E$4)+1=MONTH($H199),TEXT(EOMONTH($E$4,0),"DD-MMM-YY"),$H199) - IF(MONTH($E$4)-1=MONTH($F199),TEXT(EOMONTH($E$4,-1)+1,"DD-MMM-YY"),$F199) + IF(MONTH($E$4)+1=MONTH($H199),"24:00",$I199) - IF(MONTH($E$4)-1=MONTH($F199),"00:00",$G199))*IF($O199="Y",2,1) + IF($E199&gt;2,TIME(12,0,0),TIME(0,0,0)),0)</f>
        <v>0</v>
      </c>
      <c r="L199" s="21">
        <f t="shared" ref="L199:L262" si="14">IF($N199="S",(IF(MONTH($E$4)+1=MONTH($H199),TEXT(EOMONTH($E$4,0),"DD-MMM-YY"),$H199) - IF(MONTH($E$4)-1=MONTH($F199),TEXT(EOMONTH($E$4,-1)+1,"DD-MMM-YY"),$F199) + IF(MONTH($E$4)+1=MONTH($H199),"24:00",$I199) - IF(MONTH($E$4)-1=MONTH($F199),"00:00",$G199))*IF($O199="Y",2,1) + IF($E199&gt;2,TIME(12,0,0),TIME(0,0,0)),0)</f>
        <v>0</v>
      </c>
      <c r="M199" s="21">
        <f t="shared" si="11"/>
        <v>0.26874999999999999</v>
      </c>
      <c r="N199" s="11" t="s">
        <v>46</v>
      </c>
      <c r="O199" s="11" t="s">
        <v>55</v>
      </c>
      <c r="P199" s="12" t="s">
        <v>6</v>
      </c>
      <c r="Q199" s="5" t="s">
        <v>20</v>
      </c>
      <c r="R199" s="73" t="s">
        <v>609</v>
      </c>
      <c r="S199" s="73" t="s">
        <v>610</v>
      </c>
    </row>
    <row r="200" spans="1:19" s="72" customFormat="1" ht="28.5">
      <c r="A200" s="66">
        <v>195</v>
      </c>
      <c r="B200" s="67">
        <v>705183</v>
      </c>
      <c r="C200" s="6" t="s">
        <v>103</v>
      </c>
      <c r="D200" s="10" t="s">
        <v>52</v>
      </c>
      <c r="E200" s="10">
        <v>0</v>
      </c>
      <c r="F200" s="19">
        <v>42144</v>
      </c>
      <c r="G200" s="78" t="s">
        <v>611</v>
      </c>
      <c r="H200" s="19">
        <v>42144</v>
      </c>
      <c r="I200" s="78" t="s">
        <v>436</v>
      </c>
      <c r="J200" s="21">
        <f t="shared" si="12"/>
        <v>0</v>
      </c>
      <c r="K200" s="21">
        <f t="shared" si="13"/>
        <v>0</v>
      </c>
      <c r="L200" s="21">
        <f t="shared" si="14"/>
        <v>0</v>
      </c>
      <c r="M200" s="21">
        <f t="shared" si="11"/>
        <v>0.24999999999999989</v>
      </c>
      <c r="N200" s="11" t="s">
        <v>46</v>
      </c>
      <c r="O200" s="11" t="s">
        <v>55</v>
      </c>
      <c r="P200" s="12" t="s">
        <v>6</v>
      </c>
      <c r="Q200" s="5" t="s">
        <v>20</v>
      </c>
      <c r="R200" s="73" t="s">
        <v>600</v>
      </c>
      <c r="S200" s="73" t="s">
        <v>612</v>
      </c>
    </row>
    <row r="201" spans="1:19" s="72" customFormat="1" ht="28.5">
      <c r="A201" s="66">
        <v>196</v>
      </c>
      <c r="B201" s="67">
        <v>705184</v>
      </c>
      <c r="C201" s="6" t="s">
        <v>123</v>
      </c>
      <c r="D201" s="10" t="s">
        <v>52</v>
      </c>
      <c r="E201" s="10">
        <v>0</v>
      </c>
      <c r="F201" s="19">
        <v>42144</v>
      </c>
      <c r="G201" s="78" t="s">
        <v>613</v>
      </c>
      <c r="H201" s="19">
        <v>42144</v>
      </c>
      <c r="I201" s="78" t="s">
        <v>614</v>
      </c>
      <c r="J201" s="21">
        <f t="shared" si="12"/>
        <v>0</v>
      </c>
      <c r="K201" s="21">
        <f t="shared" si="13"/>
        <v>0</v>
      </c>
      <c r="L201" s="21">
        <f t="shared" si="14"/>
        <v>0</v>
      </c>
      <c r="M201" s="21">
        <f t="shared" ref="M201:M264" si="15">IF($N201="D",IF(MONTH($E$4)+1=MONTH($H201),TEXT(EOMONTH($E$4,0),"DD-MMM-YY"),$H201) - IF(MONTH($E$4)-1=MONTH($F201),TEXT(EOMONTH($E$4,-1)+1,"DD-MMM-YY"),$F201) + IF(MONTH($E$4)+1=MONTH($H201),"24:00",$I201) - IF(MONTH($E$4)-1=MONTH($F201),"00:00",$G201) + IF($E201&gt;2,TIME(12,0,0),TIME(0,0,0)),0)</f>
        <v>0.2680555555555556</v>
      </c>
      <c r="N201" s="11" t="s">
        <v>46</v>
      </c>
      <c r="O201" s="11" t="s">
        <v>55</v>
      </c>
      <c r="P201" s="12" t="s">
        <v>6</v>
      </c>
      <c r="Q201" s="5" t="s">
        <v>20</v>
      </c>
      <c r="R201" s="73" t="s">
        <v>615</v>
      </c>
      <c r="S201" s="73" t="s">
        <v>616</v>
      </c>
    </row>
    <row r="202" spans="1:19" s="72" customFormat="1">
      <c r="A202" s="17">
        <v>197</v>
      </c>
      <c r="B202" s="67">
        <v>705185</v>
      </c>
      <c r="C202" s="6" t="s">
        <v>116</v>
      </c>
      <c r="D202" s="10" t="s">
        <v>52</v>
      </c>
      <c r="E202" s="10">
        <v>0</v>
      </c>
      <c r="F202" s="19">
        <v>42144</v>
      </c>
      <c r="G202" s="78" t="s">
        <v>617</v>
      </c>
      <c r="H202" s="19">
        <v>42144</v>
      </c>
      <c r="I202" s="78" t="s">
        <v>138</v>
      </c>
      <c r="J202" s="21">
        <f t="shared" si="12"/>
        <v>0.35277777777777791</v>
      </c>
      <c r="K202" s="21">
        <f t="shared" si="13"/>
        <v>0</v>
      </c>
      <c r="L202" s="21">
        <f t="shared" si="14"/>
        <v>0</v>
      </c>
      <c r="M202" s="21">
        <f t="shared" si="15"/>
        <v>0</v>
      </c>
      <c r="N202" s="11" t="s">
        <v>53</v>
      </c>
      <c r="O202" s="11" t="s">
        <v>55</v>
      </c>
      <c r="P202" s="12" t="s">
        <v>16</v>
      </c>
      <c r="Q202" s="5" t="s">
        <v>717</v>
      </c>
      <c r="R202" s="73" t="s">
        <v>618</v>
      </c>
      <c r="S202" s="73" t="s">
        <v>619</v>
      </c>
    </row>
    <row r="203" spans="1:19" s="72" customFormat="1" ht="28.5">
      <c r="A203" s="66">
        <v>198</v>
      </c>
      <c r="B203" s="67">
        <v>705186</v>
      </c>
      <c r="C203" s="74" t="s">
        <v>10</v>
      </c>
      <c r="D203" s="10" t="s">
        <v>52</v>
      </c>
      <c r="E203" s="10">
        <v>0</v>
      </c>
      <c r="F203" s="19">
        <v>42144</v>
      </c>
      <c r="G203" s="78" t="s">
        <v>620</v>
      </c>
      <c r="H203" s="19">
        <v>42144</v>
      </c>
      <c r="I203" s="78" t="s">
        <v>621</v>
      </c>
      <c r="J203" s="21">
        <f t="shared" si="12"/>
        <v>0</v>
      </c>
      <c r="K203" s="21">
        <f t="shared" si="13"/>
        <v>0</v>
      </c>
      <c r="L203" s="21">
        <f t="shared" si="14"/>
        <v>0</v>
      </c>
      <c r="M203" s="21">
        <f t="shared" si="15"/>
        <v>9.3055555555555558E-2</v>
      </c>
      <c r="N203" s="11" t="s">
        <v>46</v>
      </c>
      <c r="O203" s="11" t="s">
        <v>55</v>
      </c>
      <c r="P203" s="12" t="s">
        <v>4</v>
      </c>
      <c r="Q203" s="5" t="s">
        <v>20</v>
      </c>
      <c r="R203" s="73" t="s">
        <v>622</v>
      </c>
      <c r="S203" s="73" t="s">
        <v>623</v>
      </c>
    </row>
    <row r="204" spans="1:19" s="72" customFormat="1" ht="28.5">
      <c r="A204" s="66">
        <v>199</v>
      </c>
      <c r="B204" s="67">
        <v>705187</v>
      </c>
      <c r="C204" s="6" t="s">
        <v>156</v>
      </c>
      <c r="D204" s="10" t="s">
        <v>52</v>
      </c>
      <c r="E204" s="10">
        <v>0</v>
      </c>
      <c r="F204" s="19">
        <v>42145</v>
      </c>
      <c r="G204" s="78" t="s">
        <v>624</v>
      </c>
      <c r="H204" s="19">
        <v>42145</v>
      </c>
      <c r="I204" s="78">
        <v>0.71527777777777779</v>
      </c>
      <c r="J204" s="21">
        <f t="shared" si="12"/>
        <v>0</v>
      </c>
      <c r="K204" s="21">
        <f t="shared" si="13"/>
        <v>0</v>
      </c>
      <c r="L204" s="21">
        <f t="shared" si="14"/>
        <v>0</v>
      </c>
      <c r="M204" s="21">
        <f t="shared" si="15"/>
        <v>0.4513888888888889</v>
      </c>
      <c r="N204" s="11" t="s">
        <v>46</v>
      </c>
      <c r="O204" s="11" t="s">
        <v>55</v>
      </c>
      <c r="P204" s="12" t="s">
        <v>6</v>
      </c>
      <c r="Q204" s="5" t="s">
        <v>20</v>
      </c>
      <c r="R204" s="73" t="s">
        <v>625</v>
      </c>
      <c r="S204" s="73" t="s">
        <v>626</v>
      </c>
    </row>
    <row r="205" spans="1:19" s="72" customFormat="1" ht="28.5">
      <c r="A205" s="17">
        <v>200</v>
      </c>
      <c r="B205" s="67">
        <v>705188</v>
      </c>
      <c r="C205" s="6" t="s">
        <v>114</v>
      </c>
      <c r="D205" s="10" t="s">
        <v>52</v>
      </c>
      <c r="E205" s="10">
        <v>0</v>
      </c>
      <c r="F205" s="19">
        <v>42145</v>
      </c>
      <c r="G205" s="78" t="s">
        <v>404</v>
      </c>
      <c r="H205" s="19">
        <v>42145</v>
      </c>
      <c r="I205" s="78">
        <v>0.67569444444444438</v>
      </c>
      <c r="J205" s="21">
        <f t="shared" si="12"/>
        <v>0</v>
      </c>
      <c r="K205" s="21">
        <f t="shared" si="13"/>
        <v>0</v>
      </c>
      <c r="L205" s="21">
        <f t="shared" si="14"/>
        <v>0</v>
      </c>
      <c r="M205" s="21">
        <f t="shared" si="15"/>
        <v>0.40902777777777771</v>
      </c>
      <c r="N205" s="11" t="s">
        <v>46</v>
      </c>
      <c r="O205" s="11" t="s">
        <v>55</v>
      </c>
      <c r="P205" s="12" t="s">
        <v>6</v>
      </c>
      <c r="Q205" s="5" t="s">
        <v>20</v>
      </c>
      <c r="R205" s="73" t="s">
        <v>627</v>
      </c>
      <c r="S205" s="73" t="s">
        <v>628</v>
      </c>
    </row>
    <row r="206" spans="1:19" s="72" customFormat="1" ht="28.5">
      <c r="A206" s="66">
        <v>201</v>
      </c>
      <c r="B206" s="67">
        <v>705189</v>
      </c>
      <c r="C206" s="6" t="s">
        <v>103</v>
      </c>
      <c r="D206" s="10" t="s">
        <v>52</v>
      </c>
      <c r="E206" s="10">
        <v>0</v>
      </c>
      <c r="F206" s="19">
        <v>42145</v>
      </c>
      <c r="G206" s="78" t="s">
        <v>404</v>
      </c>
      <c r="H206" s="19">
        <v>42145</v>
      </c>
      <c r="I206" s="78">
        <v>0.68472222222222223</v>
      </c>
      <c r="J206" s="21">
        <f t="shared" si="12"/>
        <v>0</v>
      </c>
      <c r="K206" s="21">
        <f t="shared" si="13"/>
        <v>0</v>
      </c>
      <c r="L206" s="21">
        <f t="shared" si="14"/>
        <v>0</v>
      </c>
      <c r="M206" s="21">
        <f t="shared" si="15"/>
        <v>0.41805555555555557</v>
      </c>
      <c r="N206" s="11" t="s">
        <v>46</v>
      </c>
      <c r="O206" s="11" t="s">
        <v>55</v>
      </c>
      <c r="P206" s="12" t="s">
        <v>6</v>
      </c>
      <c r="Q206" s="5" t="s">
        <v>20</v>
      </c>
      <c r="R206" s="73" t="s">
        <v>629</v>
      </c>
      <c r="S206" s="73" t="s">
        <v>630</v>
      </c>
    </row>
    <row r="207" spans="1:19" s="72" customFormat="1" ht="28.5">
      <c r="A207" s="66">
        <v>202</v>
      </c>
      <c r="B207" s="67">
        <v>705190</v>
      </c>
      <c r="C207" s="6" t="s">
        <v>102</v>
      </c>
      <c r="D207" s="10" t="s">
        <v>52</v>
      </c>
      <c r="E207" s="10">
        <v>0</v>
      </c>
      <c r="F207" s="19">
        <v>42145</v>
      </c>
      <c r="G207" s="78">
        <v>0.30624999999999997</v>
      </c>
      <c r="H207" s="19">
        <v>42145</v>
      </c>
      <c r="I207" s="78">
        <v>0.68055555555555547</v>
      </c>
      <c r="J207" s="21">
        <f t="shared" si="12"/>
        <v>0</v>
      </c>
      <c r="K207" s="21">
        <f t="shared" si="13"/>
        <v>0</v>
      </c>
      <c r="L207" s="21">
        <f t="shared" si="14"/>
        <v>0</v>
      </c>
      <c r="M207" s="21">
        <f t="shared" si="15"/>
        <v>0.3743055555555555</v>
      </c>
      <c r="N207" s="11" t="s">
        <v>46</v>
      </c>
      <c r="O207" s="11" t="s">
        <v>55</v>
      </c>
      <c r="P207" s="12" t="s">
        <v>6</v>
      </c>
      <c r="Q207" s="5" t="s">
        <v>20</v>
      </c>
      <c r="R207" s="73" t="s">
        <v>631</v>
      </c>
      <c r="S207" s="73" t="s">
        <v>632</v>
      </c>
    </row>
    <row r="208" spans="1:19" s="72" customFormat="1">
      <c r="A208" s="17">
        <v>203</v>
      </c>
      <c r="B208" s="67">
        <v>705191</v>
      </c>
      <c r="C208" s="6" t="s">
        <v>122</v>
      </c>
      <c r="D208" s="10" t="s">
        <v>52</v>
      </c>
      <c r="E208" s="10">
        <v>0</v>
      </c>
      <c r="F208" s="19">
        <v>42145</v>
      </c>
      <c r="G208" s="78">
        <v>0.39583333333333331</v>
      </c>
      <c r="H208" s="82">
        <v>42155</v>
      </c>
      <c r="I208" s="87">
        <v>1</v>
      </c>
      <c r="J208" s="21">
        <f t="shared" si="12"/>
        <v>0</v>
      </c>
      <c r="K208" s="21">
        <f t="shared" si="13"/>
        <v>0</v>
      </c>
      <c r="L208" s="21">
        <f t="shared" si="14"/>
        <v>0</v>
      </c>
      <c r="M208" s="21">
        <f t="shared" si="15"/>
        <v>10.604166666666666</v>
      </c>
      <c r="N208" s="11" t="s">
        <v>46</v>
      </c>
      <c r="O208" s="11" t="s">
        <v>55</v>
      </c>
      <c r="P208" s="12" t="s">
        <v>11</v>
      </c>
      <c r="Q208" s="5" t="s">
        <v>633</v>
      </c>
      <c r="R208" s="73" t="s">
        <v>634</v>
      </c>
      <c r="S208" s="73"/>
    </row>
    <row r="209" spans="1:19" s="72" customFormat="1" ht="28.5">
      <c r="A209" s="66">
        <v>204</v>
      </c>
      <c r="B209" s="67">
        <v>705192</v>
      </c>
      <c r="C209" s="6" t="s">
        <v>123</v>
      </c>
      <c r="D209" s="10" t="s">
        <v>52</v>
      </c>
      <c r="E209" s="10">
        <v>0</v>
      </c>
      <c r="F209" s="19">
        <v>42145</v>
      </c>
      <c r="G209" s="78">
        <v>0.36944444444444446</v>
      </c>
      <c r="H209" s="19">
        <v>42145</v>
      </c>
      <c r="I209" s="78">
        <v>0.72083333333333333</v>
      </c>
      <c r="J209" s="21">
        <f t="shared" si="12"/>
        <v>0</v>
      </c>
      <c r="K209" s="21">
        <f t="shared" si="13"/>
        <v>0</v>
      </c>
      <c r="L209" s="21">
        <f t="shared" si="14"/>
        <v>0</v>
      </c>
      <c r="M209" s="21">
        <f t="shared" si="15"/>
        <v>0.35138888888888886</v>
      </c>
      <c r="N209" s="11" t="s">
        <v>46</v>
      </c>
      <c r="O209" s="11" t="s">
        <v>55</v>
      </c>
      <c r="P209" s="12" t="s">
        <v>6</v>
      </c>
      <c r="Q209" s="5" t="s">
        <v>20</v>
      </c>
      <c r="R209" s="73" t="s">
        <v>635</v>
      </c>
      <c r="S209" s="73" t="s">
        <v>636</v>
      </c>
    </row>
    <row r="210" spans="1:19" s="72" customFormat="1" ht="28.5">
      <c r="A210" s="66">
        <v>205</v>
      </c>
      <c r="B210" s="67">
        <v>705193</v>
      </c>
      <c r="C210" s="6" t="s">
        <v>107</v>
      </c>
      <c r="D210" s="10" t="s">
        <v>52</v>
      </c>
      <c r="E210" s="10">
        <v>0</v>
      </c>
      <c r="F210" s="19">
        <v>42145</v>
      </c>
      <c r="G210" s="78">
        <v>0.37291666666666662</v>
      </c>
      <c r="H210" s="19">
        <v>42145</v>
      </c>
      <c r="I210" s="78">
        <v>0.67222222222222217</v>
      </c>
      <c r="J210" s="21">
        <f t="shared" si="12"/>
        <v>0</v>
      </c>
      <c r="K210" s="21">
        <f t="shared" si="13"/>
        <v>0</v>
      </c>
      <c r="L210" s="21">
        <f t="shared" si="14"/>
        <v>0</v>
      </c>
      <c r="M210" s="21">
        <f t="shared" si="15"/>
        <v>0.29930555555555555</v>
      </c>
      <c r="N210" s="11" t="s">
        <v>46</v>
      </c>
      <c r="O210" s="11" t="s">
        <v>55</v>
      </c>
      <c r="P210" s="12" t="s">
        <v>6</v>
      </c>
      <c r="Q210" s="5" t="s">
        <v>20</v>
      </c>
      <c r="R210" s="73" t="s">
        <v>637</v>
      </c>
      <c r="S210" s="73" t="s">
        <v>638</v>
      </c>
    </row>
    <row r="211" spans="1:19" s="72" customFormat="1" ht="28.5">
      <c r="A211" s="17">
        <v>206</v>
      </c>
      <c r="B211" s="67">
        <v>705194</v>
      </c>
      <c r="C211" s="6" t="s">
        <v>117</v>
      </c>
      <c r="D211" s="10" t="s">
        <v>52</v>
      </c>
      <c r="E211" s="10">
        <v>0</v>
      </c>
      <c r="F211" s="19">
        <v>42145</v>
      </c>
      <c r="G211" s="78">
        <v>0.37708333333333338</v>
      </c>
      <c r="H211" s="19">
        <v>42145</v>
      </c>
      <c r="I211" s="78">
        <v>0.59166666666666667</v>
      </c>
      <c r="J211" s="21">
        <f t="shared" si="12"/>
        <v>0</v>
      </c>
      <c r="K211" s="21">
        <f t="shared" si="13"/>
        <v>0</v>
      </c>
      <c r="L211" s="21">
        <f t="shared" si="14"/>
        <v>0</v>
      </c>
      <c r="M211" s="21">
        <f t="shared" si="15"/>
        <v>0.21458333333333329</v>
      </c>
      <c r="N211" s="11" t="s">
        <v>46</v>
      </c>
      <c r="O211" s="11" t="s">
        <v>55</v>
      </c>
      <c r="P211" s="12" t="s">
        <v>6</v>
      </c>
      <c r="Q211" s="5" t="s">
        <v>20</v>
      </c>
      <c r="R211" s="73" t="s">
        <v>639</v>
      </c>
      <c r="S211" s="73" t="s">
        <v>640</v>
      </c>
    </row>
    <row r="212" spans="1:19" s="72" customFormat="1" ht="28.5">
      <c r="A212" s="66">
        <v>207</v>
      </c>
      <c r="B212" s="67">
        <v>705195</v>
      </c>
      <c r="C212" s="6" t="s">
        <v>124</v>
      </c>
      <c r="D212" s="10" t="s">
        <v>52</v>
      </c>
      <c r="E212" s="10">
        <v>0</v>
      </c>
      <c r="F212" s="19">
        <v>42145</v>
      </c>
      <c r="G212" s="78">
        <v>0.39583333333333331</v>
      </c>
      <c r="H212" s="19">
        <v>42145</v>
      </c>
      <c r="I212" s="78">
        <v>0.7090277777777777</v>
      </c>
      <c r="J212" s="21">
        <f t="shared" si="12"/>
        <v>0</v>
      </c>
      <c r="K212" s="21">
        <f t="shared" si="13"/>
        <v>0</v>
      </c>
      <c r="L212" s="21">
        <f t="shared" si="14"/>
        <v>0</v>
      </c>
      <c r="M212" s="21">
        <f t="shared" si="15"/>
        <v>0.31319444444444439</v>
      </c>
      <c r="N212" s="11" t="s">
        <v>46</v>
      </c>
      <c r="O212" s="11" t="s">
        <v>55</v>
      </c>
      <c r="P212" s="12" t="s">
        <v>6</v>
      </c>
      <c r="Q212" s="5" t="s">
        <v>20</v>
      </c>
      <c r="R212" s="73" t="s">
        <v>641</v>
      </c>
      <c r="S212" s="73" t="s">
        <v>642</v>
      </c>
    </row>
    <row r="213" spans="1:19" s="72" customFormat="1">
      <c r="A213" s="66">
        <v>208</v>
      </c>
      <c r="B213" s="67">
        <v>705196</v>
      </c>
      <c r="C213" s="3" t="s">
        <v>150</v>
      </c>
      <c r="D213" s="10" t="s">
        <v>52</v>
      </c>
      <c r="E213" s="10">
        <v>0</v>
      </c>
      <c r="F213" s="19">
        <v>42145</v>
      </c>
      <c r="G213" s="78">
        <v>0.41111111111111115</v>
      </c>
      <c r="H213" s="19">
        <v>42145</v>
      </c>
      <c r="I213" s="78">
        <v>0.73263888888888884</v>
      </c>
      <c r="J213" s="21">
        <f t="shared" si="12"/>
        <v>0</v>
      </c>
      <c r="K213" s="21">
        <f t="shared" si="13"/>
        <v>0</v>
      </c>
      <c r="L213" s="21">
        <f t="shared" si="14"/>
        <v>0</v>
      </c>
      <c r="M213" s="21">
        <f t="shared" si="15"/>
        <v>0.32152777777777769</v>
      </c>
      <c r="N213" s="11" t="s">
        <v>46</v>
      </c>
      <c r="O213" s="11" t="s">
        <v>55</v>
      </c>
      <c r="P213" s="12" t="s">
        <v>9</v>
      </c>
      <c r="Q213" s="5" t="s">
        <v>643</v>
      </c>
      <c r="R213" s="73" t="s">
        <v>644</v>
      </c>
      <c r="S213" s="73" t="s">
        <v>645</v>
      </c>
    </row>
    <row r="214" spans="1:19" s="72" customFormat="1">
      <c r="A214" s="17">
        <v>209</v>
      </c>
      <c r="B214" s="67">
        <v>705197</v>
      </c>
      <c r="C214" s="3" t="s">
        <v>151</v>
      </c>
      <c r="D214" s="10" t="s">
        <v>52</v>
      </c>
      <c r="E214" s="10">
        <v>0</v>
      </c>
      <c r="F214" s="19">
        <v>42145</v>
      </c>
      <c r="G214" s="78">
        <v>0.40972222222222227</v>
      </c>
      <c r="H214" s="19">
        <v>42145</v>
      </c>
      <c r="I214" s="78">
        <v>0.72361111111111109</v>
      </c>
      <c r="J214" s="21">
        <f t="shared" si="12"/>
        <v>0</v>
      </c>
      <c r="K214" s="21">
        <f t="shared" si="13"/>
        <v>0</v>
      </c>
      <c r="L214" s="21">
        <f t="shared" si="14"/>
        <v>0</v>
      </c>
      <c r="M214" s="21">
        <f t="shared" si="15"/>
        <v>0.31388888888888883</v>
      </c>
      <c r="N214" s="11" t="s">
        <v>46</v>
      </c>
      <c r="O214" s="11" t="s">
        <v>55</v>
      </c>
      <c r="P214" s="12" t="s">
        <v>9</v>
      </c>
      <c r="Q214" s="5" t="s">
        <v>643</v>
      </c>
      <c r="R214" s="73" t="s">
        <v>646</v>
      </c>
      <c r="S214" s="73" t="s">
        <v>647</v>
      </c>
    </row>
    <row r="215" spans="1:19" s="72" customFormat="1" ht="28.5">
      <c r="A215" s="66">
        <v>210</v>
      </c>
      <c r="B215" s="67">
        <v>705198</v>
      </c>
      <c r="C215" s="6" t="s">
        <v>109</v>
      </c>
      <c r="D215" s="10" t="s">
        <v>52</v>
      </c>
      <c r="E215" s="10">
        <v>0</v>
      </c>
      <c r="F215" s="19">
        <v>42145</v>
      </c>
      <c r="G215" s="78">
        <v>0.40972222222222227</v>
      </c>
      <c r="H215" s="19">
        <v>42145</v>
      </c>
      <c r="I215" s="78">
        <v>0.67569444444444438</v>
      </c>
      <c r="J215" s="21">
        <f t="shared" si="12"/>
        <v>0</v>
      </c>
      <c r="K215" s="21">
        <f t="shared" si="13"/>
        <v>0</v>
      </c>
      <c r="L215" s="21">
        <f t="shared" si="14"/>
        <v>0</v>
      </c>
      <c r="M215" s="21">
        <f t="shared" si="15"/>
        <v>0.26597222222222211</v>
      </c>
      <c r="N215" s="11" t="s">
        <v>46</v>
      </c>
      <c r="O215" s="11" t="s">
        <v>55</v>
      </c>
      <c r="P215" s="12" t="s">
        <v>6</v>
      </c>
      <c r="Q215" s="5" t="s">
        <v>20</v>
      </c>
      <c r="R215" s="73" t="s">
        <v>648</v>
      </c>
      <c r="S215" s="73" t="s">
        <v>649</v>
      </c>
    </row>
    <row r="216" spans="1:19" s="72" customFormat="1" ht="28.5">
      <c r="A216" s="66">
        <v>211</v>
      </c>
      <c r="B216" s="67">
        <v>705199</v>
      </c>
      <c r="C216" s="6" t="s">
        <v>105</v>
      </c>
      <c r="D216" s="10" t="s">
        <v>52</v>
      </c>
      <c r="E216" s="10">
        <v>0</v>
      </c>
      <c r="F216" s="19">
        <v>42145</v>
      </c>
      <c r="G216" s="78">
        <v>0.42638888888888887</v>
      </c>
      <c r="H216" s="19">
        <v>42147</v>
      </c>
      <c r="I216" s="78">
        <v>0.79999999999999993</v>
      </c>
      <c r="J216" s="21">
        <f t="shared" si="12"/>
        <v>0</v>
      </c>
      <c r="K216" s="21">
        <f t="shared" si="13"/>
        <v>0</v>
      </c>
      <c r="L216" s="21">
        <f t="shared" si="14"/>
        <v>0</v>
      </c>
      <c r="M216" s="21">
        <f t="shared" si="15"/>
        <v>2.3736111111111109</v>
      </c>
      <c r="N216" s="11" t="s">
        <v>46</v>
      </c>
      <c r="O216" s="11" t="s">
        <v>55</v>
      </c>
      <c r="P216" s="12" t="s">
        <v>6</v>
      </c>
      <c r="Q216" s="5" t="s">
        <v>20</v>
      </c>
      <c r="R216" s="73" t="s">
        <v>650</v>
      </c>
      <c r="S216" s="73" t="s">
        <v>651</v>
      </c>
    </row>
    <row r="217" spans="1:19" s="72" customFormat="1" ht="28.5">
      <c r="A217" s="17">
        <v>212</v>
      </c>
      <c r="B217" s="67">
        <v>705200</v>
      </c>
      <c r="C217" s="6" t="s">
        <v>112</v>
      </c>
      <c r="D217" s="10" t="s">
        <v>52</v>
      </c>
      <c r="E217" s="10">
        <v>0</v>
      </c>
      <c r="F217" s="19">
        <v>42145</v>
      </c>
      <c r="G217" s="78">
        <v>0.61388888888888882</v>
      </c>
      <c r="H217" s="82">
        <v>42155</v>
      </c>
      <c r="I217" s="87">
        <v>1</v>
      </c>
      <c r="J217" s="21">
        <f t="shared" si="12"/>
        <v>0</v>
      </c>
      <c r="K217" s="21">
        <f t="shared" si="13"/>
        <v>0</v>
      </c>
      <c r="L217" s="21">
        <f t="shared" si="14"/>
        <v>0</v>
      </c>
      <c r="M217" s="21">
        <f t="shared" si="15"/>
        <v>10.386111111111111</v>
      </c>
      <c r="N217" s="11" t="s">
        <v>46</v>
      </c>
      <c r="O217" s="11" t="s">
        <v>55</v>
      </c>
      <c r="P217" s="12" t="s">
        <v>6</v>
      </c>
      <c r="Q217" s="5" t="s">
        <v>20</v>
      </c>
      <c r="R217" s="73" t="s">
        <v>652</v>
      </c>
      <c r="S217" s="73"/>
    </row>
    <row r="218" spans="1:19" s="72" customFormat="1" ht="28.5">
      <c r="A218" s="66">
        <v>213</v>
      </c>
      <c r="B218" s="67">
        <v>705201</v>
      </c>
      <c r="C218" s="6" t="s">
        <v>108</v>
      </c>
      <c r="D218" s="10" t="s">
        <v>52</v>
      </c>
      <c r="E218" s="10">
        <v>0</v>
      </c>
      <c r="F218" s="19">
        <v>42145</v>
      </c>
      <c r="G218" s="78">
        <v>0.3888888888888889</v>
      </c>
      <c r="H218" s="19">
        <v>42145</v>
      </c>
      <c r="I218" s="78">
        <v>0.67013888888888884</v>
      </c>
      <c r="J218" s="21">
        <f t="shared" si="12"/>
        <v>0</v>
      </c>
      <c r="K218" s="21">
        <f t="shared" si="13"/>
        <v>0</v>
      </c>
      <c r="L218" s="21">
        <f t="shared" si="14"/>
        <v>0</v>
      </c>
      <c r="M218" s="21">
        <f t="shared" si="15"/>
        <v>0.28124999999999994</v>
      </c>
      <c r="N218" s="11" t="s">
        <v>46</v>
      </c>
      <c r="O218" s="11" t="s">
        <v>55</v>
      </c>
      <c r="P218" s="12" t="s">
        <v>6</v>
      </c>
      <c r="Q218" s="5" t="s">
        <v>20</v>
      </c>
      <c r="R218" s="73" t="s">
        <v>653</v>
      </c>
      <c r="S218" s="73" t="s">
        <v>654</v>
      </c>
    </row>
    <row r="219" spans="1:19" s="72" customFormat="1">
      <c r="A219" s="66">
        <v>214</v>
      </c>
      <c r="B219" s="67">
        <v>705202</v>
      </c>
      <c r="C219" s="2" t="s">
        <v>84</v>
      </c>
      <c r="D219" s="10" t="s">
        <v>52</v>
      </c>
      <c r="E219" s="10">
        <v>0</v>
      </c>
      <c r="F219" s="19">
        <v>42145</v>
      </c>
      <c r="G219" s="78">
        <v>0.75347222222222221</v>
      </c>
      <c r="H219" s="19">
        <v>42145</v>
      </c>
      <c r="I219" s="78">
        <v>0.76041666666666663</v>
      </c>
      <c r="J219" s="21">
        <f t="shared" si="12"/>
        <v>0</v>
      </c>
      <c r="K219" s="21">
        <f t="shared" si="13"/>
        <v>0</v>
      </c>
      <c r="L219" s="21">
        <f t="shared" si="14"/>
        <v>6.9444444444444198E-3</v>
      </c>
      <c r="M219" s="21">
        <f t="shared" si="15"/>
        <v>0</v>
      </c>
      <c r="N219" s="11" t="s">
        <v>45</v>
      </c>
      <c r="O219" s="11" t="s">
        <v>55</v>
      </c>
      <c r="P219" s="12" t="s">
        <v>7</v>
      </c>
      <c r="Q219" s="5" t="s">
        <v>898</v>
      </c>
      <c r="R219" s="73"/>
      <c r="S219" s="81"/>
    </row>
    <row r="220" spans="1:19" s="72" customFormat="1" ht="28.5">
      <c r="A220" s="17">
        <v>215</v>
      </c>
      <c r="B220" s="67">
        <v>705203</v>
      </c>
      <c r="C220" s="2" t="s">
        <v>84</v>
      </c>
      <c r="D220" s="10" t="s">
        <v>52</v>
      </c>
      <c r="E220" s="10">
        <v>0</v>
      </c>
      <c r="F220" s="19">
        <v>42145</v>
      </c>
      <c r="G220" s="78">
        <v>0.76041666666666663</v>
      </c>
      <c r="H220" s="19">
        <v>42146</v>
      </c>
      <c r="I220" s="78">
        <v>0.68263888888888891</v>
      </c>
      <c r="J220" s="21">
        <f t="shared" si="12"/>
        <v>0</v>
      </c>
      <c r="K220" s="21">
        <f t="shared" si="13"/>
        <v>0</v>
      </c>
      <c r="L220" s="21">
        <f t="shared" si="14"/>
        <v>0</v>
      </c>
      <c r="M220" s="21">
        <f t="shared" si="15"/>
        <v>0.92222222222222239</v>
      </c>
      <c r="N220" s="11" t="s">
        <v>46</v>
      </c>
      <c r="O220" s="11" t="s">
        <v>55</v>
      </c>
      <c r="P220" s="12" t="s">
        <v>4</v>
      </c>
      <c r="Q220" s="5" t="s">
        <v>77</v>
      </c>
      <c r="R220" s="73"/>
      <c r="S220" s="73" t="s">
        <v>655</v>
      </c>
    </row>
    <row r="221" spans="1:19" s="72" customFormat="1" ht="31.5">
      <c r="A221" s="66">
        <v>216</v>
      </c>
      <c r="B221" s="67">
        <v>705204</v>
      </c>
      <c r="C221" s="74" t="s">
        <v>43</v>
      </c>
      <c r="D221" s="10" t="s">
        <v>52</v>
      </c>
      <c r="E221" s="10">
        <v>0</v>
      </c>
      <c r="F221" s="19">
        <v>42145</v>
      </c>
      <c r="G221" s="78">
        <v>0.7583333333333333</v>
      </c>
      <c r="H221" s="19">
        <v>42145</v>
      </c>
      <c r="I221" s="78">
        <v>0.84722222222222221</v>
      </c>
      <c r="J221" s="21">
        <f t="shared" si="12"/>
        <v>0</v>
      </c>
      <c r="K221" s="21">
        <f t="shared" si="13"/>
        <v>8.8888888888888906E-2</v>
      </c>
      <c r="L221" s="21">
        <f t="shared" si="14"/>
        <v>0</v>
      </c>
      <c r="M221" s="21">
        <f t="shared" si="15"/>
        <v>0</v>
      </c>
      <c r="N221" s="11" t="s">
        <v>54</v>
      </c>
      <c r="O221" s="11" t="s">
        <v>55</v>
      </c>
      <c r="P221" s="12" t="s">
        <v>22</v>
      </c>
      <c r="Q221" s="5" t="s">
        <v>656</v>
      </c>
      <c r="R221" s="73"/>
      <c r="S221" s="73" t="s">
        <v>899</v>
      </c>
    </row>
    <row r="222" spans="1:19" s="72" customFormat="1" ht="28.5">
      <c r="A222" s="66">
        <v>217</v>
      </c>
      <c r="B222" s="67">
        <v>705205</v>
      </c>
      <c r="C222" s="6" t="s">
        <v>117</v>
      </c>
      <c r="D222" s="10" t="s">
        <v>52</v>
      </c>
      <c r="E222" s="10">
        <v>0</v>
      </c>
      <c r="F222" s="19">
        <v>42146</v>
      </c>
      <c r="G222" s="78">
        <v>0.3756944444444445</v>
      </c>
      <c r="H222" s="19">
        <v>42146</v>
      </c>
      <c r="I222" s="78">
        <v>0.74513888888888891</v>
      </c>
      <c r="J222" s="21">
        <f t="shared" si="12"/>
        <v>0</v>
      </c>
      <c r="K222" s="21">
        <f t="shared" si="13"/>
        <v>0</v>
      </c>
      <c r="L222" s="21">
        <f t="shared" si="14"/>
        <v>0</v>
      </c>
      <c r="M222" s="21">
        <f t="shared" si="15"/>
        <v>0.36944444444444441</v>
      </c>
      <c r="N222" s="11" t="s">
        <v>46</v>
      </c>
      <c r="O222" s="11" t="s">
        <v>55</v>
      </c>
      <c r="P222" s="12" t="s">
        <v>6</v>
      </c>
      <c r="Q222" s="5" t="s">
        <v>20</v>
      </c>
      <c r="R222" s="73" t="s">
        <v>657</v>
      </c>
      <c r="S222" s="73" t="s">
        <v>658</v>
      </c>
    </row>
    <row r="223" spans="1:19" s="72" customFormat="1" ht="28.5">
      <c r="A223" s="17">
        <v>218</v>
      </c>
      <c r="B223" s="67">
        <v>705206</v>
      </c>
      <c r="C223" s="6" t="s">
        <v>103</v>
      </c>
      <c r="D223" s="10" t="s">
        <v>52</v>
      </c>
      <c r="E223" s="10">
        <v>0</v>
      </c>
      <c r="F223" s="19">
        <v>42146</v>
      </c>
      <c r="G223" s="78">
        <v>0.37777777777777777</v>
      </c>
      <c r="H223" s="19">
        <v>42146</v>
      </c>
      <c r="I223" s="78">
        <v>0.70347222222222217</v>
      </c>
      <c r="J223" s="21">
        <f t="shared" si="12"/>
        <v>0</v>
      </c>
      <c r="K223" s="21">
        <f t="shared" si="13"/>
        <v>0</v>
      </c>
      <c r="L223" s="21">
        <f t="shared" si="14"/>
        <v>0</v>
      </c>
      <c r="M223" s="21">
        <f t="shared" si="15"/>
        <v>0.3256944444444444</v>
      </c>
      <c r="N223" s="11" t="s">
        <v>46</v>
      </c>
      <c r="O223" s="11" t="s">
        <v>55</v>
      </c>
      <c r="P223" s="12" t="s">
        <v>6</v>
      </c>
      <c r="Q223" s="5" t="s">
        <v>20</v>
      </c>
      <c r="R223" s="73" t="s">
        <v>659</v>
      </c>
      <c r="S223" s="73" t="s">
        <v>660</v>
      </c>
    </row>
    <row r="224" spans="1:19" s="72" customFormat="1" ht="28.5">
      <c r="A224" s="66">
        <v>219</v>
      </c>
      <c r="B224" s="67">
        <v>705207</v>
      </c>
      <c r="C224" s="6" t="s">
        <v>123</v>
      </c>
      <c r="D224" s="10" t="s">
        <v>52</v>
      </c>
      <c r="E224" s="10">
        <v>0</v>
      </c>
      <c r="F224" s="19">
        <v>42146</v>
      </c>
      <c r="G224" s="78">
        <v>0.38472222222222219</v>
      </c>
      <c r="H224" s="19">
        <v>42147</v>
      </c>
      <c r="I224" s="78">
        <v>0.71111111111111114</v>
      </c>
      <c r="J224" s="21">
        <f t="shared" si="12"/>
        <v>0</v>
      </c>
      <c r="K224" s="21">
        <f t="shared" si="13"/>
        <v>0</v>
      </c>
      <c r="L224" s="21">
        <f t="shared" si="14"/>
        <v>0</v>
      </c>
      <c r="M224" s="21">
        <f t="shared" si="15"/>
        <v>1.3263888888888891</v>
      </c>
      <c r="N224" s="11" t="s">
        <v>46</v>
      </c>
      <c r="O224" s="11" t="s">
        <v>55</v>
      </c>
      <c r="P224" s="12" t="s">
        <v>6</v>
      </c>
      <c r="Q224" s="5" t="s">
        <v>20</v>
      </c>
      <c r="R224" s="73" t="s">
        <v>661</v>
      </c>
      <c r="S224" s="73" t="s">
        <v>662</v>
      </c>
    </row>
    <row r="225" spans="1:19" s="72" customFormat="1" ht="28.5">
      <c r="A225" s="66">
        <v>220</v>
      </c>
      <c r="B225" s="67">
        <v>705208</v>
      </c>
      <c r="C225" s="6" t="s">
        <v>108</v>
      </c>
      <c r="D225" s="10" t="s">
        <v>52</v>
      </c>
      <c r="E225" s="10">
        <v>0</v>
      </c>
      <c r="F225" s="19">
        <v>42146</v>
      </c>
      <c r="G225" s="78">
        <v>0.4069444444444445</v>
      </c>
      <c r="H225" s="19">
        <v>42146</v>
      </c>
      <c r="I225" s="78">
        <v>0.69027777777777777</v>
      </c>
      <c r="J225" s="21">
        <f t="shared" si="12"/>
        <v>0</v>
      </c>
      <c r="K225" s="21">
        <f t="shared" si="13"/>
        <v>0</v>
      </c>
      <c r="L225" s="21">
        <f t="shared" si="14"/>
        <v>0</v>
      </c>
      <c r="M225" s="21">
        <f t="shared" si="15"/>
        <v>0.28333333333333327</v>
      </c>
      <c r="N225" s="11" t="s">
        <v>46</v>
      </c>
      <c r="O225" s="11" t="s">
        <v>55</v>
      </c>
      <c r="P225" s="12" t="s">
        <v>6</v>
      </c>
      <c r="Q225" s="5" t="s">
        <v>20</v>
      </c>
      <c r="R225" s="73" t="s">
        <v>663</v>
      </c>
      <c r="S225" s="73" t="s">
        <v>664</v>
      </c>
    </row>
    <row r="226" spans="1:19" s="72" customFormat="1" ht="28.5">
      <c r="A226" s="17">
        <v>221</v>
      </c>
      <c r="B226" s="67">
        <v>705209</v>
      </c>
      <c r="C226" s="6" t="s">
        <v>107</v>
      </c>
      <c r="D226" s="10" t="s">
        <v>52</v>
      </c>
      <c r="E226" s="10">
        <v>0</v>
      </c>
      <c r="F226" s="19">
        <v>42146</v>
      </c>
      <c r="G226" s="78">
        <v>0.40972222222222227</v>
      </c>
      <c r="H226" s="19">
        <v>42146</v>
      </c>
      <c r="I226" s="78">
        <v>0.70208333333333339</v>
      </c>
      <c r="J226" s="21">
        <f t="shared" si="12"/>
        <v>0</v>
      </c>
      <c r="K226" s="21">
        <f t="shared" si="13"/>
        <v>0</v>
      </c>
      <c r="L226" s="21">
        <f t="shared" si="14"/>
        <v>0</v>
      </c>
      <c r="M226" s="21">
        <f t="shared" si="15"/>
        <v>0.29236111111111113</v>
      </c>
      <c r="N226" s="11" t="s">
        <v>46</v>
      </c>
      <c r="O226" s="11" t="s">
        <v>55</v>
      </c>
      <c r="P226" s="12" t="s">
        <v>6</v>
      </c>
      <c r="Q226" s="5" t="s">
        <v>20</v>
      </c>
      <c r="R226" s="73" t="s">
        <v>665</v>
      </c>
      <c r="S226" s="73" t="s">
        <v>666</v>
      </c>
    </row>
    <row r="227" spans="1:19" s="72" customFormat="1" ht="28.5">
      <c r="A227" s="66">
        <v>222</v>
      </c>
      <c r="B227" s="67">
        <v>705210</v>
      </c>
      <c r="C227" s="6" t="s">
        <v>124</v>
      </c>
      <c r="D227" s="10" t="s">
        <v>52</v>
      </c>
      <c r="E227" s="10">
        <v>0</v>
      </c>
      <c r="F227" s="19">
        <v>42146</v>
      </c>
      <c r="G227" s="78">
        <v>0.41666666666666669</v>
      </c>
      <c r="H227" s="19">
        <v>42146</v>
      </c>
      <c r="I227" s="78">
        <v>0.56805555555555554</v>
      </c>
      <c r="J227" s="21">
        <f t="shared" si="12"/>
        <v>0</v>
      </c>
      <c r="K227" s="21">
        <f t="shared" si="13"/>
        <v>0</v>
      </c>
      <c r="L227" s="21">
        <f t="shared" si="14"/>
        <v>0</v>
      </c>
      <c r="M227" s="21">
        <f t="shared" si="15"/>
        <v>0.15138888888888885</v>
      </c>
      <c r="N227" s="11" t="s">
        <v>46</v>
      </c>
      <c r="O227" s="11" t="s">
        <v>55</v>
      </c>
      <c r="P227" s="12" t="s">
        <v>6</v>
      </c>
      <c r="Q227" s="5" t="s">
        <v>20</v>
      </c>
      <c r="R227" s="73" t="s">
        <v>667</v>
      </c>
      <c r="S227" s="73" t="s">
        <v>668</v>
      </c>
    </row>
    <row r="228" spans="1:19" s="72" customFormat="1">
      <c r="A228" s="66">
        <v>223</v>
      </c>
      <c r="B228" s="67">
        <v>705211</v>
      </c>
      <c r="C228" s="6" t="s">
        <v>92</v>
      </c>
      <c r="D228" s="10" t="s">
        <v>52</v>
      </c>
      <c r="E228" s="10">
        <v>0</v>
      </c>
      <c r="F228" s="19">
        <v>42146</v>
      </c>
      <c r="G228" s="78">
        <v>0.41875000000000001</v>
      </c>
      <c r="H228" s="19">
        <v>42146</v>
      </c>
      <c r="I228" s="78">
        <v>0.78125</v>
      </c>
      <c r="J228" s="21">
        <f t="shared" si="12"/>
        <v>0</v>
      </c>
      <c r="K228" s="21">
        <f t="shared" si="13"/>
        <v>0</v>
      </c>
      <c r="L228" s="21">
        <f t="shared" si="14"/>
        <v>0</v>
      </c>
      <c r="M228" s="21">
        <f t="shared" si="15"/>
        <v>0.36249999999999999</v>
      </c>
      <c r="N228" s="11" t="s">
        <v>46</v>
      </c>
      <c r="O228" s="11" t="s">
        <v>55</v>
      </c>
      <c r="P228" s="12" t="s">
        <v>11</v>
      </c>
      <c r="Q228" s="5" t="s">
        <v>669</v>
      </c>
      <c r="R228" s="73" t="s">
        <v>670</v>
      </c>
      <c r="S228" s="73" t="s">
        <v>671</v>
      </c>
    </row>
    <row r="229" spans="1:19" s="72" customFormat="1" ht="28.5">
      <c r="A229" s="17">
        <v>224</v>
      </c>
      <c r="B229" s="67">
        <v>705212</v>
      </c>
      <c r="C229" s="6" t="s">
        <v>118</v>
      </c>
      <c r="D229" s="10" t="s">
        <v>52</v>
      </c>
      <c r="E229" s="10">
        <v>0</v>
      </c>
      <c r="F229" s="19">
        <v>42146</v>
      </c>
      <c r="G229" s="78">
        <v>0.43888888888888888</v>
      </c>
      <c r="H229" s="19">
        <v>42146</v>
      </c>
      <c r="I229" s="78">
        <v>0.58680555555555558</v>
      </c>
      <c r="J229" s="21">
        <f t="shared" si="12"/>
        <v>0</v>
      </c>
      <c r="K229" s="21">
        <f t="shared" si="13"/>
        <v>0</v>
      </c>
      <c r="L229" s="21">
        <f t="shared" si="14"/>
        <v>0</v>
      </c>
      <c r="M229" s="21">
        <f t="shared" si="15"/>
        <v>0.1479166666666667</v>
      </c>
      <c r="N229" s="11" t="s">
        <v>46</v>
      </c>
      <c r="O229" s="11" t="s">
        <v>55</v>
      </c>
      <c r="P229" s="12" t="s">
        <v>6</v>
      </c>
      <c r="Q229" s="5" t="s">
        <v>20</v>
      </c>
      <c r="R229" s="73" t="s">
        <v>672</v>
      </c>
      <c r="S229" s="73" t="s">
        <v>673</v>
      </c>
    </row>
    <row r="230" spans="1:19" s="72" customFormat="1" ht="28.5">
      <c r="A230" s="66">
        <v>225</v>
      </c>
      <c r="B230" s="67">
        <v>705213</v>
      </c>
      <c r="C230" s="6" t="s">
        <v>109</v>
      </c>
      <c r="D230" s="10" t="s">
        <v>52</v>
      </c>
      <c r="E230" s="10">
        <v>0</v>
      </c>
      <c r="F230" s="19">
        <v>42146</v>
      </c>
      <c r="G230" s="78">
        <v>0.50277777777777777</v>
      </c>
      <c r="H230" s="19">
        <v>42146</v>
      </c>
      <c r="I230" s="78">
        <v>0.56458333333333333</v>
      </c>
      <c r="J230" s="21">
        <f t="shared" si="12"/>
        <v>0</v>
      </c>
      <c r="K230" s="21">
        <f t="shared" si="13"/>
        <v>0</v>
      </c>
      <c r="L230" s="21">
        <f t="shared" si="14"/>
        <v>0</v>
      </c>
      <c r="M230" s="21">
        <f t="shared" si="15"/>
        <v>6.1805555555555558E-2</v>
      </c>
      <c r="N230" s="11" t="s">
        <v>46</v>
      </c>
      <c r="O230" s="11" t="s">
        <v>55</v>
      </c>
      <c r="P230" s="12" t="s">
        <v>6</v>
      </c>
      <c r="Q230" s="5" t="s">
        <v>20</v>
      </c>
      <c r="R230" s="73" t="s">
        <v>674</v>
      </c>
      <c r="S230" s="73" t="s">
        <v>675</v>
      </c>
    </row>
    <row r="231" spans="1:19" s="72" customFormat="1" ht="28.5">
      <c r="A231" s="66">
        <v>226</v>
      </c>
      <c r="B231" s="67">
        <v>705214</v>
      </c>
      <c r="C231" s="74" t="s">
        <v>59</v>
      </c>
      <c r="D231" s="10" t="s">
        <v>52</v>
      </c>
      <c r="E231" s="10">
        <v>0</v>
      </c>
      <c r="F231" s="19">
        <v>42146</v>
      </c>
      <c r="G231" s="78">
        <v>0.6972222222222223</v>
      </c>
      <c r="H231" s="82">
        <v>42155</v>
      </c>
      <c r="I231" s="87">
        <v>1</v>
      </c>
      <c r="J231" s="21">
        <f t="shared" si="12"/>
        <v>0</v>
      </c>
      <c r="K231" s="21">
        <f t="shared" si="13"/>
        <v>0</v>
      </c>
      <c r="L231" s="21">
        <f t="shared" si="14"/>
        <v>0</v>
      </c>
      <c r="M231" s="21">
        <f t="shared" si="15"/>
        <v>9.3027777777777771</v>
      </c>
      <c r="N231" s="11" t="s">
        <v>46</v>
      </c>
      <c r="O231" s="11" t="s">
        <v>55</v>
      </c>
      <c r="P231" s="12" t="s">
        <v>4</v>
      </c>
      <c r="Q231" s="5" t="s">
        <v>20</v>
      </c>
      <c r="R231" s="73" t="s">
        <v>676</v>
      </c>
      <c r="S231" s="73"/>
    </row>
    <row r="232" spans="1:19" s="72" customFormat="1" ht="28.5">
      <c r="A232" s="17">
        <v>227</v>
      </c>
      <c r="B232" s="67">
        <v>705215</v>
      </c>
      <c r="C232" s="74" t="s">
        <v>10</v>
      </c>
      <c r="D232" s="10" t="s">
        <v>52</v>
      </c>
      <c r="E232" s="10">
        <v>0</v>
      </c>
      <c r="F232" s="19">
        <v>42146</v>
      </c>
      <c r="G232" s="78">
        <v>0.73472222222222217</v>
      </c>
      <c r="H232" s="19">
        <v>42147</v>
      </c>
      <c r="I232" s="78">
        <v>0.3125</v>
      </c>
      <c r="J232" s="21">
        <f t="shared" si="12"/>
        <v>0</v>
      </c>
      <c r="K232" s="21">
        <f t="shared" si="13"/>
        <v>0</v>
      </c>
      <c r="L232" s="21">
        <f t="shared" si="14"/>
        <v>0</v>
      </c>
      <c r="M232" s="21">
        <f t="shared" si="15"/>
        <v>0.57777777777777783</v>
      </c>
      <c r="N232" s="11" t="s">
        <v>46</v>
      </c>
      <c r="O232" s="11" t="s">
        <v>55</v>
      </c>
      <c r="P232" s="12" t="s">
        <v>4</v>
      </c>
      <c r="Q232" s="5" t="s">
        <v>20</v>
      </c>
      <c r="R232" s="73" t="s">
        <v>677</v>
      </c>
      <c r="S232" s="73" t="s">
        <v>678</v>
      </c>
    </row>
    <row r="233" spans="1:19" s="72" customFormat="1">
      <c r="A233" s="66">
        <v>228</v>
      </c>
      <c r="B233" s="67">
        <v>705216</v>
      </c>
      <c r="C233" s="2" t="s">
        <v>84</v>
      </c>
      <c r="D233" s="10" t="s">
        <v>52</v>
      </c>
      <c r="E233" s="10">
        <v>0</v>
      </c>
      <c r="F233" s="19">
        <v>42146</v>
      </c>
      <c r="G233" s="78">
        <v>0.75208333333333333</v>
      </c>
      <c r="H233" s="19">
        <v>42146</v>
      </c>
      <c r="I233" s="78">
        <v>0.75902777777777775</v>
      </c>
      <c r="J233" s="21">
        <f t="shared" si="12"/>
        <v>0</v>
      </c>
      <c r="K233" s="21">
        <f t="shared" si="13"/>
        <v>0</v>
      </c>
      <c r="L233" s="21">
        <f t="shared" si="14"/>
        <v>6.9444444444444198E-3</v>
      </c>
      <c r="M233" s="21">
        <f t="shared" si="15"/>
        <v>0</v>
      </c>
      <c r="N233" s="11" t="s">
        <v>45</v>
      </c>
      <c r="O233" s="11" t="s">
        <v>55</v>
      </c>
      <c r="P233" s="12" t="s">
        <v>7</v>
      </c>
      <c r="Q233" s="5" t="s">
        <v>898</v>
      </c>
      <c r="R233" s="73"/>
      <c r="S233" s="73"/>
    </row>
    <row r="234" spans="1:19" s="72" customFormat="1" ht="28.5">
      <c r="A234" s="66">
        <v>229</v>
      </c>
      <c r="B234" s="67">
        <v>705217</v>
      </c>
      <c r="C234" s="2" t="s">
        <v>84</v>
      </c>
      <c r="D234" s="10" t="s">
        <v>52</v>
      </c>
      <c r="E234" s="10">
        <v>0</v>
      </c>
      <c r="F234" s="19">
        <v>42146</v>
      </c>
      <c r="G234" s="78">
        <v>0.75902777777777775</v>
      </c>
      <c r="H234" s="19">
        <v>42150</v>
      </c>
      <c r="I234" s="78">
        <v>8.1944444444444445E-2</v>
      </c>
      <c r="J234" s="21">
        <f t="shared" si="12"/>
        <v>0</v>
      </c>
      <c r="K234" s="21">
        <f t="shared" si="13"/>
        <v>0</v>
      </c>
      <c r="L234" s="21">
        <f t="shared" si="14"/>
        <v>0</v>
      </c>
      <c r="M234" s="21">
        <f t="shared" si="15"/>
        <v>3.322916666666667</v>
      </c>
      <c r="N234" s="11" t="s">
        <v>46</v>
      </c>
      <c r="O234" s="11" t="s">
        <v>55</v>
      </c>
      <c r="P234" s="12" t="s">
        <v>4</v>
      </c>
      <c r="Q234" s="5" t="s">
        <v>77</v>
      </c>
      <c r="R234" s="73" t="s">
        <v>679</v>
      </c>
      <c r="S234" s="73" t="s">
        <v>680</v>
      </c>
    </row>
    <row r="235" spans="1:19" s="72" customFormat="1" ht="42.75">
      <c r="A235" s="17">
        <v>230</v>
      </c>
      <c r="B235" s="67">
        <v>705218</v>
      </c>
      <c r="C235" s="2" t="s">
        <v>15</v>
      </c>
      <c r="D235" s="10" t="s">
        <v>52</v>
      </c>
      <c r="E235" s="10">
        <v>0</v>
      </c>
      <c r="F235" s="19">
        <v>42147</v>
      </c>
      <c r="G235" s="78">
        <v>0.3923611111111111</v>
      </c>
      <c r="H235" s="19">
        <v>42147</v>
      </c>
      <c r="I235" s="78">
        <v>0.74722222222222223</v>
      </c>
      <c r="J235" s="21">
        <f t="shared" si="12"/>
        <v>0</v>
      </c>
      <c r="K235" s="21">
        <f t="shared" si="13"/>
        <v>0.35486111111111113</v>
      </c>
      <c r="L235" s="21">
        <f t="shared" si="14"/>
        <v>0</v>
      </c>
      <c r="M235" s="21">
        <f t="shared" si="15"/>
        <v>0</v>
      </c>
      <c r="N235" s="11" t="s">
        <v>54</v>
      </c>
      <c r="O235" s="11" t="s">
        <v>55</v>
      </c>
      <c r="P235" s="12" t="s">
        <v>22</v>
      </c>
      <c r="Q235" s="5" t="s">
        <v>881</v>
      </c>
      <c r="R235" s="73" t="s">
        <v>681</v>
      </c>
      <c r="S235" s="88" t="s">
        <v>682</v>
      </c>
    </row>
    <row r="236" spans="1:19" s="72" customFormat="1" ht="28.5">
      <c r="A236" s="66">
        <v>231</v>
      </c>
      <c r="B236" s="67">
        <v>705219</v>
      </c>
      <c r="C236" s="6" t="s">
        <v>118</v>
      </c>
      <c r="D236" s="10" t="s">
        <v>52</v>
      </c>
      <c r="E236" s="10">
        <v>0</v>
      </c>
      <c r="F236" s="19">
        <v>42147</v>
      </c>
      <c r="G236" s="78">
        <v>0.39374999999999999</v>
      </c>
      <c r="H236" s="19">
        <v>42147</v>
      </c>
      <c r="I236" s="19" t="s">
        <v>683</v>
      </c>
      <c r="J236" s="21">
        <f t="shared" si="12"/>
        <v>0</v>
      </c>
      <c r="K236" s="21">
        <f t="shared" si="13"/>
        <v>0</v>
      </c>
      <c r="L236" s="21">
        <f t="shared" si="14"/>
        <v>0</v>
      </c>
      <c r="M236" s="21">
        <f t="shared" si="15"/>
        <v>0.31805555555555548</v>
      </c>
      <c r="N236" s="11" t="s">
        <v>46</v>
      </c>
      <c r="O236" s="11" t="s">
        <v>55</v>
      </c>
      <c r="P236" s="12" t="s">
        <v>6</v>
      </c>
      <c r="Q236" s="5" t="s">
        <v>20</v>
      </c>
      <c r="R236" s="73" t="s">
        <v>684</v>
      </c>
      <c r="S236" s="81" t="s">
        <v>685</v>
      </c>
    </row>
    <row r="237" spans="1:19" s="72" customFormat="1" ht="28.5">
      <c r="A237" s="66">
        <v>232</v>
      </c>
      <c r="B237" s="67">
        <v>705220</v>
      </c>
      <c r="C237" s="6" t="s">
        <v>103</v>
      </c>
      <c r="D237" s="10" t="s">
        <v>52</v>
      </c>
      <c r="E237" s="10">
        <v>0</v>
      </c>
      <c r="F237" s="19">
        <v>42147</v>
      </c>
      <c r="G237" s="78">
        <v>0.4145833333333333</v>
      </c>
      <c r="H237" s="19">
        <v>42147</v>
      </c>
      <c r="I237" s="78" t="s">
        <v>686</v>
      </c>
      <c r="J237" s="21">
        <f t="shared" si="12"/>
        <v>0</v>
      </c>
      <c r="K237" s="21">
        <f t="shared" si="13"/>
        <v>0</v>
      </c>
      <c r="L237" s="21">
        <f t="shared" si="14"/>
        <v>0</v>
      </c>
      <c r="M237" s="21">
        <f t="shared" si="15"/>
        <v>0.30694444444444446</v>
      </c>
      <c r="N237" s="11" t="s">
        <v>46</v>
      </c>
      <c r="O237" s="11" t="s">
        <v>55</v>
      </c>
      <c r="P237" s="12" t="s">
        <v>6</v>
      </c>
      <c r="Q237" s="5" t="s">
        <v>20</v>
      </c>
      <c r="R237" s="73" t="s">
        <v>687</v>
      </c>
      <c r="S237" s="73" t="s">
        <v>688</v>
      </c>
    </row>
    <row r="238" spans="1:19" s="72" customFormat="1" ht="28.5">
      <c r="A238" s="17">
        <v>233</v>
      </c>
      <c r="B238" s="67">
        <v>705221</v>
      </c>
      <c r="C238" s="6" t="s">
        <v>108</v>
      </c>
      <c r="D238" s="10" t="s">
        <v>52</v>
      </c>
      <c r="E238" s="10">
        <v>0</v>
      </c>
      <c r="F238" s="19">
        <v>42147</v>
      </c>
      <c r="G238" s="78">
        <v>0.39166666666666666</v>
      </c>
      <c r="H238" s="19">
        <v>42147</v>
      </c>
      <c r="I238" s="78">
        <v>0.6875</v>
      </c>
      <c r="J238" s="21">
        <f t="shared" si="12"/>
        <v>0</v>
      </c>
      <c r="K238" s="21">
        <f t="shared" si="13"/>
        <v>0</v>
      </c>
      <c r="L238" s="21">
        <f t="shared" si="14"/>
        <v>0</v>
      </c>
      <c r="M238" s="21">
        <f t="shared" si="15"/>
        <v>0.29583333333333334</v>
      </c>
      <c r="N238" s="11" t="s">
        <v>46</v>
      </c>
      <c r="O238" s="11" t="s">
        <v>55</v>
      </c>
      <c r="P238" s="12" t="s">
        <v>6</v>
      </c>
      <c r="Q238" s="5" t="s">
        <v>20</v>
      </c>
      <c r="R238" s="73" t="s">
        <v>689</v>
      </c>
      <c r="S238" s="73" t="s">
        <v>690</v>
      </c>
    </row>
    <row r="239" spans="1:19" s="72" customFormat="1" ht="28.5">
      <c r="A239" s="66">
        <v>234</v>
      </c>
      <c r="B239" s="67">
        <v>705222</v>
      </c>
      <c r="C239" s="6" t="s">
        <v>102</v>
      </c>
      <c r="D239" s="10" t="s">
        <v>52</v>
      </c>
      <c r="E239" s="10">
        <v>0</v>
      </c>
      <c r="F239" s="19">
        <v>42147</v>
      </c>
      <c r="G239" s="78">
        <v>0.40208333333333335</v>
      </c>
      <c r="H239" s="19">
        <v>42147</v>
      </c>
      <c r="I239" s="78" t="s">
        <v>691</v>
      </c>
      <c r="J239" s="21">
        <f t="shared" si="12"/>
        <v>0</v>
      </c>
      <c r="K239" s="21">
        <f t="shared" si="13"/>
        <v>0</v>
      </c>
      <c r="L239" s="21">
        <f t="shared" si="14"/>
        <v>0</v>
      </c>
      <c r="M239" s="21">
        <f t="shared" si="15"/>
        <v>0.30416666666666659</v>
      </c>
      <c r="N239" s="11" t="s">
        <v>46</v>
      </c>
      <c r="O239" s="11" t="s">
        <v>55</v>
      </c>
      <c r="P239" s="12" t="s">
        <v>6</v>
      </c>
      <c r="Q239" s="5" t="s">
        <v>20</v>
      </c>
      <c r="R239" s="73" t="s">
        <v>692</v>
      </c>
      <c r="S239" s="73" t="s">
        <v>693</v>
      </c>
    </row>
    <row r="240" spans="1:19" s="72" customFormat="1" ht="28.5">
      <c r="A240" s="66">
        <v>235</v>
      </c>
      <c r="B240" s="67">
        <v>705223</v>
      </c>
      <c r="C240" s="6" t="s">
        <v>124</v>
      </c>
      <c r="D240" s="10" t="s">
        <v>52</v>
      </c>
      <c r="E240" s="10">
        <v>0</v>
      </c>
      <c r="F240" s="19">
        <v>42147</v>
      </c>
      <c r="G240" s="78">
        <v>0.41597222222222219</v>
      </c>
      <c r="H240" s="19">
        <v>42147</v>
      </c>
      <c r="I240" s="78">
        <v>0.71666666666666667</v>
      </c>
      <c r="J240" s="21">
        <f t="shared" si="12"/>
        <v>0</v>
      </c>
      <c r="K240" s="21">
        <f t="shared" si="13"/>
        <v>0</v>
      </c>
      <c r="L240" s="21">
        <f t="shared" si="14"/>
        <v>0</v>
      </c>
      <c r="M240" s="21">
        <f t="shared" si="15"/>
        <v>0.30069444444444449</v>
      </c>
      <c r="N240" s="11" t="s">
        <v>46</v>
      </c>
      <c r="O240" s="11" t="s">
        <v>55</v>
      </c>
      <c r="P240" s="12" t="s">
        <v>6</v>
      </c>
      <c r="Q240" s="5" t="s">
        <v>20</v>
      </c>
      <c r="R240" s="73" t="s">
        <v>694</v>
      </c>
      <c r="S240" s="73" t="s">
        <v>695</v>
      </c>
    </row>
    <row r="241" spans="1:19" s="72" customFormat="1" ht="28.5">
      <c r="A241" s="17">
        <v>236</v>
      </c>
      <c r="B241" s="67">
        <v>705224</v>
      </c>
      <c r="C241" s="6" t="s">
        <v>114</v>
      </c>
      <c r="D241" s="10" t="s">
        <v>52</v>
      </c>
      <c r="E241" s="10">
        <v>0</v>
      </c>
      <c r="F241" s="19">
        <v>42147</v>
      </c>
      <c r="G241" s="78">
        <v>0.41388888888888892</v>
      </c>
      <c r="H241" s="19">
        <v>42147</v>
      </c>
      <c r="I241" s="78">
        <v>0.75902777777777775</v>
      </c>
      <c r="J241" s="21">
        <f t="shared" si="12"/>
        <v>0</v>
      </c>
      <c r="K241" s="21">
        <f t="shared" si="13"/>
        <v>0</v>
      </c>
      <c r="L241" s="21">
        <f t="shared" si="14"/>
        <v>0</v>
      </c>
      <c r="M241" s="21">
        <f t="shared" si="15"/>
        <v>0.34513888888888883</v>
      </c>
      <c r="N241" s="11" t="s">
        <v>46</v>
      </c>
      <c r="O241" s="11" t="s">
        <v>55</v>
      </c>
      <c r="P241" s="12" t="s">
        <v>6</v>
      </c>
      <c r="Q241" s="5" t="s">
        <v>20</v>
      </c>
      <c r="R241" s="73" t="s">
        <v>696</v>
      </c>
      <c r="S241" s="73" t="s">
        <v>697</v>
      </c>
    </row>
    <row r="242" spans="1:19" s="72" customFormat="1" ht="28.5">
      <c r="A242" s="66">
        <v>237</v>
      </c>
      <c r="B242" s="67">
        <v>705225</v>
      </c>
      <c r="C242" s="74" t="s">
        <v>8</v>
      </c>
      <c r="D242" s="10" t="s">
        <v>52</v>
      </c>
      <c r="E242" s="10">
        <v>0</v>
      </c>
      <c r="F242" s="19">
        <v>42148</v>
      </c>
      <c r="G242" s="78">
        <v>0.66875000000000007</v>
      </c>
      <c r="H242" s="19">
        <v>42148</v>
      </c>
      <c r="I242" s="79" t="s">
        <v>698</v>
      </c>
      <c r="J242" s="21">
        <f t="shared" si="12"/>
        <v>0</v>
      </c>
      <c r="K242" s="21">
        <f t="shared" si="13"/>
        <v>0</v>
      </c>
      <c r="L242" s="21">
        <f t="shared" si="14"/>
        <v>0</v>
      </c>
      <c r="M242" s="21">
        <f t="shared" si="15"/>
        <v>0.30069444444444438</v>
      </c>
      <c r="N242" s="11" t="s">
        <v>46</v>
      </c>
      <c r="O242" s="11" t="s">
        <v>55</v>
      </c>
      <c r="P242" s="12" t="s">
        <v>4</v>
      </c>
      <c r="Q242" s="5" t="s">
        <v>20</v>
      </c>
      <c r="R242" s="73" t="s">
        <v>699</v>
      </c>
      <c r="S242" s="89" t="s">
        <v>700</v>
      </c>
    </row>
    <row r="243" spans="1:19" s="72" customFormat="1" ht="42.75">
      <c r="A243" s="66">
        <v>238</v>
      </c>
      <c r="B243" s="67">
        <v>705226</v>
      </c>
      <c r="C243" s="6" t="s">
        <v>153</v>
      </c>
      <c r="D243" s="10" t="s">
        <v>52</v>
      </c>
      <c r="E243" s="10">
        <v>0</v>
      </c>
      <c r="F243" s="19">
        <v>42148</v>
      </c>
      <c r="G243" s="78">
        <v>0.4284722222222222</v>
      </c>
      <c r="H243" s="19">
        <v>42148</v>
      </c>
      <c r="I243" s="78" t="s">
        <v>620</v>
      </c>
      <c r="J243" s="21">
        <f t="shared" si="12"/>
        <v>0</v>
      </c>
      <c r="K243" s="21">
        <f t="shared" si="13"/>
        <v>0.31944444444444448</v>
      </c>
      <c r="L243" s="21">
        <f t="shared" si="14"/>
        <v>0</v>
      </c>
      <c r="M243" s="21">
        <f t="shared" si="15"/>
        <v>0</v>
      </c>
      <c r="N243" s="11" t="s">
        <v>54</v>
      </c>
      <c r="O243" s="11" t="s">
        <v>55</v>
      </c>
      <c r="P243" s="12" t="s">
        <v>22</v>
      </c>
      <c r="Q243" s="5" t="s">
        <v>881</v>
      </c>
      <c r="R243" s="73" t="s">
        <v>701</v>
      </c>
      <c r="S243" s="73" t="s">
        <v>702</v>
      </c>
    </row>
    <row r="244" spans="1:19" s="72" customFormat="1" ht="28.5">
      <c r="A244" s="17">
        <v>239</v>
      </c>
      <c r="B244" s="67">
        <v>705227</v>
      </c>
      <c r="C244" s="6" t="s">
        <v>110</v>
      </c>
      <c r="D244" s="10" t="s">
        <v>52</v>
      </c>
      <c r="E244" s="10">
        <v>1</v>
      </c>
      <c r="F244" s="19">
        <v>42148</v>
      </c>
      <c r="G244" s="78">
        <v>0.8666666666666667</v>
      </c>
      <c r="H244" s="19">
        <v>42148</v>
      </c>
      <c r="I244" s="78">
        <v>0.88194444444444453</v>
      </c>
      <c r="J244" s="21">
        <f t="shared" si="12"/>
        <v>1.5277777777777835E-2</v>
      </c>
      <c r="K244" s="21">
        <f t="shared" si="13"/>
        <v>0</v>
      </c>
      <c r="L244" s="21">
        <f t="shared" si="14"/>
        <v>0</v>
      </c>
      <c r="M244" s="21">
        <f t="shared" si="15"/>
        <v>0</v>
      </c>
      <c r="N244" s="11" t="s">
        <v>53</v>
      </c>
      <c r="O244" s="11" t="s">
        <v>55</v>
      </c>
      <c r="P244" s="12" t="s">
        <v>21</v>
      </c>
      <c r="Q244" s="5" t="s">
        <v>900</v>
      </c>
      <c r="R244" s="73" t="s">
        <v>127</v>
      </c>
      <c r="S244" s="73" t="s">
        <v>703</v>
      </c>
    </row>
    <row r="245" spans="1:19" s="72" customFormat="1" ht="28.5">
      <c r="A245" s="66">
        <v>240</v>
      </c>
      <c r="B245" s="67">
        <v>705228</v>
      </c>
      <c r="C245" s="6" t="s">
        <v>117</v>
      </c>
      <c r="D245" s="10" t="s">
        <v>52</v>
      </c>
      <c r="E245" s="10">
        <v>0</v>
      </c>
      <c r="F245" s="19">
        <v>42149</v>
      </c>
      <c r="G245" s="78">
        <v>0.3034722222222222</v>
      </c>
      <c r="H245" s="19">
        <v>42150</v>
      </c>
      <c r="I245" s="79" t="s">
        <v>704</v>
      </c>
      <c r="J245" s="21">
        <f t="shared" si="12"/>
        <v>0</v>
      </c>
      <c r="K245" s="21">
        <f t="shared" si="13"/>
        <v>0</v>
      </c>
      <c r="L245" s="21">
        <f t="shared" si="14"/>
        <v>0</v>
      </c>
      <c r="M245" s="21">
        <f t="shared" si="15"/>
        <v>0.80347222222222237</v>
      </c>
      <c r="N245" s="11" t="s">
        <v>46</v>
      </c>
      <c r="O245" s="11" t="s">
        <v>55</v>
      </c>
      <c r="P245" s="12" t="s">
        <v>6</v>
      </c>
      <c r="Q245" s="5" t="s">
        <v>20</v>
      </c>
      <c r="R245" s="73" t="s">
        <v>705</v>
      </c>
      <c r="S245" s="89" t="s">
        <v>706</v>
      </c>
    </row>
    <row r="246" spans="1:19" s="72" customFormat="1" ht="42.75">
      <c r="A246" s="66">
        <v>241</v>
      </c>
      <c r="B246" s="67">
        <v>705229</v>
      </c>
      <c r="C246" s="6" t="s">
        <v>152</v>
      </c>
      <c r="D246" s="10" t="s">
        <v>52</v>
      </c>
      <c r="E246" s="10">
        <v>0</v>
      </c>
      <c r="F246" s="19">
        <v>42149</v>
      </c>
      <c r="G246" s="78">
        <v>0.34583333333333338</v>
      </c>
      <c r="H246" s="19">
        <v>42149</v>
      </c>
      <c r="I246" s="78">
        <v>0.82500000000000007</v>
      </c>
      <c r="J246" s="21">
        <f t="shared" si="12"/>
        <v>0</v>
      </c>
      <c r="K246" s="21">
        <f t="shared" si="13"/>
        <v>0.47916666666666669</v>
      </c>
      <c r="L246" s="21">
        <f t="shared" si="14"/>
        <v>0</v>
      </c>
      <c r="M246" s="21">
        <f t="shared" si="15"/>
        <v>0</v>
      </c>
      <c r="N246" s="11" t="s">
        <v>54</v>
      </c>
      <c r="O246" s="11" t="s">
        <v>55</v>
      </c>
      <c r="P246" s="12" t="s">
        <v>22</v>
      </c>
      <c r="Q246" s="5" t="s">
        <v>881</v>
      </c>
      <c r="R246" s="73" t="s">
        <v>707</v>
      </c>
      <c r="S246" s="73" t="s">
        <v>708</v>
      </c>
    </row>
    <row r="247" spans="1:19" s="72" customFormat="1" ht="42.75">
      <c r="A247" s="17">
        <v>242</v>
      </c>
      <c r="B247" s="67">
        <v>705230</v>
      </c>
      <c r="C247" s="6" t="s">
        <v>153</v>
      </c>
      <c r="D247" s="10" t="s">
        <v>52</v>
      </c>
      <c r="E247" s="10">
        <v>0</v>
      </c>
      <c r="F247" s="19">
        <v>42149</v>
      </c>
      <c r="G247" s="78">
        <v>0.34722222222222227</v>
      </c>
      <c r="H247" s="19">
        <v>42149</v>
      </c>
      <c r="I247" s="78">
        <v>0.83194444444444438</v>
      </c>
      <c r="J247" s="21">
        <f t="shared" si="12"/>
        <v>0</v>
      </c>
      <c r="K247" s="21">
        <f t="shared" si="13"/>
        <v>0.48472222222222211</v>
      </c>
      <c r="L247" s="21">
        <f t="shared" si="14"/>
        <v>0</v>
      </c>
      <c r="M247" s="21">
        <f t="shared" si="15"/>
        <v>0</v>
      </c>
      <c r="N247" s="11" t="s">
        <v>54</v>
      </c>
      <c r="O247" s="11" t="s">
        <v>55</v>
      </c>
      <c r="P247" s="12" t="s">
        <v>22</v>
      </c>
      <c r="Q247" s="5" t="s">
        <v>881</v>
      </c>
      <c r="R247" s="73" t="s">
        <v>709</v>
      </c>
      <c r="S247" s="73" t="s">
        <v>710</v>
      </c>
    </row>
    <row r="248" spans="1:19" s="72" customFormat="1" ht="28.5">
      <c r="A248" s="66">
        <v>243</v>
      </c>
      <c r="B248" s="67">
        <v>705231</v>
      </c>
      <c r="C248" s="6" t="s">
        <v>118</v>
      </c>
      <c r="D248" s="10" t="s">
        <v>52</v>
      </c>
      <c r="E248" s="10">
        <v>0</v>
      </c>
      <c r="F248" s="19">
        <v>42149</v>
      </c>
      <c r="G248" s="78">
        <v>0.36944444444444446</v>
      </c>
      <c r="H248" s="19">
        <v>42153</v>
      </c>
      <c r="I248" s="78">
        <v>0.75624999999999998</v>
      </c>
      <c r="J248" s="21">
        <f t="shared" si="12"/>
        <v>0</v>
      </c>
      <c r="K248" s="21">
        <f t="shared" si="13"/>
        <v>0</v>
      </c>
      <c r="L248" s="21">
        <f t="shared" si="14"/>
        <v>0</v>
      </c>
      <c r="M248" s="21">
        <f t="shared" si="15"/>
        <v>4.3868055555555552</v>
      </c>
      <c r="N248" s="11" t="s">
        <v>46</v>
      </c>
      <c r="O248" s="11" t="s">
        <v>55</v>
      </c>
      <c r="P248" s="12" t="s">
        <v>6</v>
      </c>
      <c r="Q248" s="5" t="s">
        <v>20</v>
      </c>
      <c r="R248" s="73" t="s">
        <v>711</v>
      </c>
      <c r="S248" s="73" t="s">
        <v>712</v>
      </c>
    </row>
    <row r="249" spans="1:19" s="72" customFormat="1" ht="28.5">
      <c r="A249" s="66">
        <v>244</v>
      </c>
      <c r="B249" s="67">
        <v>705232</v>
      </c>
      <c r="C249" s="6" t="s">
        <v>102</v>
      </c>
      <c r="D249" s="10" t="s">
        <v>52</v>
      </c>
      <c r="E249" s="10">
        <v>0</v>
      </c>
      <c r="F249" s="19">
        <v>42149</v>
      </c>
      <c r="G249" s="78">
        <v>0.40069444444444446</v>
      </c>
      <c r="H249" s="19">
        <v>42149</v>
      </c>
      <c r="I249" s="78">
        <v>0.75763888888888886</v>
      </c>
      <c r="J249" s="21">
        <f t="shared" si="12"/>
        <v>0</v>
      </c>
      <c r="K249" s="21">
        <f t="shared" si="13"/>
        <v>0</v>
      </c>
      <c r="L249" s="21">
        <f t="shared" si="14"/>
        <v>0</v>
      </c>
      <c r="M249" s="21">
        <f t="shared" si="15"/>
        <v>0.3569444444444444</v>
      </c>
      <c r="N249" s="11" t="s">
        <v>46</v>
      </c>
      <c r="O249" s="11" t="s">
        <v>55</v>
      </c>
      <c r="P249" s="12" t="s">
        <v>6</v>
      </c>
      <c r="Q249" s="5" t="s">
        <v>20</v>
      </c>
      <c r="R249" s="73" t="s">
        <v>713</v>
      </c>
      <c r="S249" s="73" t="s">
        <v>714</v>
      </c>
    </row>
    <row r="250" spans="1:19" s="72" customFormat="1" ht="28.5">
      <c r="A250" s="17">
        <v>245</v>
      </c>
      <c r="B250" s="67">
        <v>705233</v>
      </c>
      <c r="C250" s="6" t="s">
        <v>156</v>
      </c>
      <c r="D250" s="10" t="s">
        <v>52</v>
      </c>
      <c r="E250" s="10">
        <v>0</v>
      </c>
      <c r="F250" s="19">
        <v>42149</v>
      </c>
      <c r="G250" s="78">
        <v>0.41736111111111113</v>
      </c>
      <c r="H250" s="19">
        <v>42149</v>
      </c>
      <c r="I250" s="78">
        <v>0.76388888888888884</v>
      </c>
      <c r="J250" s="21">
        <f t="shared" si="12"/>
        <v>0</v>
      </c>
      <c r="K250" s="21">
        <f t="shared" si="13"/>
        <v>0</v>
      </c>
      <c r="L250" s="21">
        <f t="shared" si="14"/>
        <v>0</v>
      </c>
      <c r="M250" s="21">
        <f t="shared" si="15"/>
        <v>0.34652777777777771</v>
      </c>
      <c r="N250" s="11" t="s">
        <v>46</v>
      </c>
      <c r="O250" s="11" t="s">
        <v>55</v>
      </c>
      <c r="P250" s="12" t="s">
        <v>6</v>
      </c>
      <c r="Q250" s="5" t="s">
        <v>20</v>
      </c>
      <c r="R250" s="73" t="s">
        <v>715</v>
      </c>
      <c r="S250" s="73" t="s">
        <v>716</v>
      </c>
    </row>
    <row r="251" spans="1:19" s="72" customFormat="1" ht="21">
      <c r="A251" s="66">
        <v>246</v>
      </c>
      <c r="B251" s="67">
        <v>705234</v>
      </c>
      <c r="C251" s="6" t="s">
        <v>98</v>
      </c>
      <c r="D251" s="10" t="s">
        <v>52</v>
      </c>
      <c r="E251" s="10">
        <v>0</v>
      </c>
      <c r="F251" s="19">
        <v>42149</v>
      </c>
      <c r="G251" s="78">
        <v>0.43055555555555558</v>
      </c>
      <c r="H251" s="19">
        <v>42149</v>
      </c>
      <c r="I251" s="78">
        <v>0.82500000000000007</v>
      </c>
      <c r="J251" s="21">
        <f t="shared" si="12"/>
        <v>0.39444444444444449</v>
      </c>
      <c r="K251" s="21">
        <f t="shared" si="13"/>
        <v>0</v>
      </c>
      <c r="L251" s="21">
        <f t="shared" si="14"/>
        <v>0</v>
      </c>
      <c r="M251" s="21">
        <f t="shared" si="15"/>
        <v>0</v>
      </c>
      <c r="N251" s="11" t="s">
        <v>53</v>
      </c>
      <c r="O251" s="11" t="s">
        <v>55</v>
      </c>
      <c r="P251" s="12" t="s">
        <v>16</v>
      </c>
      <c r="Q251" s="5" t="s">
        <v>717</v>
      </c>
      <c r="R251" s="73" t="s">
        <v>718</v>
      </c>
      <c r="S251" s="73" t="s">
        <v>719</v>
      </c>
    </row>
    <row r="252" spans="1:19" s="72" customFormat="1">
      <c r="A252" s="66">
        <v>247</v>
      </c>
      <c r="B252" s="67">
        <v>705235</v>
      </c>
      <c r="C252" s="6" t="s">
        <v>90</v>
      </c>
      <c r="D252" s="10" t="s">
        <v>52</v>
      </c>
      <c r="E252" s="10">
        <v>0</v>
      </c>
      <c r="F252" s="19">
        <v>42149</v>
      </c>
      <c r="G252" s="78">
        <v>0.44444444444444442</v>
      </c>
      <c r="H252" s="19">
        <v>42149</v>
      </c>
      <c r="I252" s="78">
        <v>0.76458333333333339</v>
      </c>
      <c r="J252" s="21">
        <f t="shared" si="12"/>
        <v>0.32013888888888897</v>
      </c>
      <c r="K252" s="21">
        <f t="shared" si="13"/>
        <v>0</v>
      </c>
      <c r="L252" s="21">
        <f t="shared" si="14"/>
        <v>0</v>
      </c>
      <c r="M252" s="21">
        <f t="shared" si="15"/>
        <v>0</v>
      </c>
      <c r="N252" s="11" t="s">
        <v>53</v>
      </c>
      <c r="O252" s="11" t="s">
        <v>55</v>
      </c>
      <c r="P252" s="12" t="s">
        <v>16</v>
      </c>
      <c r="Q252" s="5" t="s">
        <v>717</v>
      </c>
      <c r="R252" s="73" t="s">
        <v>720</v>
      </c>
      <c r="S252" s="73" t="s">
        <v>721</v>
      </c>
    </row>
    <row r="253" spans="1:19" s="72" customFormat="1" ht="28.5">
      <c r="A253" s="17">
        <v>248</v>
      </c>
      <c r="B253" s="67">
        <v>705236</v>
      </c>
      <c r="C253" s="6" t="s">
        <v>124</v>
      </c>
      <c r="D253" s="10" t="s">
        <v>52</v>
      </c>
      <c r="E253" s="10">
        <v>0</v>
      </c>
      <c r="F253" s="19">
        <v>42149</v>
      </c>
      <c r="G253" s="78">
        <v>0.4465277777777778</v>
      </c>
      <c r="H253" s="19">
        <v>42149</v>
      </c>
      <c r="I253" s="78">
        <v>0.80972222222222223</v>
      </c>
      <c r="J253" s="21">
        <f t="shared" si="12"/>
        <v>0</v>
      </c>
      <c r="K253" s="21">
        <f t="shared" si="13"/>
        <v>0</v>
      </c>
      <c r="L253" s="21">
        <f t="shared" si="14"/>
        <v>0</v>
      </c>
      <c r="M253" s="21">
        <f t="shared" si="15"/>
        <v>0.36319444444444443</v>
      </c>
      <c r="N253" s="11" t="s">
        <v>46</v>
      </c>
      <c r="O253" s="11" t="s">
        <v>55</v>
      </c>
      <c r="P253" s="12" t="s">
        <v>6</v>
      </c>
      <c r="Q253" s="5" t="s">
        <v>20</v>
      </c>
      <c r="R253" s="73" t="s">
        <v>722</v>
      </c>
      <c r="S253" s="73" t="s">
        <v>723</v>
      </c>
    </row>
    <row r="254" spans="1:19" s="72" customFormat="1" ht="28.5">
      <c r="A254" s="66">
        <v>249</v>
      </c>
      <c r="B254" s="67">
        <v>705237</v>
      </c>
      <c r="C254" s="6" t="s">
        <v>123</v>
      </c>
      <c r="D254" s="10" t="s">
        <v>52</v>
      </c>
      <c r="E254" s="10">
        <v>0</v>
      </c>
      <c r="F254" s="19">
        <v>42149</v>
      </c>
      <c r="G254" s="78">
        <v>0.45833333333333331</v>
      </c>
      <c r="H254" s="19">
        <v>42149</v>
      </c>
      <c r="I254" s="78">
        <v>0.78611111111111109</v>
      </c>
      <c r="J254" s="21">
        <f t="shared" si="12"/>
        <v>0</v>
      </c>
      <c r="K254" s="21">
        <f t="shared" si="13"/>
        <v>0</v>
      </c>
      <c r="L254" s="21">
        <f t="shared" si="14"/>
        <v>0</v>
      </c>
      <c r="M254" s="21">
        <f t="shared" si="15"/>
        <v>0.32777777777777778</v>
      </c>
      <c r="N254" s="11" t="s">
        <v>46</v>
      </c>
      <c r="O254" s="11" t="s">
        <v>55</v>
      </c>
      <c r="P254" s="12" t="s">
        <v>6</v>
      </c>
      <c r="Q254" s="5" t="s">
        <v>20</v>
      </c>
      <c r="R254" s="73" t="s">
        <v>724</v>
      </c>
      <c r="S254" s="73" t="s">
        <v>725</v>
      </c>
    </row>
    <row r="255" spans="1:19" s="72" customFormat="1" ht="28.5">
      <c r="A255" s="66">
        <v>250</v>
      </c>
      <c r="B255" s="67">
        <v>705238</v>
      </c>
      <c r="C255" s="6" t="s">
        <v>109</v>
      </c>
      <c r="D255" s="10" t="s">
        <v>52</v>
      </c>
      <c r="E255" s="10">
        <v>0</v>
      </c>
      <c r="F255" s="19">
        <v>42149</v>
      </c>
      <c r="G255" s="78">
        <v>0.60625000000000007</v>
      </c>
      <c r="H255" s="19">
        <v>42149</v>
      </c>
      <c r="I255" s="78">
        <v>0.6972222222222223</v>
      </c>
      <c r="J255" s="21">
        <f t="shared" si="12"/>
        <v>0</v>
      </c>
      <c r="K255" s="21">
        <f t="shared" si="13"/>
        <v>0</v>
      </c>
      <c r="L255" s="21">
        <f t="shared" si="14"/>
        <v>0</v>
      </c>
      <c r="M255" s="21">
        <f t="shared" si="15"/>
        <v>9.0972222222222232E-2</v>
      </c>
      <c r="N255" s="11" t="s">
        <v>46</v>
      </c>
      <c r="O255" s="11" t="s">
        <v>55</v>
      </c>
      <c r="P255" s="12" t="s">
        <v>6</v>
      </c>
      <c r="Q255" s="5" t="s">
        <v>20</v>
      </c>
      <c r="R255" s="73" t="s">
        <v>726</v>
      </c>
      <c r="S255" s="73" t="s">
        <v>727</v>
      </c>
    </row>
    <row r="256" spans="1:19" s="72" customFormat="1" ht="28.5">
      <c r="A256" s="17">
        <v>251</v>
      </c>
      <c r="B256" s="67">
        <v>705239</v>
      </c>
      <c r="C256" s="6" t="s">
        <v>102</v>
      </c>
      <c r="D256" s="10" t="s">
        <v>52</v>
      </c>
      <c r="E256" s="10">
        <v>0</v>
      </c>
      <c r="F256" s="19">
        <v>42149</v>
      </c>
      <c r="G256" s="78">
        <v>0.60763888888888895</v>
      </c>
      <c r="H256" s="19">
        <v>42149</v>
      </c>
      <c r="I256" s="78">
        <v>0.78055555555555556</v>
      </c>
      <c r="J256" s="21">
        <f t="shared" si="12"/>
        <v>0</v>
      </c>
      <c r="K256" s="21">
        <f t="shared" si="13"/>
        <v>0</v>
      </c>
      <c r="L256" s="21">
        <f t="shared" si="14"/>
        <v>0</v>
      </c>
      <c r="M256" s="21">
        <f t="shared" si="15"/>
        <v>0.17291666666666661</v>
      </c>
      <c r="N256" s="11" t="s">
        <v>46</v>
      </c>
      <c r="O256" s="11" t="s">
        <v>55</v>
      </c>
      <c r="P256" s="12" t="s">
        <v>6</v>
      </c>
      <c r="Q256" s="5" t="s">
        <v>20</v>
      </c>
      <c r="R256" s="73" t="s">
        <v>728</v>
      </c>
      <c r="S256" s="73" t="s">
        <v>729</v>
      </c>
    </row>
    <row r="257" spans="1:19" s="72" customFormat="1" ht="28.5">
      <c r="A257" s="66">
        <v>252</v>
      </c>
      <c r="B257" s="67">
        <v>705240</v>
      </c>
      <c r="C257" s="6" t="s">
        <v>108</v>
      </c>
      <c r="D257" s="10" t="s">
        <v>52</v>
      </c>
      <c r="E257" s="10">
        <v>0</v>
      </c>
      <c r="F257" s="19">
        <v>42149</v>
      </c>
      <c r="G257" s="78">
        <v>0.4152777777777778</v>
      </c>
      <c r="H257" s="19">
        <v>42149</v>
      </c>
      <c r="I257" s="78">
        <v>0.67708333333333337</v>
      </c>
      <c r="J257" s="21">
        <f t="shared" si="12"/>
        <v>0</v>
      </c>
      <c r="K257" s="21">
        <f t="shared" si="13"/>
        <v>0</v>
      </c>
      <c r="L257" s="21">
        <f t="shared" si="14"/>
        <v>0</v>
      </c>
      <c r="M257" s="21">
        <f t="shared" si="15"/>
        <v>0.26180555555555557</v>
      </c>
      <c r="N257" s="11" t="s">
        <v>46</v>
      </c>
      <c r="O257" s="11" t="s">
        <v>55</v>
      </c>
      <c r="P257" s="12" t="s">
        <v>6</v>
      </c>
      <c r="Q257" s="5" t="s">
        <v>20</v>
      </c>
      <c r="R257" s="73" t="s">
        <v>730</v>
      </c>
      <c r="S257" s="73" t="s">
        <v>731</v>
      </c>
    </row>
    <row r="258" spans="1:19" s="72" customFormat="1" ht="28.5">
      <c r="A258" s="66">
        <v>253</v>
      </c>
      <c r="B258" s="67">
        <v>705241</v>
      </c>
      <c r="C258" s="2" t="s">
        <v>10</v>
      </c>
      <c r="D258" s="10" t="s">
        <v>52</v>
      </c>
      <c r="E258" s="10">
        <v>0</v>
      </c>
      <c r="F258" s="19">
        <v>42149</v>
      </c>
      <c r="G258" s="78">
        <v>0.72222222222222221</v>
      </c>
      <c r="H258" s="19">
        <v>42150</v>
      </c>
      <c r="I258" s="78" t="s">
        <v>732</v>
      </c>
      <c r="J258" s="21">
        <f t="shared" si="12"/>
        <v>0</v>
      </c>
      <c r="K258" s="21">
        <f t="shared" si="13"/>
        <v>0</v>
      </c>
      <c r="L258" s="21">
        <f t="shared" si="14"/>
        <v>0</v>
      </c>
      <c r="M258" s="21">
        <f t="shared" si="15"/>
        <v>0.62500000000000011</v>
      </c>
      <c r="N258" s="11" t="s">
        <v>46</v>
      </c>
      <c r="O258" s="11" t="s">
        <v>55</v>
      </c>
      <c r="P258" s="12" t="s">
        <v>4</v>
      </c>
      <c r="Q258" s="5" t="s">
        <v>20</v>
      </c>
      <c r="R258" s="73" t="s">
        <v>733</v>
      </c>
      <c r="S258" s="73" t="s">
        <v>734</v>
      </c>
    </row>
    <row r="259" spans="1:19" s="72" customFormat="1" ht="28.5">
      <c r="A259" s="17">
        <v>254</v>
      </c>
      <c r="B259" s="67">
        <v>705242</v>
      </c>
      <c r="C259" s="6" t="s">
        <v>115</v>
      </c>
      <c r="D259" s="10" t="s">
        <v>52</v>
      </c>
      <c r="E259" s="10">
        <v>0</v>
      </c>
      <c r="F259" s="19">
        <v>42143</v>
      </c>
      <c r="G259" s="78">
        <v>0.65972222222222221</v>
      </c>
      <c r="H259" s="19">
        <v>42149</v>
      </c>
      <c r="I259" s="78">
        <v>0.9243055555555556</v>
      </c>
      <c r="J259" s="21">
        <f t="shared" si="12"/>
        <v>0</v>
      </c>
      <c r="K259" s="21">
        <f t="shared" si="13"/>
        <v>0</v>
      </c>
      <c r="L259" s="21">
        <f t="shared" si="14"/>
        <v>0</v>
      </c>
      <c r="M259" s="21">
        <f t="shared" si="15"/>
        <v>6.2645833333333334</v>
      </c>
      <c r="N259" s="11" t="s">
        <v>46</v>
      </c>
      <c r="O259" s="11" t="s">
        <v>55</v>
      </c>
      <c r="P259" s="12" t="s">
        <v>4</v>
      </c>
      <c r="Q259" s="5" t="s">
        <v>20</v>
      </c>
      <c r="R259" s="73" t="s">
        <v>735</v>
      </c>
      <c r="S259" s="73" t="s">
        <v>736</v>
      </c>
    </row>
    <row r="260" spans="1:19" s="72" customFormat="1" ht="28.5">
      <c r="A260" s="66">
        <v>255</v>
      </c>
      <c r="B260" s="67">
        <v>705243</v>
      </c>
      <c r="C260" s="6" t="s">
        <v>114</v>
      </c>
      <c r="D260" s="10" t="s">
        <v>52</v>
      </c>
      <c r="E260" s="10">
        <v>0</v>
      </c>
      <c r="F260" s="19">
        <v>42150</v>
      </c>
      <c r="G260" s="78" t="s">
        <v>737</v>
      </c>
      <c r="H260" s="19">
        <v>42150</v>
      </c>
      <c r="I260" s="78" t="s">
        <v>738</v>
      </c>
      <c r="J260" s="21">
        <f t="shared" si="12"/>
        <v>0</v>
      </c>
      <c r="K260" s="21">
        <f t="shared" si="13"/>
        <v>0</v>
      </c>
      <c r="L260" s="21">
        <f t="shared" si="14"/>
        <v>0</v>
      </c>
      <c r="M260" s="21">
        <f t="shared" si="15"/>
        <v>0.42430555555555544</v>
      </c>
      <c r="N260" s="11" t="s">
        <v>46</v>
      </c>
      <c r="O260" s="11" t="s">
        <v>55</v>
      </c>
      <c r="P260" s="12" t="s">
        <v>6</v>
      </c>
      <c r="Q260" s="5" t="s">
        <v>20</v>
      </c>
      <c r="R260" s="73" t="s">
        <v>739</v>
      </c>
      <c r="S260" s="73" t="s">
        <v>740</v>
      </c>
    </row>
    <row r="261" spans="1:19" s="72" customFormat="1" ht="28.5">
      <c r="A261" s="66">
        <v>256</v>
      </c>
      <c r="B261" s="67">
        <v>705244</v>
      </c>
      <c r="C261" s="6" t="s">
        <v>108</v>
      </c>
      <c r="D261" s="10" t="s">
        <v>52</v>
      </c>
      <c r="E261" s="10">
        <v>0</v>
      </c>
      <c r="F261" s="19">
        <v>42150</v>
      </c>
      <c r="G261" s="78" t="s">
        <v>741</v>
      </c>
      <c r="H261" s="19">
        <v>42150</v>
      </c>
      <c r="I261" s="78" t="s">
        <v>742</v>
      </c>
      <c r="J261" s="21">
        <f t="shared" si="12"/>
        <v>0</v>
      </c>
      <c r="K261" s="21">
        <f t="shared" si="13"/>
        <v>0</v>
      </c>
      <c r="L261" s="21">
        <f t="shared" si="14"/>
        <v>0</v>
      </c>
      <c r="M261" s="21">
        <f t="shared" si="15"/>
        <v>0.31458333333333333</v>
      </c>
      <c r="N261" s="11" t="s">
        <v>46</v>
      </c>
      <c r="O261" s="11" t="s">
        <v>55</v>
      </c>
      <c r="P261" s="12" t="s">
        <v>11</v>
      </c>
      <c r="Q261" s="5" t="s">
        <v>743</v>
      </c>
      <c r="R261" s="73" t="s">
        <v>744</v>
      </c>
      <c r="S261" s="73" t="s">
        <v>745</v>
      </c>
    </row>
    <row r="262" spans="1:19" s="72" customFormat="1" ht="28.5">
      <c r="A262" s="17">
        <v>257</v>
      </c>
      <c r="B262" s="67">
        <v>705245</v>
      </c>
      <c r="C262" s="6" t="s">
        <v>156</v>
      </c>
      <c r="D262" s="10" t="s">
        <v>52</v>
      </c>
      <c r="E262" s="10">
        <v>0</v>
      </c>
      <c r="F262" s="19">
        <v>42150</v>
      </c>
      <c r="G262" s="78" t="s">
        <v>746</v>
      </c>
      <c r="H262" s="19">
        <v>42150</v>
      </c>
      <c r="I262" s="78" t="s">
        <v>747</v>
      </c>
      <c r="J262" s="21">
        <f t="shared" si="12"/>
        <v>0</v>
      </c>
      <c r="K262" s="21">
        <f t="shared" si="13"/>
        <v>0</v>
      </c>
      <c r="L262" s="21">
        <f t="shared" si="14"/>
        <v>0</v>
      </c>
      <c r="M262" s="21">
        <f t="shared" si="15"/>
        <v>0.35902777777777783</v>
      </c>
      <c r="N262" s="11" t="s">
        <v>46</v>
      </c>
      <c r="O262" s="11" t="s">
        <v>55</v>
      </c>
      <c r="P262" s="12" t="s">
        <v>6</v>
      </c>
      <c r="Q262" s="5" t="s">
        <v>20</v>
      </c>
      <c r="R262" s="73" t="s">
        <v>748</v>
      </c>
      <c r="S262" s="73" t="s">
        <v>749</v>
      </c>
    </row>
    <row r="263" spans="1:19" s="72" customFormat="1" ht="42.75">
      <c r="A263" s="66">
        <v>258</v>
      </c>
      <c r="B263" s="67">
        <v>705246</v>
      </c>
      <c r="C263" s="74" t="s">
        <v>15</v>
      </c>
      <c r="D263" s="10" t="s">
        <v>52</v>
      </c>
      <c r="E263" s="10">
        <v>0</v>
      </c>
      <c r="F263" s="19">
        <v>42150</v>
      </c>
      <c r="G263" s="78" t="s">
        <v>617</v>
      </c>
      <c r="H263" s="19">
        <v>42150</v>
      </c>
      <c r="I263" s="78" t="s">
        <v>750</v>
      </c>
      <c r="J263" s="21">
        <f t="shared" ref="J263:J323" si="16">IF($N263="L",(IF(MONTH($E$4)+1=MONTH($H263),TEXT(EOMONTH($E$4,0),"DD-MMM-YY"),$H263) - IF(MONTH($E$4)-1=MONTH($F263),TEXT(EOMONTH($E$4,-1)+1,"DD-MMM-YY"),$F263) + IF(MONTH($E$4)+1=MONTH($H263),"24:00",$I263) - IF(MONTH($E$4)-1=MONTH($F263),"00:00",$G263))*IF($O263="Y",2,1) + IF($E263&gt;2,TIME(12,0,0),TIME(0,0,0)),0)</f>
        <v>0</v>
      </c>
      <c r="K263" s="21">
        <f t="shared" ref="K263:K323" si="17">IF($N263="O",(IF(MONTH($E$4)+1=MONTH($H263),TEXT(EOMONTH($E$4,0),"DD-MMM-YY"),$H263) - IF(MONTH($E$4)-1=MONTH($F263),TEXT(EOMONTH($E$4,-1)+1,"DD-MMM-YY"),$F263) + IF(MONTH($E$4)+1=MONTH($H263),"24:00",$I263) - IF(MONTH($E$4)-1=MONTH($F263),"00:00",$G263))*IF($O263="Y",2,1) + IF($E263&gt;2,TIME(12,0,0),TIME(0,0,0)),0)</f>
        <v>0.41944444444444445</v>
      </c>
      <c r="L263" s="21">
        <f t="shared" ref="L263:L323" si="18">IF($N263="S",(IF(MONTH($E$4)+1=MONTH($H263),TEXT(EOMONTH($E$4,0),"DD-MMM-YY"),$H263) - IF(MONTH($E$4)-1=MONTH($F263),TEXT(EOMONTH($E$4,-1)+1,"DD-MMM-YY"),$F263) + IF(MONTH($E$4)+1=MONTH($H263),"24:00",$I263) - IF(MONTH($E$4)-1=MONTH($F263),"00:00",$G263))*IF($O263="Y",2,1) + IF($E263&gt;2,TIME(12,0,0),TIME(0,0,0)),0)</f>
        <v>0</v>
      </c>
      <c r="M263" s="21">
        <f t="shared" si="15"/>
        <v>0</v>
      </c>
      <c r="N263" s="11" t="s">
        <v>54</v>
      </c>
      <c r="O263" s="11" t="s">
        <v>55</v>
      </c>
      <c r="P263" s="12" t="s">
        <v>22</v>
      </c>
      <c r="Q263" s="5" t="s">
        <v>881</v>
      </c>
      <c r="R263" s="73" t="s">
        <v>751</v>
      </c>
      <c r="S263" s="73" t="s">
        <v>752</v>
      </c>
    </row>
    <row r="264" spans="1:19" s="72" customFormat="1" ht="28.5">
      <c r="A264" s="66">
        <v>259</v>
      </c>
      <c r="B264" s="67">
        <v>705247</v>
      </c>
      <c r="C264" s="6" t="s">
        <v>103</v>
      </c>
      <c r="D264" s="10" t="s">
        <v>52</v>
      </c>
      <c r="E264" s="10">
        <v>0</v>
      </c>
      <c r="F264" s="19">
        <v>42150</v>
      </c>
      <c r="G264" s="78" t="s">
        <v>169</v>
      </c>
      <c r="H264" s="19">
        <v>42151</v>
      </c>
      <c r="I264" s="78" t="s">
        <v>753</v>
      </c>
      <c r="J264" s="21">
        <f t="shared" si="16"/>
        <v>0</v>
      </c>
      <c r="K264" s="21">
        <f t="shared" si="17"/>
        <v>0</v>
      </c>
      <c r="L264" s="21">
        <f t="shared" si="18"/>
        <v>0</v>
      </c>
      <c r="M264" s="21">
        <f t="shared" si="15"/>
        <v>1.3430555555555557</v>
      </c>
      <c r="N264" s="11" t="s">
        <v>46</v>
      </c>
      <c r="O264" s="11" t="s">
        <v>55</v>
      </c>
      <c r="P264" s="12" t="s">
        <v>6</v>
      </c>
      <c r="Q264" s="5" t="s">
        <v>20</v>
      </c>
      <c r="R264" s="73" t="s">
        <v>754</v>
      </c>
      <c r="S264" s="88" t="s">
        <v>755</v>
      </c>
    </row>
    <row r="265" spans="1:19" s="72" customFormat="1" ht="28.5">
      <c r="A265" s="17">
        <v>260</v>
      </c>
      <c r="B265" s="67">
        <v>705248</v>
      </c>
      <c r="C265" s="6" t="s">
        <v>123</v>
      </c>
      <c r="D265" s="10" t="s">
        <v>52</v>
      </c>
      <c r="E265" s="10">
        <v>0</v>
      </c>
      <c r="F265" s="19">
        <v>42150</v>
      </c>
      <c r="G265" s="78" t="s">
        <v>756</v>
      </c>
      <c r="H265" s="82">
        <v>42155</v>
      </c>
      <c r="I265" s="87">
        <v>1</v>
      </c>
      <c r="J265" s="21">
        <f t="shared" si="16"/>
        <v>0</v>
      </c>
      <c r="K265" s="21">
        <f t="shared" si="17"/>
        <v>0</v>
      </c>
      <c r="L265" s="21">
        <f t="shared" si="18"/>
        <v>0</v>
      </c>
      <c r="M265" s="21">
        <f t="shared" ref="M265:M323" si="19">IF($N265="D",IF(MONTH($E$4)+1=MONTH($H265),TEXT(EOMONTH($E$4,0),"DD-MMM-YY"),$H265) - IF(MONTH($E$4)-1=MONTH($F265),TEXT(EOMONTH($E$4,-1)+1,"DD-MMM-YY"),$F265) + IF(MONTH($E$4)+1=MONTH($H265),"24:00",$I265) - IF(MONTH($E$4)-1=MONTH($F265),"00:00",$G265) + IF($E265&gt;2,TIME(12,0,0),TIME(0,0,0)),0)</f>
        <v>5.5597222222222218</v>
      </c>
      <c r="N265" s="11" t="s">
        <v>46</v>
      </c>
      <c r="O265" s="11" t="s">
        <v>55</v>
      </c>
      <c r="P265" s="12" t="s">
        <v>6</v>
      </c>
      <c r="Q265" s="5" t="s">
        <v>20</v>
      </c>
      <c r="R265" s="73" t="s">
        <v>757</v>
      </c>
      <c r="S265" s="88" t="s">
        <v>76</v>
      </c>
    </row>
    <row r="266" spans="1:19" s="72" customFormat="1" ht="28.5">
      <c r="A266" s="66">
        <v>261</v>
      </c>
      <c r="B266" s="67">
        <v>705249</v>
      </c>
      <c r="C266" s="6" t="s">
        <v>102</v>
      </c>
      <c r="D266" s="10" t="s">
        <v>52</v>
      </c>
      <c r="E266" s="10">
        <v>0</v>
      </c>
      <c r="F266" s="19">
        <v>42150</v>
      </c>
      <c r="G266" s="78" t="s">
        <v>758</v>
      </c>
      <c r="H266" s="19">
        <v>42150</v>
      </c>
      <c r="I266" s="78" t="s">
        <v>408</v>
      </c>
      <c r="J266" s="21">
        <f t="shared" si="16"/>
        <v>0</v>
      </c>
      <c r="K266" s="21">
        <f t="shared" si="17"/>
        <v>0</v>
      </c>
      <c r="L266" s="21">
        <f t="shared" si="18"/>
        <v>0</v>
      </c>
      <c r="M266" s="21">
        <f t="shared" si="19"/>
        <v>0.28124999999999994</v>
      </c>
      <c r="N266" s="11" t="s">
        <v>46</v>
      </c>
      <c r="O266" s="11" t="s">
        <v>55</v>
      </c>
      <c r="P266" s="12" t="s">
        <v>6</v>
      </c>
      <c r="Q266" s="5" t="s">
        <v>20</v>
      </c>
      <c r="R266" s="73" t="s">
        <v>759</v>
      </c>
      <c r="S266" s="73" t="s">
        <v>760</v>
      </c>
    </row>
    <row r="267" spans="1:19" s="72" customFormat="1" ht="28.5">
      <c r="A267" s="66">
        <v>262</v>
      </c>
      <c r="B267" s="67">
        <v>705250</v>
      </c>
      <c r="C267" s="6" t="s">
        <v>124</v>
      </c>
      <c r="D267" s="10" t="s">
        <v>52</v>
      </c>
      <c r="E267" s="10">
        <v>0</v>
      </c>
      <c r="F267" s="19">
        <v>42150</v>
      </c>
      <c r="G267" s="78" t="s">
        <v>137</v>
      </c>
      <c r="H267" s="19">
        <v>42150</v>
      </c>
      <c r="I267" s="78" t="s">
        <v>761</v>
      </c>
      <c r="J267" s="21">
        <f t="shared" si="16"/>
        <v>0</v>
      </c>
      <c r="K267" s="21">
        <f t="shared" si="17"/>
        <v>0</v>
      </c>
      <c r="L267" s="21">
        <f t="shared" si="18"/>
        <v>0</v>
      </c>
      <c r="M267" s="21">
        <f t="shared" si="19"/>
        <v>0.27638888888888896</v>
      </c>
      <c r="N267" s="11" t="s">
        <v>46</v>
      </c>
      <c r="O267" s="11" t="s">
        <v>55</v>
      </c>
      <c r="P267" s="12" t="s">
        <v>6</v>
      </c>
      <c r="Q267" s="5" t="s">
        <v>20</v>
      </c>
      <c r="R267" s="73" t="s">
        <v>762</v>
      </c>
      <c r="S267" s="73" t="s">
        <v>763</v>
      </c>
    </row>
    <row r="268" spans="1:19" s="72" customFormat="1" ht="28.5">
      <c r="A268" s="17">
        <v>263</v>
      </c>
      <c r="B268" s="67">
        <v>705251</v>
      </c>
      <c r="C268" s="74" t="s">
        <v>10</v>
      </c>
      <c r="D268" s="10" t="s">
        <v>52</v>
      </c>
      <c r="E268" s="10">
        <v>0</v>
      </c>
      <c r="F268" s="19">
        <v>42150</v>
      </c>
      <c r="G268" s="78" t="s">
        <v>764</v>
      </c>
      <c r="H268" s="19">
        <v>42151</v>
      </c>
      <c r="I268" s="78" t="s">
        <v>374</v>
      </c>
      <c r="J268" s="21">
        <f t="shared" si="16"/>
        <v>0</v>
      </c>
      <c r="K268" s="21">
        <f t="shared" si="17"/>
        <v>0</v>
      </c>
      <c r="L268" s="21">
        <f t="shared" si="18"/>
        <v>0</v>
      </c>
      <c r="M268" s="21">
        <f t="shared" si="19"/>
        <v>0.63402777777777775</v>
      </c>
      <c r="N268" s="11" t="s">
        <v>46</v>
      </c>
      <c r="O268" s="11" t="s">
        <v>55</v>
      </c>
      <c r="P268" s="12" t="s">
        <v>4</v>
      </c>
      <c r="Q268" s="5" t="s">
        <v>20</v>
      </c>
      <c r="R268" s="73" t="s">
        <v>765</v>
      </c>
      <c r="S268" s="88" t="s">
        <v>766</v>
      </c>
    </row>
    <row r="269" spans="1:19" s="72" customFormat="1" ht="28.5">
      <c r="A269" s="66">
        <v>264</v>
      </c>
      <c r="B269" s="67">
        <v>705252</v>
      </c>
      <c r="C269" s="6" t="s">
        <v>108</v>
      </c>
      <c r="D269" s="10" t="s">
        <v>52</v>
      </c>
      <c r="E269" s="10">
        <v>0</v>
      </c>
      <c r="F269" s="19">
        <v>42151</v>
      </c>
      <c r="G269" s="78" t="s">
        <v>147</v>
      </c>
      <c r="H269" s="19">
        <v>42151</v>
      </c>
      <c r="I269" s="78" t="s">
        <v>767</v>
      </c>
      <c r="J269" s="21">
        <f t="shared" si="16"/>
        <v>0</v>
      </c>
      <c r="K269" s="21">
        <f t="shared" si="17"/>
        <v>0</v>
      </c>
      <c r="L269" s="21">
        <f t="shared" si="18"/>
        <v>0</v>
      </c>
      <c r="M269" s="21">
        <f t="shared" si="19"/>
        <v>0.37847222222222227</v>
      </c>
      <c r="N269" s="11" t="s">
        <v>46</v>
      </c>
      <c r="O269" s="11" t="s">
        <v>55</v>
      </c>
      <c r="P269" s="12" t="s">
        <v>6</v>
      </c>
      <c r="Q269" s="5" t="s">
        <v>20</v>
      </c>
      <c r="R269" s="73" t="s">
        <v>768</v>
      </c>
      <c r="S269" s="88" t="s">
        <v>769</v>
      </c>
    </row>
    <row r="270" spans="1:19" s="72" customFormat="1" ht="28.5">
      <c r="A270" s="66">
        <v>265</v>
      </c>
      <c r="B270" s="67">
        <v>705253</v>
      </c>
      <c r="C270" s="6" t="s">
        <v>156</v>
      </c>
      <c r="D270" s="10" t="s">
        <v>52</v>
      </c>
      <c r="E270" s="10">
        <v>0</v>
      </c>
      <c r="F270" s="19">
        <v>42151</v>
      </c>
      <c r="G270" s="78" t="s">
        <v>770</v>
      </c>
      <c r="H270" s="19">
        <v>42151</v>
      </c>
      <c r="I270" s="78" t="s">
        <v>539</v>
      </c>
      <c r="J270" s="21">
        <f t="shared" si="16"/>
        <v>0</v>
      </c>
      <c r="K270" s="21">
        <f t="shared" si="17"/>
        <v>0</v>
      </c>
      <c r="L270" s="21">
        <f t="shared" si="18"/>
        <v>0</v>
      </c>
      <c r="M270" s="21">
        <f t="shared" si="19"/>
        <v>0.36319444444444438</v>
      </c>
      <c r="N270" s="11" t="s">
        <v>46</v>
      </c>
      <c r="O270" s="11" t="s">
        <v>55</v>
      </c>
      <c r="P270" s="12" t="s">
        <v>6</v>
      </c>
      <c r="Q270" s="5" t="s">
        <v>20</v>
      </c>
      <c r="R270" s="73" t="s">
        <v>771</v>
      </c>
      <c r="S270" s="88" t="s">
        <v>772</v>
      </c>
    </row>
    <row r="271" spans="1:19" s="72" customFormat="1" ht="28.5">
      <c r="A271" s="17">
        <v>266</v>
      </c>
      <c r="B271" s="67">
        <v>705254</v>
      </c>
      <c r="C271" s="6" t="s">
        <v>124</v>
      </c>
      <c r="D271" s="10" t="s">
        <v>52</v>
      </c>
      <c r="E271" s="10">
        <v>0</v>
      </c>
      <c r="F271" s="19">
        <v>42151</v>
      </c>
      <c r="G271" s="78" t="s">
        <v>737</v>
      </c>
      <c r="H271" s="19">
        <v>42151</v>
      </c>
      <c r="I271" s="78" t="s">
        <v>773</v>
      </c>
      <c r="J271" s="21">
        <f t="shared" si="16"/>
        <v>0</v>
      </c>
      <c r="K271" s="21">
        <f t="shared" si="17"/>
        <v>0</v>
      </c>
      <c r="L271" s="21">
        <f t="shared" si="18"/>
        <v>0</v>
      </c>
      <c r="M271" s="21">
        <f t="shared" si="19"/>
        <v>0.54652777777777772</v>
      </c>
      <c r="N271" s="11" t="s">
        <v>46</v>
      </c>
      <c r="O271" s="11" t="s">
        <v>55</v>
      </c>
      <c r="P271" s="12" t="s">
        <v>6</v>
      </c>
      <c r="Q271" s="5" t="s">
        <v>20</v>
      </c>
      <c r="R271" s="73" t="s">
        <v>774</v>
      </c>
      <c r="S271" s="73" t="s">
        <v>775</v>
      </c>
    </row>
    <row r="272" spans="1:19" s="72" customFormat="1" ht="28.5">
      <c r="A272" s="66">
        <v>267</v>
      </c>
      <c r="B272" s="67">
        <v>705255</v>
      </c>
      <c r="C272" s="6" t="s">
        <v>117</v>
      </c>
      <c r="D272" s="10" t="s">
        <v>52</v>
      </c>
      <c r="E272" s="10">
        <v>0</v>
      </c>
      <c r="F272" s="19">
        <v>42151</v>
      </c>
      <c r="G272" s="78" t="s">
        <v>776</v>
      </c>
      <c r="H272" s="19">
        <v>42151</v>
      </c>
      <c r="I272" s="78" t="s">
        <v>764</v>
      </c>
      <c r="J272" s="21">
        <f t="shared" si="16"/>
        <v>0</v>
      </c>
      <c r="K272" s="21">
        <f t="shared" si="17"/>
        <v>0</v>
      </c>
      <c r="L272" s="21">
        <f t="shared" si="18"/>
        <v>0</v>
      </c>
      <c r="M272" s="21">
        <f t="shared" si="19"/>
        <v>0.34027777777777779</v>
      </c>
      <c r="N272" s="11" t="s">
        <v>46</v>
      </c>
      <c r="O272" s="11" t="s">
        <v>55</v>
      </c>
      <c r="P272" s="12" t="s">
        <v>6</v>
      </c>
      <c r="Q272" s="5" t="s">
        <v>20</v>
      </c>
      <c r="R272" s="73" t="s">
        <v>777</v>
      </c>
      <c r="S272" s="73" t="s">
        <v>778</v>
      </c>
    </row>
    <row r="273" spans="1:19" s="72" customFormat="1" ht="28.5">
      <c r="A273" s="66">
        <v>268</v>
      </c>
      <c r="B273" s="67">
        <v>705256</v>
      </c>
      <c r="C273" s="6" t="s">
        <v>119</v>
      </c>
      <c r="D273" s="10" t="s">
        <v>52</v>
      </c>
      <c r="E273" s="10">
        <v>0</v>
      </c>
      <c r="F273" s="19">
        <v>42151</v>
      </c>
      <c r="G273" s="78" t="s">
        <v>72</v>
      </c>
      <c r="H273" s="82">
        <v>42155</v>
      </c>
      <c r="I273" s="87">
        <v>1</v>
      </c>
      <c r="J273" s="21">
        <f t="shared" si="16"/>
        <v>0</v>
      </c>
      <c r="K273" s="21">
        <f t="shared" si="17"/>
        <v>0</v>
      </c>
      <c r="L273" s="21">
        <f t="shared" si="18"/>
        <v>0</v>
      </c>
      <c r="M273" s="21">
        <f t="shared" si="19"/>
        <v>4.6194444444444445</v>
      </c>
      <c r="N273" s="11" t="s">
        <v>46</v>
      </c>
      <c r="O273" s="11" t="s">
        <v>55</v>
      </c>
      <c r="P273" s="12" t="s">
        <v>6</v>
      </c>
      <c r="Q273" s="5" t="s">
        <v>20</v>
      </c>
      <c r="R273" s="73" t="s">
        <v>779</v>
      </c>
      <c r="S273" s="88" t="s">
        <v>76</v>
      </c>
    </row>
    <row r="274" spans="1:19" s="72" customFormat="1" ht="28.5">
      <c r="A274" s="17">
        <v>269</v>
      </c>
      <c r="B274" s="67">
        <v>705257</v>
      </c>
      <c r="C274" s="6" t="s">
        <v>107</v>
      </c>
      <c r="D274" s="10" t="s">
        <v>52</v>
      </c>
      <c r="E274" s="10">
        <v>0</v>
      </c>
      <c r="F274" s="19">
        <v>42151</v>
      </c>
      <c r="G274" s="78" t="s">
        <v>165</v>
      </c>
      <c r="H274" s="19">
        <v>42151</v>
      </c>
      <c r="I274" s="78" t="s">
        <v>620</v>
      </c>
      <c r="J274" s="21">
        <f t="shared" si="16"/>
        <v>0</v>
      </c>
      <c r="K274" s="21">
        <f t="shared" si="17"/>
        <v>0</v>
      </c>
      <c r="L274" s="21">
        <f t="shared" si="18"/>
        <v>0</v>
      </c>
      <c r="M274" s="21">
        <f t="shared" si="19"/>
        <v>0.33750000000000002</v>
      </c>
      <c r="N274" s="11" t="s">
        <v>46</v>
      </c>
      <c r="O274" s="11" t="s">
        <v>55</v>
      </c>
      <c r="P274" s="12" t="s">
        <v>6</v>
      </c>
      <c r="Q274" s="5" t="s">
        <v>20</v>
      </c>
      <c r="R274" s="73" t="s">
        <v>780</v>
      </c>
      <c r="S274" s="88" t="s">
        <v>781</v>
      </c>
    </row>
    <row r="275" spans="1:19" s="72" customFormat="1" ht="28.5">
      <c r="A275" s="66">
        <v>270</v>
      </c>
      <c r="B275" s="67">
        <v>705258</v>
      </c>
      <c r="C275" s="6" t="s">
        <v>102</v>
      </c>
      <c r="D275" s="10" t="s">
        <v>52</v>
      </c>
      <c r="E275" s="10">
        <v>0</v>
      </c>
      <c r="F275" s="19">
        <v>42151</v>
      </c>
      <c r="G275" s="78" t="s">
        <v>782</v>
      </c>
      <c r="H275" s="19">
        <v>42151</v>
      </c>
      <c r="I275" s="78" t="s">
        <v>783</v>
      </c>
      <c r="J275" s="21">
        <f t="shared" si="16"/>
        <v>0</v>
      </c>
      <c r="K275" s="21">
        <f t="shared" si="17"/>
        <v>0</v>
      </c>
      <c r="L275" s="21">
        <f t="shared" si="18"/>
        <v>0</v>
      </c>
      <c r="M275" s="21">
        <f t="shared" si="19"/>
        <v>0.36874999999999986</v>
      </c>
      <c r="N275" s="11" t="s">
        <v>46</v>
      </c>
      <c r="O275" s="11" t="s">
        <v>55</v>
      </c>
      <c r="P275" s="12" t="s">
        <v>6</v>
      </c>
      <c r="Q275" s="5" t="s">
        <v>20</v>
      </c>
      <c r="R275" s="73" t="s">
        <v>784</v>
      </c>
      <c r="S275" s="88" t="s">
        <v>785</v>
      </c>
    </row>
    <row r="276" spans="1:19" s="72" customFormat="1" ht="28.5">
      <c r="A276" s="66">
        <v>271</v>
      </c>
      <c r="B276" s="67">
        <v>705259</v>
      </c>
      <c r="C276" s="6" t="s">
        <v>109</v>
      </c>
      <c r="D276" s="10" t="s">
        <v>52</v>
      </c>
      <c r="E276" s="10">
        <v>0</v>
      </c>
      <c r="F276" s="19">
        <v>42151</v>
      </c>
      <c r="G276" s="78" t="s">
        <v>208</v>
      </c>
      <c r="H276" s="19">
        <v>42151</v>
      </c>
      <c r="I276" s="78" t="s">
        <v>786</v>
      </c>
      <c r="J276" s="21">
        <f t="shared" si="16"/>
        <v>0</v>
      </c>
      <c r="K276" s="21">
        <f t="shared" si="17"/>
        <v>0</v>
      </c>
      <c r="L276" s="21">
        <f t="shared" si="18"/>
        <v>0</v>
      </c>
      <c r="M276" s="21">
        <f t="shared" si="19"/>
        <v>0.26875000000000004</v>
      </c>
      <c r="N276" s="11" t="s">
        <v>46</v>
      </c>
      <c r="O276" s="11" t="s">
        <v>55</v>
      </c>
      <c r="P276" s="12" t="s">
        <v>6</v>
      </c>
      <c r="Q276" s="5" t="s">
        <v>20</v>
      </c>
      <c r="R276" s="73" t="s">
        <v>787</v>
      </c>
      <c r="S276" s="73" t="s">
        <v>788</v>
      </c>
    </row>
    <row r="277" spans="1:19" s="72" customFormat="1" ht="42">
      <c r="A277" s="17">
        <v>272</v>
      </c>
      <c r="B277" s="67">
        <v>705260</v>
      </c>
      <c r="C277" s="74" t="s">
        <v>17</v>
      </c>
      <c r="D277" s="10" t="s">
        <v>52</v>
      </c>
      <c r="E277" s="10">
        <v>0</v>
      </c>
      <c r="F277" s="19">
        <v>42151</v>
      </c>
      <c r="G277" s="78" t="s">
        <v>789</v>
      </c>
      <c r="H277" s="19">
        <v>42151</v>
      </c>
      <c r="I277" s="78" t="s">
        <v>790</v>
      </c>
      <c r="J277" s="21">
        <f t="shared" si="16"/>
        <v>0</v>
      </c>
      <c r="K277" s="21">
        <f t="shared" si="17"/>
        <v>0</v>
      </c>
      <c r="L277" s="21">
        <f t="shared" si="18"/>
        <v>0</v>
      </c>
      <c r="M277" s="21">
        <f t="shared" si="19"/>
        <v>0.25416666666666676</v>
      </c>
      <c r="N277" s="11" t="s">
        <v>46</v>
      </c>
      <c r="O277" s="11" t="s">
        <v>55</v>
      </c>
      <c r="P277" s="12" t="s">
        <v>61</v>
      </c>
      <c r="Q277" s="5" t="s">
        <v>791</v>
      </c>
      <c r="R277" s="73" t="s">
        <v>901</v>
      </c>
      <c r="S277" s="73" t="s">
        <v>902</v>
      </c>
    </row>
    <row r="278" spans="1:19" s="72" customFormat="1" ht="28.5">
      <c r="A278" s="66">
        <v>273</v>
      </c>
      <c r="B278" s="67">
        <v>705261</v>
      </c>
      <c r="C278" s="2" t="s">
        <v>84</v>
      </c>
      <c r="D278" s="10" t="s">
        <v>52</v>
      </c>
      <c r="E278" s="10">
        <v>2</v>
      </c>
      <c r="F278" s="19">
        <v>42151</v>
      </c>
      <c r="G278" s="78" t="s">
        <v>792</v>
      </c>
      <c r="H278" s="19">
        <v>42151</v>
      </c>
      <c r="I278" s="78" t="s">
        <v>139</v>
      </c>
      <c r="J278" s="21">
        <f t="shared" si="16"/>
        <v>6.9444444444443088E-3</v>
      </c>
      <c r="K278" s="21">
        <f t="shared" si="17"/>
        <v>0</v>
      </c>
      <c r="L278" s="21">
        <f t="shared" si="18"/>
        <v>0</v>
      </c>
      <c r="M278" s="21">
        <f t="shared" si="19"/>
        <v>0</v>
      </c>
      <c r="N278" s="11" t="s">
        <v>53</v>
      </c>
      <c r="O278" s="11" t="s">
        <v>55</v>
      </c>
      <c r="P278" s="12" t="s">
        <v>12</v>
      </c>
      <c r="Q278" s="5" t="s">
        <v>793</v>
      </c>
      <c r="R278" s="88" t="s">
        <v>76</v>
      </c>
      <c r="S278" s="88" t="s">
        <v>76</v>
      </c>
    </row>
    <row r="279" spans="1:19" s="72" customFormat="1" ht="28.5">
      <c r="A279" s="66">
        <v>274</v>
      </c>
      <c r="B279" s="67">
        <v>705262</v>
      </c>
      <c r="C279" s="2" t="s">
        <v>84</v>
      </c>
      <c r="D279" s="10" t="s">
        <v>52</v>
      </c>
      <c r="E279" s="10">
        <v>0</v>
      </c>
      <c r="F279" s="19">
        <v>42151</v>
      </c>
      <c r="G279" s="78" t="s">
        <v>139</v>
      </c>
      <c r="H279" s="19">
        <v>42152</v>
      </c>
      <c r="I279" s="78">
        <v>0.63055555555555554</v>
      </c>
      <c r="J279" s="21">
        <f t="shared" si="16"/>
        <v>0</v>
      </c>
      <c r="K279" s="21">
        <f t="shared" si="17"/>
        <v>0</v>
      </c>
      <c r="L279" s="21">
        <f t="shared" si="18"/>
        <v>0</v>
      </c>
      <c r="M279" s="21">
        <f t="shared" si="19"/>
        <v>0.91319444444444453</v>
      </c>
      <c r="N279" s="11" t="s">
        <v>46</v>
      </c>
      <c r="O279" s="11" t="s">
        <v>55</v>
      </c>
      <c r="P279" s="12" t="s">
        <v>4</v>
      </c>
      <c r="Q279" s="5" t="s">
        <v>160</v>
      </c>
      <c r="R279" s="88" t="s">
        <v>76</v>
      </c>
      <c r="S279" s="73" t="s">
        <v>794</v>
      </c>
    </row>
    <row r="280" spans="1:19" s="72" customFormat="1" ht="28.5">
      <c r="A280" s="17">
        <v>275</v>
      </c>
      <c r="B280" s="67">
        <v>705263</v>
      </c>
      <c r="C280" s="74" t="s">
        <v>10</v>
      </c>
      <c r="D280" s="10" t="s">
        <v>52</v>
      </c>
      <c r="E280" s="10">
        <v>0</v>
      </c>
      <c r="F280" s="19">
        <v>42151</v>
      </c>
      <c r="G280" s="78" t="s">
        <v>573</v>
      </c>
      <c r="H280" s="19">
        <v>42152</v>
      </c>
      <c r="I280" s="78" t="s">
        <v>795</v>
      </c>
      <c r="J280" s="21">
        <f t="shared" si="16"/>
        <v>0</v>
      </c>
      <c r="K280" s="21">
        <f t="shared" si="17"/>
        <v>0</v>
      </c>
      <c r="L280" s="21">
        <f t="shared" si="18"/>
        <v>0</v>
      </c>
      <c r="M280" s="21">
        <f t="shared" si="19"/>
        <v>0.51250000000000007</v>
      </c>
      <c r="N280" s="11" t="s">
        <v>46</v>
      </c>
      <c r="O280" s="11" t="s">
        <v>55</v>
      </c>
      <c r="P280" s="12" t="s">
        <v>4</v>
      </c>
      <c r="Q280" s="5" t="s">
        <v>20</v>
      </c>
      <c r="R280" s="73" t="s">
        <v>796</v>
      </c>
      <c r="S280" s="88" t="s">
        <v>797</v>
      </c>
    </row>
    <row r="281" spans="1:19" s="72" customFormat="1" ht="42.75">
      <c r="A281" s="66">
        <v>276</v>
      </c>
      <c r="B281" s="67">
        <v>705264</v>
      </c>
      <c r="C281" s="26" t="s">
        <v>34</v>
      </c>
      <c r="D281" s="10" t="s">
        <v>52</v>
      </c>
      <c r="E281" s="10">
        <v>0</v>
      </c>
      <c r="F281" s="19">
        <v>42151</v>
      </c>
      <c r="G281" s="78" t="s">
        <v>798</v>
      </c>
      <c r="H281" s="19">
        <v>42151</v>
      </c>
      <c r="I281" s="78" t="s">
        <v>903</v>
      </c>
      <c r="J281" s="21">
        <f t="shared" si="16"/>
        <v>0</v>
      </c>
      <c r="K281" s="21">
        <f t="shared" si="17"/>
        <v>1.041666666666663E-2</v>
      </c>
      <c r="L281" s="21">
        <f t="shared" si="18"/>
        <v>0</v>
      </c>
      <c r="M281" s="21">
        <f t="shared" si="19"/>
        <v>0</v>
      </c>
      <c r="N281" s="11" t="s">
        <v>54</v>
      </c>
      <c r="O281" s="11" t="s">
        <v>55</v>
      </c>
      <c r="P281" s="12" t="s">
        <v>250</v>
      </c>
      <c r="Q281" s="5" t="s">
        <v>799</v>
      </c>
      <c r="R281" s="88" t="s">
        <v>76</v>
      </c>
      <c r="S281" s="88" t="s">
        <v>76</v>
      </c>
    </row>
    <row r="282" spans="1:19" s="72" customFormat="1" ht="28.5">
      <c r="A282" s="66">
        <v>277</v>
      </c>
      <c r="B282" s="67">
        <v>705265</v>
      </c>
      <c r="C282" s="26" t="s">
        <v>34</v>
      </c>
      <c r="D282" s="10" t="s">
        <v>52</v>
      </c>
      <c r="E282" s="10">
        <v>0</v>
      </c>
      <c r="F282" s="19">
        <v>42151</v>
      </c>
      <c r="G282" s="78" t="s">
        <v>798</v>
      </c>
      <c r="H282" s="82">
        <v>42155</v>
      </c>
      <c r="I282" s="87">
        <v>1</v>
      </c>
      <c r="J282" s="21">
        <f t="shared" si="16"/>
        <v>0</v>
      </c>
      <c r="K282" s="21">
        <f t="shared" si="17"/>
        <v>0</v>
      </c>
      <c r="L282" s="21">
        <f t="shared" si="18"/>
        <v>0</v>
      </c>
      <c r="M282" s="21">
        <f t="shared" si="19"/>
        <v>4.0298611111111109</v>
      </c>
      <c r="N282" s="11" t="s">
        <v>46</v>
      </c>
      <c r="O282" s="11" t="s">
        <v>55</v>
      </c>
      <c r="P282" s="12" t="s">
        <v>885</v>
      </c>
      <c r="Q282" s="5" t="s">
        <v>886</v>
      </c>
      <c r="R282" s="88" t="s">
        <v>76</v>
      </c>
      <c r="S282" s="88" t="s">
        <v>76</v>
      </c>
    </row>
    <row r="283" spans="1:19" s="72" customFormat="1" ht="28.5">
      <c r="A283" s="17">
        <v>278</v>
      </c>
      <c r="B283" s="67">
        <v>705266</v>
      </c>
      <c r="C283" s="6" t="s">
        <v>114</v>
      </c>
      <c r="D283" s="10" t="s">
        <v>52</v>
      </c>
      <c r="E283" s="10">
        <v>0</v>
      </c>
      <c r="F283" s="19">
        <v>42152</v>
      </c>
      <c r="G283" s="78" t="s">
        <v>800</v>
      </c>
      <c r="H283" s="19">
        <v>42152</v>
      </c>
      <c r="I283" s="78">
        <v>0.7006944444444444</v>
      </c>
      <c r="J283" s="21">
        <f t="shared" si="16"/>
        <v>0</v>
      </c>
      <c r="K283" s="21">
        <f t="shared" si="17"/>
        <v>0</v>
      </c>
      <c r="L283" s="21">
        <f t="shared" si="18"/>
        <v>0</v>
      </c>
      <c r="M283" s="21">
        <f t="shared" si="19"/>
        <v>0.43194444444444441</v>
      </c>
      <c r="N283" s="11" t="s">
        <v>46</v>
      </c>
      <c r="O283" s="11" t="s">
        <v>55</v>
      </c>
      <c r="P283" s="12" t="s">
        <v>6</v>
      </c>
      <c r="Q283" s="5" t="s">
        <v>20</v>
      </c>
      <c r="R283" s="73" t="s">
        <v>801</v>
      </c>
      <c r="S283" s="73" t="s">
        <v>802</v>
      </c>
    </row>
    <row r="284" spans="1:19" s="72" customFormat="1" ht="28.5">
      <c r="A284" s="66">
        <v>279</v>
      </c>
      <c r="B284" s="67">
        <v>705267</v>
      </c>
      <c r="C284" s="6" t="s">
        <v>103</v>
      </c>
      <c r="D284" s="10" t="s">
        <v>52</v>
      </c>
      <c r="E284" s="10">
        <v>0</v>
      </c>
      <c r="F284" s="19">
        <v>42152</v>
      </c>
      <c r="G284" s="78" t="s">
        <v>803</v>
      </c>
      <c r="H284" s="19">
        <v>42152</v>
      </c>
      <c r="I284" s="78">
        <v>0.88194444444444453</v>
      </c>
      <c r="J284" s="21">
        <f t="shared" si="16"/>
        <v>0</v>
      </c>
      <c r="K284" s="21">
        <f t="shared" si="17"/>
        <v>0</v>
      </c>
      <c r="L284" s="21">
        <f t="shared" si="18"/>
        <v>0</v>
      </c>
      <c r="M284" s="21">
        <f t="shared" si="19"/>
        <v>0.60625000000000007</v>
      </c>
      <c r="N284" s="11" t="s">
        <v>46</v>
      </c>
      <c r="O284" s="11" t="s">
        <v>55</v>
      </c>
      <c r="P284" s="12" t="s">
        <v>6</v>
      </c>
      <c r="Q284" s="5" t="s">
        <v>20</v>
      </c>
      <c r="R284" s="73" t="s">
        <v>804</v>
      </c>
      <c r="S284" s="73" t="s">
        <v>805</v>
      </c>
    </row>
    <row r="285" spans="1:19" s="72" customFormat="1" ht="28.5">
      <c r="A285" s="66">
        <v>280</v>
      </c>
      <c r="B285" s="67">
        <v>705268</v>
      </c>
      <c r="C285" s="6" t="s">
        <v>117</v>
      </c>
      <c r="D285" s="10" t="s">
        <v>52</v>
      </c>
      <c r="E285" s="10">
        <v>0</v>
      </c>
      <c r="F285" s="19">
        <v>42152</v>
      </c>
      <c r="G285" s="78">
        <v>0.32847222222222222</v>
      </c>
      <c r="H285" s="19">
        <v>42152</v>
      </c>
      <c r="I285" s="79" t="s">
        <v>806</v>
      </c>
      <c r="J285" s="21">
        <f t="shared" si="16"/>
        <v>0</v>
      </c>
      <c r="K285" s="21">
        <f t="shared" si="17"/>
        <v>0</v>
      </c>
      <c r="L285" s="21">
        <f t="shared" si="18"/>
        <v>0</v>
      </c>
      <c r="M285" s="21">
        <f t="shared" si="19"/>
        <v>0.39652777777777776</v>
      </c>
      <c r="N285" s="11" t="s">
        <v>46</v>
      </c>
      <c r="O285" s="11" t="s">
        <v>55</v>
      </c>
      <c r="P285" s="12" t="s">
        <v>6</v>
      </c>
      <c r="Q285" s="5" t="s">
        <v>20</v>
      </c>
      <c r="R285" s="73" t="s">
        <v>807</v>
      </c>
      <c r="S285" s="73" t="s">
        <v>808</v>
      </c>
    </row>
    <row r="286" spans="1:19" s="72" customFormat="1" ht="28.5">
      <c r="A286" s="17">
        <v>281</v>
      </c>
      <c r="B286" s="67">
        <v>705269</v>
      </c>
      <c r="C286" s="6" t="s">
        <v>124</v>
      </c>
      <c r="D286" s="10" t="s">
        <v>52</v>
      </c>
      <c r="E286" s="10">
        <v>0</v>
      </c>
      <c r="F286" s="19">
        <v>42152</v>
      </c>
      <c r="G286" s="78">
        <v>0.33055555555555555</v>
      </c>
      <c r="H286" s="19">
        <v>42154</v>
      </c>
      <c r="I286" s="78">
        <v>6.1805555555555558E-2</v>
      </c>
      <c r="J286" s="21">
        <f t="shared" si="16"/>
        <v>0</v>
      </c>
      <c r="K286" s="21">
        <f t="shared" si="17"/>
        <v>0</v>
      </c>
      <c r="L286" s="21">
        <f t="shared" si="18"/>
        <v>0</v>
      </c>
      <c r="M286" s="21">
        <f t="shared" si="19"/>
        <v>1.73125</v>
      </c>
      <c r="N286" s="11" t="s">
        <v>46</v>
      </c>
      <c r="O286" s="11" t="s">
        <v>55</v>
      </c>
      <c r="P286" s="12" t="s">
        <v>6</v>
      </c>
      <c r="Q286" s="5" t="s">
        <v>20</v>
      </c>
      <c r="R286" s="73" t="s">
        <v>809</v>
      </c>
      <c r="S286" s="73" t="s">
        <v>810</v>
      </c>
    </row>
    <row r="287" spans="1:19" s="72" customFormat="1" ht="28.5">
      <c r="A287" s="66">
        <v>282</v>
      </c>
      <c r="B287" s="67">
        <v>705270</v>
      </c>
      <c r="C287" s="6" t="s">
        <v>102</v>
      </c>
      <c r="D287" s="10" t="s">
        <v>52</v>
      </c>
      <c r="E287" s="10">
        <v>0</v>
      </c>
      <c r="F287" s="19">
        <v>42152</v>
      </c>
      <c r="G287" s="78">
        <v>0.3347222222222222</v>
      </c>
      <c r="H287" s="19">
        <v>42153</v>
      </c>
      <c r="I287" s="78">
        <v>0.76388888888888884</v>
      </c>
      <c r="J287" s="21">
        <f t="shared" si="16"/>
        <v>0</v>
      </c>
      <c r="K287" s="21">
        <f t="shared" si="17"/>
        <v>0</v>
      </c>
      <c r="L287" s="21">
        <f t="shared" si="18"/>
        <v>0</v>
      </c>
      <c r="M287" s="21">
        <f t="shared" si="19"/>
        <v>1.4291666666666667</v>
      </c>
      <c r="N287" s="11" t="s">
        <v>46</v>
      </c>
      <c r="O287" s="11" t="s">
        <v>55</v>
      </c>
      <c r="P287" s="12" t="s">
        <v>6</v>
      </c>
      <c r="Q287" s="5" t="s">
        <v>20</v>
      </c>
      <c r="R287" s="73" t="s">
        <v>811</v>
      </c>
      <c r="S287" s="73" t="s">
        <v>812</v>
      </c>
    </row>
    <row r="288" spans="1:19" s="72" customFormat="1" ht="28.5">
      <c r="A288" s="66">
        <v>283</v>
      </c>
      <c r="B288" s="67">
        <v>705271</v>
      </c>
      <c r="C288" s="6" t="s">
        <v>108</v>
      </c>
      <c r="D288" s="10" t="s">
        <v>52</v>
      </c>
      <c r="E288" s="10">
        <v>0</v>
      </c>
      <c r="F288" s="19">
        <v>42152</v>
      </c>
      <c r="G288" s="78">
        <v>0.3576388888888889</v>
      </c>
      <c r="H288" s="19">
        <v>42152</v>
      </c>
      <c r="I288" s="78">
        <v>0.67499999999999993</v>
      </c>
      <c r="J288" s="21">
        <f t="shared" si="16"/>
        <v>0</v>
      </c>
      <c r="K288" s="21">
        <f t="shared" si="17"/>
        <v>0</v>
      </c>
      <c r="L288" s="21">
        <f t="shared" si="18"/>
        <v>0</v>
      </c>
      <c r="M288" s="21">
        <f t="shared" si="19"/>
        <v>0.31736111111111104</v>
      </c>
      <c r="N288" s="11" t="s">
        <v>46</v>
      </c>
      <c r="O288" s="11" t="s">
        <v>55</v>
      </c>
      <c r="P288" s="12" t="s">
        <v>6</v>
      </c>
      <c r="Q288" s="5" t="s">
        <v>20</v>
      </c>
      <c r="R288" s="73" t="s">
        <v>813</v>
      </c>
      <c r="S288" s="73" t="s">
        <v>814</v>
      </c>
    </row>
    <row r="289" spans="1:19" s="72" customFormat="1" ht="28.5">
      <c r="A289" s="17">
        <v>284</v>
      </c>
      <c r="B289" s="67">
        <v>705272</v>
      </c>
      <c r="C289" s="6" t="s">
        <v>109</v>
      </c>
      <c r="D289" s="10" t="s">
        <v>52</v>
      </c>
      <c r="E289" s="10">
        <v>0</v>
      </c>
      <c r="F289" s="19">
        <v>42152</v>
      </c>
      <c r="G289" s="78">
        <v>0.37222222222222223</v>
      </c>
      <c r="H289" s="19">
        <v>42152</v>
      </c>
      <c r="I289" s="78">
        <v>0.68263888888888891</v>
      </c>
      <c r="J289" s="21">
        <f t="shared" si="16"/>
        <v>0</v>
      </c>
      <c r="K289" s="21">
        <f t="shared" si="17"/>
        <v>0</v>
      </c>
      <c r="L289" s="21">
        <f t="shared" si="18"/>
        <v>0</v>
      </c>
      <c r="M289" s="21">
        <f t="shared" si="19"/>
        <v>0.31041666666666667</v>
      </c>
      <c r="N289" s="11" t="s">
        <v>46</v>
      </c>
      <c r="O289" s="11" t="s">
        <v>55</v>
      </c>
      <c r="P289" s="12" t="s">
        <v>6</v>
      </c>
      <c r="Q289" s="5" t="s">
        <v>20</v>
      </c>
      <c r="R289" s="73" t="s">
        <v>815</v>
      </c>
      <c r="S289" s="73" t="s">
        <v>816</v>
      </c>
    </row>
    <row r="290" spans="1:19" s="72" customFormat="1" ht="28.5">
      <c r="A290" s="66">
        <v>285</v>
      </c>
      <c r="B290" s="67">
        <v>705273</v>
      </c>
      <c r="C290" s="6" t="s">
        <v>107</v>
      </c>
      <c r="D290" s="10" t="s">
        <v>52</v>
      </c>
      <c r="E290" s="10">
        <v>0</v>
      </c>
      <c r="F290" s="19">
        <v>42152</v>
      </c>
      <c r="G290" s="78">
        <v>0.37291666666666662</v>
      </c>
      <c r="H290" s="19">
        <v>42152</v>
      </c>
      <c r="I290" s="78">
        <v>0.72291666666666676</v>
      </c>
      <c r="J290" s="21">
        <f t="shared" si="16"/>
        <v>0</v>
      </c>
      <c r="K290" s="21">
        <f t="shared" si="17"/>
        <v>0</v>
      </c>
      <c r="L290" s="21">
        <f t="shared" si="18"/>
        <v>0</v>
      </c>
      <c r="M290" s="21">
        <f t="shared" si="19"/>
        <v>0.35000000000000014</v>
      </c>
      <c r="N290" s="11" t="s">
        <v>46</v>
      </c>
      <c r="O290" s="11" t="s">
        <v>55</v>
      </c>
      <c r="P290" s="12" t="s">
        <v>6</v>
      </c>
      <c r="Q290" s="5" t="s">
        <v>20</v>
      </c>
      <c r="R290" s="73" t="s">
        <v>817</v>
      </c>
      <c r="S290" s="73" t="s">
        <v>818</v>
      </c>
    </row>
    <row r="291" spans="1:19" s="72" customFormat="1" ht="28.5">
      <c r="A291" s="66">
        <v>286</v>
      </c>
      <c r="B291" s="67">
        <v>705274</v>
      </c>
      <c r="C291" s="6" t="s">
        <v>156</v>
      </c>
      <c r="D291" s="10" t="s">
        <v>52</v>
      </c>
      <c r="E291" s="10">
        <v>0</v>
      </c>
      <c r="F291" s="19">
        <v>42152</v>
      </c>
      <c r="G291" s="78">
        <v>0.4694444444444445</v>
      </c>
      <c r="H291" s="19">
        <v>42152</v>
      </c>
      <c r="I291" s="78">
        <v>0.76041666666666663</v>
      </c>
      <c r="J291" s="21">
        <f t="shared" si="16"/>
        <v>0</v>
      </c>
      <c r="K291" s="21">
        <f t="shared" si="17"/>
        <v>0</v>
      </c>
      <c r="L291" s="21">
        <f t="shared" si="18"/>
        <v>0</v>
      </c>
      <c r="M291" s="21">
        <f t="shared" si="19"/>
        <v>0.29097222222222213</v>
      </c>
      <c r="N291" s="11" t="s">
        <v>46</v>
      </c>
      <c r="O291" s="11" t="s">
        <v>55</v>
      </c>
      <c r="P291" s="12" t="s">
        <v>6</v>
      </c>
      <c r="Q291" s="5" t="s">
        <v>20</v>
      </c>
      <c r="R291" s="73" t="s">
        <v>819</v>
      </c>
      <c r="S291" s="73" t="s">
        <v>820</v>
      </c>
    </row>
    <row r="292" spans="1:19" s="72" customFormat="1">
      <c r="A292" s="17">
        <v>287</v>
      </c>
      <c r="B292" s="67">
        <v>705275</v>
      </c>
      <c r="C292" s="2" t="s">
        <v>86</v>
      </c>
      <c r="D292" s="10" t="s">
        <v>52</v>
      </c>
      <c r="E292" s="10">
        <v>0</v>
      </c>
      <c r="F292" s="19">
        <v>42152</v>
      </c>
      <c r="G292" s="78">
        <v>0.65902777777777777</v>
      </c>
      <c r="H292" s="19">
        <v>42152</v>
      </c>
      <c r="I292" s="78">
        <v>0.80972222222222223</v>
      </c>
      <c r="J292" s="21">
        <f t="shared" si="16"/>
        <v>0.15069444444444446</v>
      </c>
      <c r="K292" s="21">
        <f t="shared" si="17"/>
        <v>0</v>
      </c>
      <c r="L292" s="21">
        <f t="shared" si="18"/>
        <v>0</v>
      </c>
      <c r="M292" s="21">
        <f t="shared" si="19"/>
        <v>0</v>
      </c>
      <c r="N292" s="11" t="s">
        <v>53</v>
      </c>
      <c r="O292" s="11" t="s">
        <v>55</v>
      </c>
      <c r="P292" s="12" t="s">
        <v>13</v>
      </c>
      <c r="Q292" s="5" t="s">
        <v>821</v>
      </c>
      <c r="R292" s="73" t="s">
        <v>822</v>
      </c>
      <c r="S292" s="73" t="s">
        <v>823</v>
      </c>
    </row>
    <row r="293" spans="1:19" s="72" customFormat="1" ht="28.5">
      <c r="A293" s="66">
        <v>288</v>
      </c>
      <c r="B293" s="67">
        <v>705276</v>
      </c>
      <c r="C293" s="2" t="s">
        <v>85</v>
      </c>
      <c r="D293" s="10" t="s">
        <v>52</v>
      </c>
      <c r="E293" s="10">
        <v>1</v>
      </c>
      <c r="F293" s="19">
        <v>42152</v>
      </c>
      <c r="G293" s="78">
        <v>0.66666666666666663</v>
      </c>
      <c r="H293" s="19">
        <v>42152</v>
      </c>
      <c r="I293" s="78">
        <v>0.67361111111111116</v>
      </c>
      <c r="J293" s="21">
        <f t="shared" si="16"/>
        <v>6.9444444444445308E-3</v>
      </c>
      <c r="K293" s="21">
        <f t="shared" si="17"/>
        <v>0</v>
      </c>
      <c r="L293" s="21">
        <f t="shared" si="18"/>
        <v>0</v>
      </c>
      <c r="M293" s="21">
        <f t="shared" si="19"/>
        <v>0</v>
      </c>
      <c r="N293" s="11" t="s">
        <v>53</v>
      </c>
      <c r="O293" s="11" t="s">
        <v>55</v>
      </c>
      <c r="P293" s="12" t="s">
        <v>12</v>
      </c>
      <c r="Q293" s="5" t="s">
        <v>904</v>
      </c>
      <c r="R293" s="73"/>
      <c r="S293" s="73"/>
    </row>
    <row r="294" spans="1:19" s="72" customFormat="1" ht="57">
      <c r="A294" s="66">
        <v>289</v>
      </c>
      <c r="B294" s="67">
        <v>705277</v>
      </c>
      <c r="C294" s="2" t="s">
        <v>85</v>
      </c>
      <c r="D294" s="10" t="s">
        <v>52</v>
      </c>
      <c r="E294" s="10">
        <v>0</v>
      </c>
      <c r="F294" s="19">
        <v>42152</v>
      </c>
      <c r="G294" s="78">
        <v>0.67361111111111116</v>
      </c>
      <c r="H294" s="19">
        <v>42153</v>
      </c>
      <c r="I294" s="78">
        <v>0.33402777777777781</v>
      </c>
      <c r="J294" s="21">
        <f t="shared" si="16"/>
        <v>0</v>
      </c>
      <c r="K294" s="21">
        <f t="shared" si="17"/>
        <v>0</v>
      </c>
      <c r="L294" s="21">
        <f t="shared" si="18"/>
        <v>0</v>
      </c>
      <c r="M294" s="21">
        <f t="shared" si="19"/>
        <v>0.66041666666666665</v>
      </c>
      <c r="N294" s="11" t="s">
        <v>46</v>
      </c>
      <c r="O294" s="11" t="s">
        <v>55</v>
      </c>
      <c r="P294" s="12" t="s">
        <v>4</v>
      </c>
      <c r="Q294" s="5" t="s">
        <v>905</v>
      </c>
      <c r="R294" s="73"/>
      <c r="S294" s="73" t="s">
        <v>824</v>
      </c>
    </row>
    <row r="295" spans="1:19" s="72" customFormat="1" ht="28.5">
      <c r="A295" s="17">
        <v>290</v>
      </c>
      <c r="B295" s="67">
        <v>705278</v>
      </c>
      <c r="C295" s="74" t="s">
        <v>8</v>
      </c>
      <c r="D295" s="10" t="s">
        <v>52</v>
      </c>
      <c r="E295" s="10">
        <v>0</v>
      </c>
      <c r="F295" s="19">
        <v>42152</v>
      </c>
      <c r="G295" s="78">
        <v>0.7284722222222223</v>
      </c>
      <c r="H295" s="19">
        <v>42153</v>
      </c>
      <c r="I295" s="78">
        <v>0.28402777777777777</v>
      </c>
      <c r="J295" s="21">
        <f t="shared" si="16"/>
        <v>0</v>
      </c>
      <c r="K295" s="21">
        <f t="shared" si="17"/>
        <v>0</v>
      </c>
      <c r="L295" s="21">
        <f t="shared" si="18"/>
        <v>0</v>
      </c>
      <c r="M295" s="21">
        <f t="shared" si="19"/>
        <v>0.55555555555555547</v>
      </c>
      <c r="N295" s="11" t="s">
        <v>46</v>
      </c>
      <c r="O295" s="11" t="s">
        <v>55</v>
      </c>
      <c r="P295" s="12" t="s">
        <v>4</v>
      </c>
      <c r="Q295" s="5" t="s">
        <v>20</v>
      </c>
      <c r="R295" s="73"/>
      <c r="S295" s="88"/>
    </row>
    <row r="296" spans="1:19" s="72" customFormat="1" ht="28.5">
      <c r="A296" s="66">
        <v>291</v>
      </c>
      <c r="B296" s="67">
        <v>705279</v>
      </c>
      <c r="C296" s="6" t="s">
        <v>123</v>
      </c>
      <c r="D296" s="10" t="s">
        <v>52</v>
      </c>
      <c r="E296" s="10">
        <v>0</v>
      </c>
      <c r="F296" s="19">
        <v>42150</v>
      </c>
      <c r="G296" s="78">
        <v>0.44027777777777777</v>
      </c>
      <c r="H296" s="19">
        <v>42152</v>
      </c>
      <c r="I296" s="78">
        <v>0.75694444444444453</v>
      </c>
      <c r="J296" s="21">
        <f t="shared" si="16"/>
        <v>0</v>
      </c>
      <c r="K296" s="21">
        <f t="shared" si="17"/>
        <v>0</v>
      </c>
      <c r="L296" s="21">
        <f t="shared" si="18"/>
        <v>0</v>
      </c>
      <c r="M296" s="21">
        <f t="shared" si="19"/>
        <v>2.3166666666666669</v>
      </c>
      <c r="N296" s="11" t="s">
        <v>46</v>
      </c>
      <c r="O296" s="11" t="s">
        <v>55</v>
      </c>
      <c r="P296" s="12" t="s">
        <v>6</v>
      </c>
      <c r="Q296" s="5" t="s">
        <v>20</v>
      </c>
      <c r="R296" s="73" t="s">
        <v>825</v>
      </c>
      <c r="S296" s="73" t="s">
        <v>826</v>
      </c>
    </row>
    <row r="297" spans="1:19" s="72" customFormat="1" ht="21">
      <c r="A297" s="66">
        <v>292</v>
      </c>
      <c r="B297" s="67">
        <v>705280</v>
      </c>
      <c r="C297" s="2" t="s">
        <v>827</v>
      </c>
      <c r="D297" s="10" t="s">
        <v>52</v>
      </c>
      <c r="E297" s="10">
        <v>0</v>
      </c>
      <c r="F297" s="90"/>
      <c r="G297" s="91"/>
      <c r="H297" s="90">
        <v>42153</v>
      </c>
      <c r="I297" s="91">
        <v>0.8847222222222223</v>
      </c>
      <c r="J297" s="21"/>
      <c r="K297" s="21"/>
      <c r="L297" s="21"/>
      <c r="M297" s="21"/>
      <c r="N297" s="11"/>
      <c r="O297" s="11"/>
      <c r="P297" s="93"/>
      <c r="Q297" s="92" t="s">
        <v>906</v>
      </c>
      <c r="R297" s="94"/>
      <c r="S297" s="94" t="s">
        <v>907</v>
      </c>
    </row>
    <row r="298" spans="1:19" s="72" customFormat="1" ht="42.75">
      <c r="A298" s="17">
        <v>293</v>
      </c>
      <c r="B298" s="67">
        <v>705281</v>
      </c>
      <c r="C298" s="6" t="s">
        <v>152</v>
      </c>
      <c r="D298" s="10" t="s">
        <v>52</v>
      </c>
      <c r="E298" s="10">
        <v>0</v>
      </c>
      <c r="F298" s="19">
        <v>42153</v>
      </c>
      <c r="G298" s="78">
        <v>0.33888888888888885</v>
      </c>
      <c r="H298" s="19">
        <v>42153</v>
      </c>
      <c r="I298" s="78">
        <v>0.83888888888888891</v>
      </c>
      <c r="J298" s="21">
        <f t="shared" si="16"/>
        <v>0</v>
      </c>
      <c r="K298" s="21">
        <f t="shared" si="17"/>
        <v>0.5</v>
      </c>
      <c r="L298" s="21">
        <f t="shared" si="18"/>
        <v>0</v>
      </c>
      <c r="M298" s="21">
        <f t="shared" si="19"/>
        <v>0</v>
      </c>
      <c r="N298" s="11" t="s">
        <v>54</v>
      </c>
      <c r="O298" s="11" t="s">
        <v>55</v>
      </c>
      <c r="P298" s="12" t="s">
        <v>22</v>
      </c>
      <c r="Q298" s="5" t="s">
        <v>881</v>
      </c>
      <c r="R298" s="73" t="s">
        <v>828</v>
      </c>
      <c r="S298" s="73" t="s">
        <v>829</v>
      </c>
    </row>
    <row r="299" spans="1:19" s="72" customFormat="1" ht="42.75">
      <c r="A299" s="66">
        <v>294</v>
      </c>
      <c r="B299" s="67">
        <v>705282</v>
      </c>
      <c r="C299" s="6" t="s">
        <v>153</v>
      </c>
      <c r="D299" s="10" t="s">
        <v>52</v>
      </c>
      <c r="E299" s="10">
        <v>0</v>
      </c>
      <c r="F299" s="19">
        <v>42153</v>
      </c>
      <c r="G299" s="78">
        <v>0.34166666666666662</v>
      </c>
      <c r="H299" s="19">
        <v>42153</v>
      </c>
      <c r="I299" s="78">
        <v>0.85069444444444453</v>
      </c>
      <c r="J299" s="21">
        <f t="shared" si="16"/>
        <v>0</v>
      </c>
      <c r="K299" s="21">
        <f t="shared" si="17"/>
        <v>0.50902777777777786</v>
      </c>
      <c r="L299" s="21">
        <f t="shared" si="18"/>
        <v>0</v>
      </c>
      <c r="M299" s="21">
        <f t="shared" si="19"/>
        <v>0</v>
      </c>
      <c r="N299" s="11" t="s">
        <v>54</v>
      </c>
      <c r="O299" s="11" t="s">
        <v>55</v>
      </c>
      <c r="P299" s="12" t="s">
        <v>22</v>
      </c>
      <c r="Q299" s="5" t="s">
        <v>881</v>
      </c>
      <c r="R299" s="73" t="s">
        <v>830</v>
      </c>
      <c r="S299" s="73" t="s">
        <v>831</v>
      </c>
    </row>
    <row r="300" spans="1:19" s="72" customFormat="1" ht="28.5">
      <c r="A300" s="66">
        <v>295</v>
      </c>
      <c r="B300" s="67">
        <v>705283</v>
      </c>
      <c r="C300" s="6" t="s">
        <v>123</v>
      </c>
      <c r="D300" s="10" t="s">
        <v>52</v>
      </c>
      <c r="E300" s="10">
        <v>0</v>
      </c>
      <c r="F300" s="19">
        <v>42153</v>
      </c>
      <c r="G300" s="78">
        <v>0.39305555555555555</v>
      </c>
      <c r="H300" s="19">
        <v>42154</v>
      </c>
      <c r="I300" s="78">
        <v>5.0694444444444452E-2</v>
      </c>
      <c r="J300" s="21">
        <f t="shared" si="16"/>
        <v>0</v>
      </c>
      <c r="K300" s="21">
        <f t="shared" si="17"/>
        <v>0</v>
      </c>
      <c r="L300" s="21">
        <f t="shared" si="18"/>
        <v>0</v>
      </c>
      <c r="M300" s="21">
        <f t="shared" si="19"/>
        <v>0.65763888888888888</v>
      </c>
      <c r="N300" s="11" t="s">
        <v>46</v>
      </c>
      <c r="O300" s="11" t="s">
        <v>55</v>
      </c>
      <c r="P300" s="12" t="s">
        <v>6</v>
      </c>
      <c r="Q300" s="5" t="s">
        <v>20</v>
      </c>
      <c r="R300" s="73" t="s">
        <v>832</v>
      </c>
      <c r="S300" s="73" t="s">
        <v>833</v>
      </c>
    </row>
    <row r="301" spans="1:19" s="72" customFormat="1" ht="28.5">
      <c r="A301" s="17">
        <v>296</v>
      </c>
      <c r="B301" s="67">
        <v>705284</v>
      </c>
      <c r="C301" s="26" t="s">
        <v>40</v>
      </c>
      <c r="D301" s="10" t="s">
        <v>52</v>
      </c>
      <c r="E301" s="10">
        <v>1</v>
      </c>
      <c r="F301" s="19">
        <v>42153</v>
      </c>
      <c r="G301" s="78">
        <v>0.63402777777777775</v>
      </c>
      <c r="H301" s="19">
        <v>42153</v>
      </c>
      <c r="I301" s="78">
        <v>0.66041666666666665</v>
      </c>
      <c r="J301" s="21">
        <f t="shared" si="16"/>
        <v>2.6388888888888906E-2</v>
      </c>
      <c r="K301" s="21">
        <f t="shared" si="17"/>
        <v>0</v>
      </c>
      <c r="L301" s="21">
        <f t="shared" si="18"/>
        <v>0</v>
      </c>
      <c r="M301" s="21">
        <f t="shared" si="19"/>
        <v>0</v>
      </c>
      <c r="N301" s="11" t="s">
        <v>53</v>
      </c>
      <c r="O301" s="11" t="s">
        <v>55</v>
      </c>
      <c r="P301" s="12" t="s">
        <v>66</v>
      </c>
      <c r="Q301" s="5" t="s">
        <v>908</v>
      </c>
      <c r="R301" s="73"/>
      <c r="S301" s="73" t="s">
        <v>834</v>
      </c>
    </row>
    <row r="302" spans="1:19" s="72" customFormat="1" ht="28.5">
      <c r="A302" s="66">
        <v>297</v>
      </c>
      <c r="B302" s="67">
        <v>705285</v>
      </c>
      <c r="C302" s="6" t="s">
        <v>108</v>
      </c>
      <c r="D302" s="10" t="s">
        <v>52</v>
      </c>
      <c r="E302" s="10">
        <v>0</v>
      </c>
      <c r="F302" s="19">
        <v>42153</v>
      </c>
      <c r="G302" s="78">
        <v>0.3666666666666667</v>
      </c>
      <c r="H302" s="19">
        <v>42153</v>
      </c>
      <c r="I302" s="78">
        <v>0.67083333333333339</v>
      </c>
      <c r="J302" s="21">
        <f t="shared" si="16"/>
        <v>0</v>
      </c>
      <c r="K302" s="21">
        <f t="shared" si="17"/>
        <v>0</v>
      </c>
      <c r="L302" s="21">
        <f t="shared" si="18"/>
        <v>0</v>
      </c>
      <c r="M302" s="21">
        <f t="shared" si="19"/>
        <v>0.3041666666666667</v>
      </c>
      <c r="N302" s="11" t="s">
        <v>46</v>
      </c>
      <c r="O302" s="11" t="s">
        <v>55</v>
      </c>
      <c r="P302" s="12" t="s">
        <v>6</v>
      </c>
      <c r="Q302" s="5" t="s">
        <v>20</v>
      </c>
      <c r="R302" s="73" t="s">
        <v>835</v>
      </c>
      <c r="S302" s="73" t="s">
        <v>836</v>
      </c>
    </row>
    <row r="303" spans="1:19" s="72" customFormat="1" ht="28.5">
      <c r="A303" s="66">
        <v>298</v>
      </c>
      <c r="B303" s="67">
        <v>705286</v>
      </c>
      <c r="C303" s="74" t="s">
        <v>8</v>
      </c>
      <c r="D303" s="10" t="s">
        <v>52</v>
      </c>
      <c r="E303" s="10">
        <v>0</v>
      </c>
      <c r="F303" s="19">
        <v>42153</v>
      </c>
      <c r="G303" s="78">
        <v>0.70277777777777783</v>
      </c>
      <c r="H303" s="19">
        <v>42154</v>
      </c>
      <c r="I303" s="78">
        <v>0.45069444444444445</v>
      </c>
      <c r="J303" s="21">
        <f t="shared" si="16"/>
        <v>0</v>
      </c>
      <c r="K303" s="21">
        <f t="shared" si="17"/>
        <v>0</v>
      </c>
      <c r="L303" s="21">
        <f t="shared" si="18"/>
        <v>0</v>
      </c>
      <c r="M303" s="21">
        <f t="shared" si="19"/>
        <v>0.74791666666666667</v>
      </c>
      <c r="N303" s="11" t="s">
        <v>46</v>
      </c>
      <c r="O303" s="11" t="s">
        <v>55</v>
      </c>
      <c r="P303" s="12" t="s">
        <v>4</v>
      </c>
      <c r="Q303" s="5" t="s">
        <v>20</v>
      </c>
      <c r="R303" s="73"/>
      <c r="S303" s="73" t="s">
        <v>837</v>
      </c>
    </row>
    <row r="304" spans="1:19" s="72" customFormat="1" ht="21">
      <c r="A304" s="17">
        <v>299</v>
      </c>
      <c r="B304" s="67">
        <v>705287</v>
      </c>
      <c r="C304" s="2" t="s">
        <v>838</v>
      </c>
      <c r="D304" s="10" t="s">
        <v>52</v>
      </c>
      <c r="E304" s="10">
        <v>0</v>
      </c>
      <c r="F304" s="90"/>
      <c r="G304" s="91"/>
      <c r="H304" s="90">
        <v>42153</v>
      </c>
      <c r="I304" s="91">
        <v>0.85972222222222217</v>
      </c>
      <c r="J304" s="21"/>
      <c r="K304" s="21"/>
      <c r="L304" s="21"/>
      <c r="M304" s="21"/>
      <c r="N304" s="11"/>
      <c r="O304" s="11"/>
      <c r="P304" s="12"/>
      <c r="Q304" s="92" t="s">
        <v>839</v>
      </c>
      <c r="R304" s="94"/>
      <c r="S304" s="94" t="s">
        <v>909</v>
      </c>
    </row>
    <row r="305" spans="1:19" s="72" customFormat="1" ht="21">
      <c r="A305" s="66">
        <v>300</v>
      </c>
      <c r="B305" s="67">
        <v>705288</v>
      </c>
      <c r="C305" s="2" t="s">
        <v>83</v>
      </c>
      <c r="D305" s="10" t="s">
        <v>52</v>
      </c>
      <c r="E305" s="10">
        <v>0</v>
      </c>
      <c r="F305" s="19">
        <v>42154</v>
      </c>
      <c r="G305" s="78">
        <v>0.47569444444444442</v>
      </c>
      <c r="H305" s="19">
        <v>42154</v>
      </c>
      <c r="I305" s="78">
        <v>0.82152777777777775</v>
      </c>
      <c r="J305" s="21">
        <f t="shared" si="16"/>
        <v>0</v>
      </c>
      <c r="K305" s="21">
        <f t="shared" si="17"/>
        <v>0</v>
      </c>
      <c r="L305" s="21">
        <f t="shared" si="18"/>
        <v>0</v>
      </c>
      <c r="M305" s="21">
        <f t="shared" si="19"/>
        <v>0.34583333333333333</v>
      </c>
      <c r="N305" s="11" t="s">
        <v>46</v>
      </c>
      <c r="O305" s="11" t="s">
        <v>55</v>
      </c>
      <c r="P305" s="12" t="s">
        <v>11</v>
      </c>
      <c r="Q305" s="5" t="s">
        <v>840</v>
      </c>
      <c r="R305" s="73" t="s">
        <v>841</v>
      </c>
      <c r="S305" s="73" t="s">
        <v>842</v>
      </c>
    </row>
    <row r="306" spans="1:19" s="72" customFormat="1" ht="28.5">
      <c r="A306" s="66">
        <v>301</v>
      </c>
      <c r="B306" s="67">
        <v>705289</v>
      </c>
      <c r="C306" s="2" t="s">
        <v>117</v>
      </c>
      <c r="D306" s="10" t="s">
        <v>52</v>
      </c>
      <c r="E306" s="10">
        <v>0</v>
      </c>
      <c r="F306" s="19">
        <v>42154</v>
      </c>
      <c r="G306" s="78">
        <v>0.49027777777777781</v>
      </c>
      <c r="H306" s="19">
        <v>42154</v>
      </c>
      <c r="I306" s="78">
        <v>0.86736111111111114</v>
      </c>
      <c r="J306" s="21">
        <f t="shared" si="16"/>
        <v>0</v>
      </c>
      <c r="K306" s="21">
        <f t="shared" si="17"/>
        <v>0</v>
      </c>
      <c r="L306" s="21">
        <f t="shared" si="18"/>
        <v>0</v>
      </c>
      <c r="M306" s="21">
        <f t="shared" si="19"/>
        <v>0.37708333333333333</v>
      </c>
      <c r="N306" s="11" t="s">
        <v>46</v>
      </c>
      <c r="O306" s="11" t="s">
        <v>55</v>
      </c>
      <c r="P306" s="12" t="s">
        <v>6</v>
      </c>
      <c r="Q306" s="5" t="s">
        <v>20</v>
      </c>
      <c r="R306" s="73" t="s">
        <v>843</v>
      </c>
      <c r="S306" s="88" t="s">
        <v>844</v>
      </c>
    </row>
    <row r="307" spans="1:19" s="72" customFormat="1" ht="28.5">
      <c r="A307" s="17">
        <v>302</v>
      </c>
      <c r="B307" s="67">
        <v>705290</v>
      </c>
      <c r="C307" s="2" t="s">
        <v>118</v>
      </c>
      <c r="D307" s="10" t="s">
        <v>52</v>
      </c>
      <c r="E307" s="10">
        <v>0</v>
      </c>
      <c r="F307" s="19">
        <v>42154</v>
      </c>
      <c r="G307" s="78">
        <v>0.49513888888888885</v>
      </c>
      <c r="H307" s="19">
        <v>42155</v>
      </c>
      <c r="I307" s="78">
        <v>0.76388888888888884</v>
      </c>
      <c r="J307" s="21">
        <f t="shared" si="16"/>
        <v>0</v>
      </c>
      <c r="K307" s="21">
        <f t="shared" si="17"/>
        <v>0</v>
      </c>
      <c r="L307" s="21">
        <f t="shared" si="18"/>
        <v>0</v>
      </c>
      <c r="M307" s="21">
        <f t="shared" si="19"/>
        <v>1.26875</v>
      </c>
      <c r="N307" s="11" t="s">
        <v>46</v>
      </c>
      <c r="O307" s="11" t="s">
        <v>55</v>
      </c>
      <c r="P307" s="12" t="s">
        <v>6</v>
      </c>
      <c r="Q307" s="5" t="s">
        <v>20</v>
      </c>
      <c r="R307" s="73" t="s">
        <v>845</v>
      </c>
      <c r="S307" s="88"/>
    </row>
    <row r="308" spans="1:19" s="72" customFormat="1" ht="21">
      <c r="A308" s="66">
        <v>303</v>
      </c>
      <c r="B308" s="67">
        <v>705291</v>
      </c>
      <c r="C308" s="2" t="s">
        <v>84</v>
      </c>
      <c r="D308" s="10" t="s">
        <v>52</v>
      </c>
      <c r="E308" s="10">
        <v>0</v>
      </c>
      <c r="F308" s="19">
        <v>42154</v>
      </c>
      <c r="G308" s="78">
        <v>0.55069444444444449</v>
      </c>
      <c r="H308" s="19">
        <v>42154</v>
      </c>
      <c r="I308" s="78">
        <v>0.84444444444444444</v>
      </c>
      <c r="J308" s="21">
        <f t="shared" si="16"/>
        <v>0</v>
      </c>
      <c r="K308" s="21">
        <f t="shared" si="17"/>
        <v>0</v>
      </c>
      <c r="L308" s="21">
        <f t="shared" si="18"/>
        <v>0</v>
      </c>
      <c r="M308" s="21">
        <f t="shared" si="19"/>
        <v>0.29374999999999996</v>
      </c>
      <c r="N308" s="11" t="s">
        <v>46</v>
      </c>
      <c r="O308" s="11" t="s">
        <v>55</v>
      </c>
      <c r="P308" s="12" t="s">
        <v>11</v>
      </c>
      <c r="Q308" s="5" t="s">
        <v>840</v>
      </c>
      <c r="R308" s="73" t="s">
        <v>846</v>
      </c>
      <c r="S308" s="73" t="s">
        <v>847</v>
      </c>
    </row>
    <row r="309" spans="1:19" s="72" customFormat="1" ht="28.5">
      <c r="A309" s="66">
        <v>304</v>
      </c>
      <c r="B309" s="67">
        <v>705292</v>
      </c>
      <c r="C309" s="74" t="s">
        <v>10</v>
      </c>
      <c r="D309" s="10" t="s">
        <v>52</v>
      </c>
      <c r="E309" s="10">
        <v>0</v>
      </c>
      <c r="F309" s="19">
        <v>42154</v>
      </c>
      <c r="G309" s="78">
        <v>0.74652777777777779</v>
      </c>
      <c r="H309" s="19">
        <v>42155</v>
      </c>
      <c r="I309" s="78">
        <v>0.40833333333333338</v>
      </c>
      <c r="J309" s="21">
        <f t="shared" si="16"/>
        <v>0</v>
      </c>
      <c r="K309" s="21">
        <f t="shared" si="17"/>
        <v>0</v>
      </c>
      <c r="L309" s="21">
        <f t="shared" si="18"/>
        <v>0</v>
      </c>
      <c r="M309" s="21">
        <f t="shared" si="19"/>
        <v>0.66180555555555565</v>
      </c>
      <c r="N309" s="11" t="s">
        <v>46</v>
      </c>
      <c r="O309" s="11" t="s">
        <v>55</v>
      </c>
      <c r="P309" s="12" t="s">
        <v>4</v>
      </c>
      <c r="Q309" s="5" t="s">
        <v>20</v>
      </c>
      <c r="R309" s="73" t="s">
        <v>848</v>
      </c>
      <c r="S309" s="73" t="s">
        <v>849</v>
      </c>
    </row>
    <row r="310" spans="1:19" s="72" customFormat="1">
      <c r="A310" s="17">
        <v>305</v>
      </c>
      <c r="B310" s="67">
        <v>705293</v>
      </c>
      <c r="C310" s="74" t="s">
        <v>31</v>
      </c>
      <c r="D310" s="10" t="s">
        <v>52</v>
      </c>
      <c r="E310" s="10">
        <v>0</v>
      </c>
      <c r="F310" s="19">
        <v>42153</v>
      </c>
      <c r="G310" s="78">
        <v>0.39583333333333331</v>
      </c>
      <c r="H310" s="19">
        <v>42154</v>
      </c>
      <c r="I310" s="78">
        <v>0.9472222222222223</v>
      </c>
      <c r="J310" s="21">
        <f t="shared" si="16"/>
        <v>0</v>
      </c>
      <c r="K310" s="21">
        <f t="shared" si="17"/>
        <v>0</v>
      </c>
      <c r="L310" s="21">
        <f t="shared" si="18"/>
        <v>0</v>
      </c>
      <c r="M310" s="21">
        <f t="shared" si="19"/>
        <v>1.5513888888888892</v>
      </c>
      <c r="N310" s="11" t="s">
        <v>46</v>
      </c>
      <c r="O310" s="11" t="s">
        <v>55</v>
      </c>
      <c r="P310" s="12" t="s">
        <v>61</v>
      </c>
      <c r="Q310" s="5" t="s">
        <v>850</v>
      </c>
      <c r="R310" s="73"/>
      <c r="S310" s="73" t="s">
        <v>851</v>
      </c>
    </row>
    <row r="311" spans="1:19" s="72" customFormat="1" ht="21">
      <c r="A311" s="66">
        <v>306</v>
      </c>
      <c r="B311" s="67">
        <v>705294</v>
      </c>
      <c r="C311" s="2" t="s">
        <v>83</v>
      </c>
      <c r="D311" s="10" t="s">
        <v>52</v>
      </c>
      <c r="E311" s="10">
        <v>0</v>
      </c>
      <c r="F311" s="19">
        <v>42155</v>
      </c>
      <c r="G311" s="78">
        <v>0.38611111111111113</v>
      </c>
      <c r="H311" s="19">
        <v>42155</v>
      </c>
      <c r="I311" s="78">
        <v>0.88750000000000007</v>
      </c>
      <c r="J311" s="21">
        <f t="shared" si="16"/>
        <v>0</v>
      </c>
      <c r="K311" s="21">
        <f t="shared" si="17"/>
        <v>0</v>
      </c>
      <c r="L311" s="21">
        <f t="shared" si="18"/>
        <v>0</v>
      </c>
      <c r="M311" s="21">
        <f t="shared" si="19"/>
        <v>0.50138888888888888</v>
      </c>
      <c r="N311" s="11" t="s">
        <v>46</v>
      </c>
      <c r="O311" s="11" t="s">
        <v>55</v>
      </c>
      <c r="P311" s="12" t="s">
        <v>11</v>
      </c>
      <c r="Q311" s="5" t="s">
        <v>852</v>
      </c>
      <c r="R311" s="73" t="s">
        <v>853</v>
      </c>
      <c r="S311" s="73" t="s">
        <v>854</v>
      </c>
    </row>
    <row r="312" spans="1:19" s="72" customFormat="1" ht="21">
      <c r="A312" s="66">
        <v>307</v>
      </c>
      <c r="B312" s="67">
        <v>705295</v>
      </c>
      <c r="C312" s="2" t="s">
        <v>84</v>
      </c>
      <c r="D312" s="10" t="s">
        <v>52</v>
      </c>
      <c r="E312" s="10">
        <v>0</v>
      </c>
      <c r="F312" s="19">
        <v>42155</v>
      </c>
      <c r="G312" s="78">
        <v>0.39374999999999999</v>
      </c>
      <c r="H312" s="82">
        <v>42155</v>
      </c>
      <c r="I312" s="87">
        <v>1</v>
      </c>
      <c r="J312" s="21">
        <f t="shared" si="16"/>
        <v>0</v>
      </c>
      <c r="K312" s="21">
        <f t="shared" si="17"/>
        <v>0</v>
      </c>
      <c r="L312" s="21">
        <f t="shared" si="18"/>
        <v>0</v>
      </c>
      <c r="M312" s="21">
        <f t="shared" si="19"/>
        <v>0.60624999999999996</v>
      </c>
      <c r="N312" s="11" t="s">
        <v>46</v>
      </c>
      <c r="O312" s="11" t="s">
        <v>55</v>
      </c>
      <c r="P312" s="12" t="s">
        <v>11</v>
      </c>
      <c r="Q312" s="5" t="s">
        <v>852</v>
      </c>
      <c r="R312" s="73" t="s">
        <v>855</v>
      </c>
      <c r="S312" s="88" t="s">
        <v>76</v>
      </c>
    </row>
    <row r="313" spans="1:19" s="72" customFormat="1" ht="28.5">
      <c r="A313" s="17">
        <v>308</v>
      </c>
      <c r="B313" s="67">
        <v>705296</v>
      </c>
      <c r="C313" s="6" t="s">
        <v>114</v>
      </c>
      <c r="D313" s="10" t="s">
        <v>52</v>
      </c>
      <c r="E313" s="10">
        <v>0</v>
      </c>
      <c r="F313" s="19">
        <v>42155</v>
      </c>
      <c r="G313" s="78">
        <v>0.40277777777777773</v>
      </c>
      <c r="H313" s="19">
        <v>42155</v>
      </c>
      <c r="I313" s="20">
        <v>0.6972222222222223</v>
      </c>
      <c r="J313" s="21">
        <f t="shared" si="16"/>
        <v>0</v>
      </c>
      <c r="K313" s="21">
        <f t="shared" si="17"/>
        <v>0</v>
      </c>
      <c r="L313" s="21">
        <f t="shared" si="18"/>
        <v>0</v>
      </c>
      <c r="M313" s="21">
        <f t="shared" si="19"/>
        <v>0.29444444444444456</v>
      </c>
      <c r="N313" s="11" t="s">
        <v>46</v>
      </c>
      <c r="O313" s="11" t="s">
        <v>55</v>
      </c>
      <c r="P313" s="12" t="s">
        <v>6</v>
      </c>
      <c r="Q313" s="5" t="s">
        <v>20</v>
      </c>
      <c r="R313" s="73" t="s">
        <v>856</v>
      </c>
      <c r="S313" s="73" t="s">
        <v>857</v>
      </c>
    </row>
    <row r="314" spans="1:19" s="72" customFormat="1" ht="28.5">
      <c r="A314" s="66">
        <v>309</v>
      </c>
      <c r="B314" s="67">
        <v>705297</v>
      </c>
      <c r="C314" s="2" t="s">
        <v>124</v>
      </c>
      <c r="D314" s="10" t="s">
        <v>52</v>
      </c>
      <c r="E314" s="10">
        <v>0</v>
      </c>
      <c r="F314" s="19">
        <v>42155</v>
      </c>
      <c r="G314" s="78">
        <v>0.51944444444444449</v>
      </c>
      <c r="H314" s="82">
        <v>42155</v>
      </c>
      <c r="I314" s="87">
        <v>1</v>
      </c>
      <c r="J314" s="21">
        <f t="shared" si="16"/>
        <v>0.48055555555555551</v>
      </c>
      <c r="K314" s="21">
        <f t="shared" si="17"/>
        <v>0</v>
      </c>
      <c r="L314" s="21">
        <f t="shared" si="18"/>
        <v>0</v>
      </c>
      <c r="M314" s="21">
        <f t="shared" si="19"/>
        <v>0</v>
      </c>
      <c r="N314" s="11" t="s">
        <v>53</v>
      </c>
      <c r="O314" s="11" t="s">
        <v>55</v>
      </c>
      <c r="P314" s="12" t="s">
        <v>26</v>
      </c>
      <c r="Q314" s="5" t="s">
        <v>858</v>
      </c>
      <c r="R314" s="73" t="s">
        <v>859</v>
      </c>
      <c r="S314" s="88" t="s">
        <v>76</v>
      </c>
    </row>
    <row r="315" spans="1:19" s="72" customFormat="1" ht="28.5">
      <c r="A315" s="66">
        <v>310</v>
      </c>
      <c r="B315" s="67">
        <v>705298</v>
      </c>
      <c r="C315" s="2" t="s">
        <v>87</v>
      </c>
      <c r="D315" s="10" t="s">
        <v>52</v>
      </c>
      <c r="E315" s="10">
        <v>0</v>
      </c>
      <c r="F315" s="19">
        <v>42155</v>
      </c>
      <c r="G315" s="78">
        <v>0.57986111111111105</v>
      </c>
      <c r="H315" s="19">
        <v>42155</v>
      </c>
      <c r="I315" s="78">
        <v>0.73263888888888884</v>
      </c>
      <c r="J315" s="21">
        <f t="shared" si="16"/>
        <v>0.15277777777777779</v>
      </c>
      <c r="K315" s="21">
        <f t="shared" si="17"/>
        <v>0</v>
      </c>
      <c r="L315" s="21">
        <f t="shared" si="18"/>
        <v>0</v>
      </c>
      <c r="M315" s="21">
        <f t="shared" si="19"/>
        <v>0</v>
      </c>
      <c r="N315" s="11" t="s">
        <v>53</v>
      </c>
      <c r="O315" s="11" t="s">
        <v>55</v>
      </c>
      <c r="P315" s="12" t="s">
        <v>13</v>
      </c>
      <c r="Q315" s="5" t="s">
        <v>910</v>
      </c>
      <c r="R315" s="73" t="s">
        <v>860</v>
      </c>
      <c r="S315" s="73" t="s">
        <v>861</v>
      </c>
    </row>
    <row r="316" spans="1:19" s="72" customFormat="1" ht="28.5">
      <c r="A316" s="17">
        <v>311</v>
      </c>
      <c r="B316" s="67">
        <v>705299</v>
      </c>
      <c r="C316" s="26" t="s">
        <v>10</v>
      </c>
      <c r="D316" s="10" t="s">
        <v>52</v>
      </c>
      <c r="E316" s="10">
        <v>0</v>
      </c>
      <c r="F316" s="19">
        <v>42155</v>
      </c>
      <c r="G316" s="78">
        <v>0.67361111111111116</v>
      </c>
      <c r="H316" s="95">
        <v>42155</v>
      </c>
      <c r="I316" s="96">
        <v>1</v>
      </c>
      <c r="J316" s="21">
        <f t="shared" si="16"/>
        <v>0</v>
      </c>
      <c r="K316" s="21">
        <f t="shared" si="17"/>
        <v>0</v>
      </c>
      <c r="L316" s="21">
        <f t="shared" si="18"/>
        <v>0</v>
      </c>
      <c r="M316" s="21">
        <f t="shared" si="19"/>
        <v>0.32638888888888884</v>
      </c>
      <c r="N316" s="11" t="s">
        <v>46</v>
      </c>
      <c r="O316" s="11" t="s">
        <v>55</v>
      </c>
      <c r="P316" s="12" t="s">
        <v>4</v>
      </c>
      <c r="Q316" s="5" t="s">
        <v>20</v>
      </c>
      <c r="R316" s="73" t="s">
        <v>862</v>
      </c>
      <c r="S316" s="88" t="s">
        <v>76</v>
      </c>
    </row>
    <row r="317" spans="1:19" s="72" customFormat="1">
      <c r="A317" s="66">
        <v>312</v>
      </c>
      <c r="B317" s="67">
        <v>705300</v>
      </c>
      <c r="C317" s="2" t="s">
        <v>827</v>
      </c>
      <c r="D317" s="10" t="s">
        <v>52</v>
      </c>
      <c r="E317" s="10">
        <v>0</v>
      </c>
      <c r="F317" s="19">
        <v>42155</v>
      </c>
      <c r="G317" s="78">
        <v>0.75555555555555554</v>
      </c>
      <c r="H317" s="19">
        <v>42155</v>
      </c>
      <c r="I317" s="78">
        <v>0.76250000000000007</v>
      </c>
      <c r="J317" s="21">
        <f t="shared" si="16"/>
        <v>0</v>
      </c>
      <c r="K317" s="21">
        <f t="shared" si="17"/>
        <v>0</v>
      </c>
      <c r="L317" s="21">
        <f t="shared" si="18"/>
        <v>6.9444444444445308E-3</v>
      </c>
      <c r="M317" s="21">
        <f t="shared" si="19"/>
        <v>0</v>
      </c>
      <c r="N317" s="11" t="s">
        <v>45</v>
      </c>
      <c r="O317" s="11" t="s">
        <v>55</v>
      </c>
      <c r="P317" s="12" t="s">
        <v>7</v>
      </c>
      <c r="Q317" s="5" t="s">
        <v>81</v>
      </c>
      <c r="R317" s="73" t="s">
        <v>130</v>
      </c>
      <c r="S317" s="73" t="s">
        <v>130</v>
      </c>
    </row>
    <row r="318" spans="1:19" s="72" customFormat="1" ht="28.5">
      <c r="A318" s="66">
        <v>313</v>
      </c>
      <c r="B318" s="67">
        <v>705301</v>
      </c>
      <c r="C318" s="2" t="s">
        <v>827</v>
      </c>
      <c r="D318" s="10" t="s">
        <v>52</v>
      </c>
      <c r="E318" s="10">
        <v>0</v>
      </c>
      <c r="F318" s="19">
        <v>42155</v>
      </c>
      <c r="G318" s="78">
        <v>0.75555555555555554</v>
      </c>
      <c r="H318" s="95">
        <v>42155</v>
      </c>
      <c r="I318" s="96">
        <v>1</v>
      </c>
      <c r="J318" s="21">
        <f t="shared" si="16"/>
        <v>0</v>
      </c>
      <c r="K318" s="21">
        <f t="shared" si="17"/>
        <v>0</v>
      </c>
      <c r="L318" s="21">
        <f t="shared" si="18"/>
        <v>0</v>
      </c>
      <c r="M318" s="21">
        <f t="shared" si="19"/>
        <v>0.24444444444444446</v>
      </c>
      <c r="N318" s="11" t="s">
        <v>46</v>
      </c>
      <c r="O318" s="11" t="s">
        <v>55</v>
      </c>
      <c r="P318" s="12" t="s">
        <v>4</v>
      </c>
      <c r="Q318" s="5" t="s">
        <v>160</v>
      </c>
      <c r="R318" s="73" t="s">
        <v>130</v>
      </c>
      <c r="S318" s="73" t="s">
        <v>130</v>
      </c>
    </row>
    <row r="319" spans="1:19" s="72" customFormat="1" ht="57">
      <c r="A319" s="17">
        <v>314</v>
      </c>
      <c r="B319" s="67">
        <v>705302</v>
      </c>
      <c r="C319" s="2" t="s">
        <v>32</v>
      </c>
      <c r="D319" s="10" t="s">
        <v>52</v>
      </c>
      <c r="E319" s="10">
        <v>1</v>
      </c>
      <c r="F319" s="19">
        <v>42155</v>
      </c>
      <c r="G319" s="78">
        <v>0.79791666666666661</v>
      </c>
      <c r="H319" s="95">
        <v>42155</v>
      </c>
      <c r="I319" s="96">
        <v>1</v>
      </c>
      <c r="J319" s="21">
        <f t="shared" si="16"/>
        <v>0.20208333333333339</v>
      </c>
      <c r="K319" s="21">
        <f t="shared" si="17"/>
        <v>0</v>
      </c>
      <c r="L319" s="21">
        <f t="shared" si="18"/>
        <v>0</v>
      </c>
      <c r="M319" s="21">
        <f t="shared" si="19"/>
        <v>0</v>
      </c>
      <c r="N319" s="11" t="s">
        <v>53</v>
      </c>
      <c r="O319" s="11" t="s">
        <v>55</v>
      </c>
      <c r="P319" s="12" t="s">
        <v>887</v>
      </c>
      <c r="Q319" s="5" t="s">
        <v>911</v>
      </c>
      <c r="R319" s="94" t="s">
        <v>127</v>
      </c>
      <c r="S319" s="94" t="s">
        <v>129</v>
      </c>
    </row>
    <row r="320" spans="1:19" s="72" customFormat="1">
      <c r="A320" s="66">
        <v>315</v>
      </c>
      <c r="B320" s="67">
        <v>705303</v>
      </c>
      <c r="C320" s="26" t="s">
        <v>863</v>
      </c>
      <c r="D320" s="10" t="s">
        <v>52</v>
      </c>
      <c r="E320" s="10">
        <v>0</v>
      </c>
      <c r="F320" s="19">
        <v>42155</v>
      </c>
      <c r="G320" s="78">
        <v>0.84513888888888899</v>
      </c>
      <c r="H320" s="19">
        <v>42155</v>
      </c>
      <c r="I320" s="78">
        <v>0.90555555555555556</v>
      </c>
      <c r="J320" s="21">
        <f t="shared" si="16"/>
        <v>0</v>
      </c>
      <c r="K320" s="21">
        <f t="shared" si="17"/>
        <v>6.0416666666666563E-2</v>
      </c>
      <c r="L320" s="21">
        <f t="shared" si="18"/>
        <v>0</v>
      </c>
      <c r="M320" s="21">
        <f t="shared" si="19"/>
        <v>0</v>
      </c>
      <c r="N320" s="11" t="s">
        <v>54</v>
      </c>
      <c r="O320" s="11" t="s">
        <v>55</v>
      </c>
      <c r="P320" s="12" t="s">
        <v>22</v>
      </c>
      <c r="Q320" s="5" t="s">
        <v>864</v>
      </c>
      <c r="R320" s="88" t="s">
        <v>76</v>
      </c>
      <c r="S320" s="73" t="s">
        <v>865</v>
      </c>
    </row>
    <row r="321" spans="1:21" s="72" customFormat="1">
      <c r="A321" s="66">
        <v>316</v>
      </c>
      <c r="B321" s="67">
        <v>705304</v>
      </c>
      <c r="C321" s="26" t="s">
        <v>866</v>
      </c>
      <c r="D321" s="10" t="s">
        <v>52</v>
      </c>
      <c r="E321" s="10">
        <v>0</v>
      </c>
      <c r="F321" s="19">
        <v>42155</v>
      </c>
      <c r="G321" s="78">
        <v>0.85416666666666663</v>
      </c>
      <c r="H321" s="19">
        <v>42155</v>
      </c>
      <c r="I321" s="78">
        <v>0.88541666666666663</v>
      </c>
      <c r="J321" s="21">
        <f t="shared" si="16"/>
        <v>0</v>
      </c>
      <c r="K321" s="21">
        <f t="shared" si="17"/>
        <v>3.125E-2</v>
      </c>
      <c r="L321" s="21">
        <f t="shared" si="18"/>
        <v>0</v>
      </c>
      <c r="M321" s="21">
        <f t="shared" si="19"/>
        <v>0</v>
      </c>
      <c r="N321" s="11" t="s">
        <v>54</v>
      </c>
      <c r="O321" s="11" t="s">
        <v>55</v>
      </c>
      <c r="P321" s="12" t="s">
        <v>22</v>
      </c>
      <c r="Q321" s="5" t="s">
        <v>864</v>
      </c>
      <c r="R321" s="88" t="s">
        <v>76</v>
      </c>
      <c r="S321" s="73" t="s">
        <v>867</v>
      </c>
    </row>
    <row r="322" spans="1:21" s="72" customFormat="1" ht="42.75">
      <c r="A322" s="17">
        <v>317</v>
      </c>
      <c r="B322" s="67">
        <v>705305</v>
      </c>
      <c r="C322" s="2" t="s">
        <v>35</v>
      </c>
      <c r="D322" s="10" t="s">
        <v>52</v>
      </c>
      <c r="E322" s="10">
        <v>1</v>
      </c>
      <c r="F322" s="19">
        <v>42155</v>
      </c>
      <c r="G322" s="78">
        <v>0.84513888888888899</v>
      </c>
      <c r="H322" s="95">
        <v>42155</v>
      </c>
      <c r="I322" s="96">
        <v>1</v>
      </c>
      <c r="J322" s="21">
        <f t="shared" si="16"/>
        <v>0.15486111111111101</v>
      </c>
      <c r="K322" s="21">
        <f t="shared" si="17"/>
        <v>0</v>
      </c>
      <c r="L322" s="21">
        <f t="shared" si="18"/>
        <v>0</v>
      </c>
      <c r="M322" s="21">
        <f t="shared" si="19"/>
        <v>0</v>
      </c>
      <c r="N322" s="11" t="s">
        <v>53</v>
      </c>
      <c r="O322" s="11" t="s">
        <v>55</v>
      </c>
      <c r="P322" s="12" t="s">
        <v>29</v>
      </c>
      <c r="Q322" s="5" t="s">
        <v>888</v>
      </c>
      <c r="R322" s="88" t="s">
        <v>76</v>
      </c>
      <c r="S322" s="88" t="s">
        <v>868</v>
      </c>
    </row>
    <row r="323" spans="1:21" s="72" customFormat="1" ht="28.5">
      <c r="A323" s="66">
        <v>318</v>
      </c>
      <c r="B323" s="67">
        <v>705306</v>
      </c>
      <c r="C323" s="2" t="s">
        <v>25</v>
      </c>
      <c r="D323" s="10" t="s">
        <v>52</v>
      </c>
      <c r="E323" s="10">
        <v>0</v>
      </c>
      <c r="F323" s="19">
        <v>42155</v>
      </c>
      <c r="G323" s="78">
        <v>0.86249999999999993</v>
      </c>
      <c r="H323" s="19">
        <v>42155</v>
      </c>
      <c r="I323" s="78">
        <v>0.94513888888888886</v>
      </c>
      <c r="J323" s="21">
        <f t="shared" si="16"/>
        <v>0</v>
      </c>
      <c r="K323" s="21">
        <f t="shared" si="17"/>
        <v>8.2638888888888928E-2</v>
      </c>
      <c r="L323" s="21">
        <f t="shared" si="18"/>
        <v>0</v>
      </c>
      <c r="M323" s="21">
        <f t="shared" si="19"/>
        <v>0</v>
      </c>
      <c r="N323" s="11" t="s">
        <v>54</v>
      </c>
      <c r="O323" s="11" t="s">
        <v>55</v>
      </c>
      <c r="P323" s="12" t="s">
        <v>250</v>
      </c>
      <c r="Q323" s="5" t="s">
        <v>869</v>
      </c>
      <c r="R323" s="88" t="s">
        <v>76</v>
      </c>
      <c r="S323" s="73" t="s">
        <v>870</v>
      </c>
    </row>
    <row r="324" spans="1:21" s="105" customFormat="1">
      <c r="A324" s="97" t="s">
        <v>889</v>
      </c>
      <c r="B324" s="98"/>
      <c r="C324" s="99" t="s">
        <v>890</v>
      </c>
      <c r="D324" s="98"/>
      <c r="E324" s="100"/>
      <c r="F324" s="100"/>
      <c r="G324" s="100"/>
      <c r="H324" s="100"/>
      <c r="I324" s="100"/>
      <c r="J324" s="101">
        <f>SUM(J6:J323)</f>
        <v>33.804166666666667</v>
      </c>
      <c r="K324" s="101">
        <f>SUM(K6:K323)</f>
        <v>4.2937500000000002</v>
      </c>
      <c r="L324" s="101">
        <f>SUM(L6:L323)</f>
        <v>13.472916666666668</v>
      </c>
      <c r="M324" s="101">
        <f>SUM(M6:M323)</f>
        <v>314.28194444444432</v>
      </c>
      <c r="N324" s="102"/>
      <c r="O324" s="103"/>
      <c r="P324" s="100"/>
      <c r="Q324" s="103"/>
      <c r="R324" s="104"/>
      <c r="S324" s="104"/>
    </row>
    <row r="325" spans="1:21" s="105" customFormat="1">
      <c r="A325" s="97" t="s">
        <v>889</v>
      </c>
      <c r="B325" s="98"/>
      <c r="C325" s="99" t="s">
        <v>891</v>
      </c>
      <c r="D325" s="98"/>
      <c r="E325" s="100"/>
      <c r="F325" s="100"/>
      <c r="G325" s="100"/>
      <c r="H325" s="100"/>
      <c r="I325" s="100"/>
      <c r="J325" s="106">
        <f>INT(J324)*24+HOUR(J324)+ROUND(MINUTE(J324)/60,2)</f>
        <v>811.3</v>
      </c>
      <c r="K325" s="106">
        <f>INT(K324)*24+HOUR(K324)+ROUND(MINUTE(K324)/60,2)</f>
        <v>103.05</v>
      </c>
      <c r="L325" s="106">
        <f>INT(L324)*24+HOUR(L324)+ROUND(MINUTE(L324)/60,2)</f>
        <v>323.35000000000002</v>
      </c>
      <c r="M325" s="106">
        <f>INT(M324)*24+HOUR(M324)+ROUND(MINUTE(M324)/60,2)</f>
        <v>7542.77</v>
      </c>
      <c r="N325" s="103"/>
      <c r="O325" s="103"/>
      <c r="P325" s="100"/>
      <c r="Q325" s="103"/>
      <c r="R325" s="104"/>
      <c r="S325" s="104"/>
    </row>
    <row r="326" spans="1:21">
      <c r="C326" s="107"/>
      <c r="D326" s="107"/>
      <c r="E326" s="108"/>
      <c r="F326" s="109"/>
      <c r="G326" s="109"/>
      <c r="H326" s="109"/>
      <c r="I326" s="109"/>
      <c r="J326" s="110"/>
      <c r="K326" s="109"/>
    </row>
    <row r="327" spans="1:21">
      <c r="C327" s="112" t="s">
        <v>912</v>
      </c>
      <c r="D327" s="112"/>
      <c r="E327" s="112"/>
      <c r="F327" s="112"/>
      <c r="G327" s="112"/>
      <c r="H327" s="112"/>
      <c r="I327" s="112"/>
      <c r="J327" s="113"/>
    </row>
    <row r="328" spans="1:21">
      <c r="C328" s="6" t="s">
        <v>100</v>
      </c>
      <c r="D328" s="112"/>
      <c r="E328" s="112"/>
      <c r="F328" s="112"/>
      <c r="G328" s="112"/>
      <c r="H328" s="112"/>
      <c r="I328" s="112"/>
      <c r="J328" s="113">
        <v>12</v>
      </c>
    </row>
    <row r="329" spans="1:21">
      <c r="C329" s="114" t="s">
        <v>913</v>
      </c>
      <c r="D329" s="114"/>
      <c r="E329" s="114"/>
      <c r="F329" s="114"/>
      <c r="G329" s="114"/>
      <c r="H329" s="114"/>
      <c r="I329" s="114"/>
      <c r="J329" s="115">
        <f>J325-J328</f>
        <v>799.3</v>
      </c>
    </row>
    <row r="330" spans="1:21">
      <c r="C330" s="196" t="s">
        <v>914</v>
      </c>
      <c r="D330" s="196"/>
      <c r="E330" s="196"/>
      <c r="F330" s="196"/>
      <c r="G330" s="196"/>
      <c r="H330" s="196"/>
      <c r="I330" s="196"/>
      <c r="J330" s="116">
        <f>J328+J329</f>
        <v>811.3</v>
      </c>
    </row>
    <row r="333" spans="1:21" s="44" customFormat="1">
      <c r="A333" s="43"/>
      <c r="C333" s="13"/>
      <c r="E333" s="43"/>
      <c r="F333" s="45"/>
      <c r="G333" s="45"/>
      <c r="H333" s="45"/>
      <c r="I333" s="45"/>
      <c r="J333" s="45"/>
      <c r="K333" s="45"/>
      <c r="L333" s="46"/>
      <c r="M333" s="46"/>
      <c r="N333" s="47"/>
      <c r="O333" s="48"/>
      <c r="P333" s="47"/>
      <c r="R333" s="111"/>
      <c r="S333" s="111"/>
      <c r="T333" s="43"/>
      <c r="U333" s="43"/>
    </row>
  </sheetData>
  <autoFilter ref="A5:S333">
    <filterColumn colId="2"/>
    <filterColumn colId="13"/>
    <filterColumn colId="15"/>
  </autoFilter>
  <dataConsolidate/>
  <mergeCells count="2">
    <mergeCell ref="J4:M4"/>
    <mergeCell ref="C330:I330"/>
  </mergeCells>
  <dataValidations count="3">
    <dataValidation showDropDown="1" sqref="N5 P5 O4"/>
    <dataValidation type="list" allowBlank="1" showInputMessage="1" showErrorMessage="1" sqref="N6:N323">
      <formula1>$R$1:$R$4</formula1>
    </dataValidation>
    <dataValidation type="list" allowBlank="1" showInputMessage="1" showErrorMessage="1" sqref="O6:O323">
      <formula1>$S$2:$S$3</formula1>
    </dataValidation>
  </dataValidations>
  <printOptions horizontalCentered="1"/>
  <pageMargins left="0" right="0" top="0.4" bottom="0.5" header="0.3" footer="0.3"/>
  <pageSetup paperSize="9" scale="60" fitToWidth="8" fitToHeight="8" orientation="landscape" horizontalDpi="4294967295" verticalDpi="4294967295" r:id="rId1"/>
  <headerFooter>
    <oddFooter>&amp;L&amp;Z&amp;F</oddFooter>
  </headerFooter>
</worksheet>
</file>

<file path=xl/worksheets/sheet5.xml><?xml version="1.0" encoding="utf-8"?>
<worksheet xmlns="http://schemas.openxmlformats.org/spreadsheetml/2006/main" xmlns:r="http://schemas.openxmlformats.org/officeDocument/2006/relationships">
  <dimension ref="C3:C172"/>
  <sheetViews>
    <sheetView topLeftCell="A55" workbookViewId="0">
      <selection activeCell="C3" sqref="C3:C23"/>
    </sheetView>
  </sheetViews>
  <sheetFormatPr defaultRowHeight="12.75"/>
  <cols>
    <col min="3" max="3" width="45.85546875" customWidth="1"/>
  </cols>
  <sheetData>
    <row r="3" spans="3:3">
      <c r="C3" s="160"/>
    </row>
    <row r="4" spans="3:3">
      <c r="C4" s="26"/>
    </row>
    <row r="5" spans="3:3">
      <c r="C5" s="161"/>
    </row>
    <row r="6" spans="3:3" ht="15">
      <c r="C6" s="152"/>
    </row>
    <row r="7" spans="3:3" ht="14.25">
      <c r="C7" s="162"/>
    </row>
    <row r="8" spans="3:3" ht="15">
      <c r="C8" s="152"/>
    </row>
    <row r="9" spans="3:3" ht="14.25">
      <c r="C9" s="162"/>
    </row>
    <row r="10" spans="3:3" ht="15">
      <c r="C10" s="152"/>
    </row>
    <row r="11" spans="3:3" ht="14.25">
      <c r="C11" s="162"/>
    </row>
    <row r="12" spans="3:3" ht="15">
      <c r="C12" s="152"/>
    </row>
    <row r="13" spans="3:3" ht="14.25">
      <c r="C13" s="162"/>
    </row>
    <row r="14" spans="3:3" ht="15">
      <c r="C14" s="152"/>
    </row>
    <row r="15" spans="3:3" ht="14.25">
      <c r="C15" s="162"/>
    </row>
    <row r="16" spans="3:3">
      <c r="C16" s="26"/>
    </row>
    <row r="17" spans="3:3">
      <c r="C17" s="26"/>
    </row>
    <row r="18" spans="3:3">
      <c r="C18" s="161"/>
    </row>
    <row r="19" spans="3:3">
      <c r="C19" s="2"/>
    </row>
    <row r="20" spans="3:3">
      <c r="C20" s="74"/>
    </row>
    <row r="21" spans="3:3">
      <c r="C21" s="160"/>
    </row>
    <row r="22" spans="3:3">
      <c r="C22" s="2"/>
    </row>
    <row r="23" spans="3:3">
      <c r="C23" s="163"/>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166"/>
    </row>
    <row r="42" spans="3:3">
      <c r="C42" s="2"/>
    </row>
    <row r="43" spans="3:3">
      <c r="C43" s="6"/>
    </row>
    <row r="44" spans="3:3">
      <c r="C44" s="6"/>
    </row>
    <row r="45" spans="3:3">
      <c r="C45" s="166"/>
    </row>
    <row r="46" spans="3:3" ht="15">
      <c r="C46" s="152"/>
    </row>
    <row r="47" spans="3:3" ht="14.25">
      <c r="C47" s="162"/>
    </row>
    <row r="48" spans="3:3">
      <c r="C48" s="6"/>
    </row>
    <row r="49" spans="3:3">
      <c r="C49" s="166"/>
    </row>
    <row r="50" spans="3:3" ht="15">
      <c r="C50" s="152"/>
    </row>
    <row r="51" spans="3:3" ht="14.25">
      <c r="C51" s="162"/>
    </row>
    <row r="52" spans="3:3" ht="15">
      <c r="C52" s="152"/>
    </row>
    <row r="53" spans="3:3" ht="14.25">
      <c r="C53" s="162"/>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2"/>
    </row>
    <row r="75" spans="3:3">
      <c r="C75" s="163"/>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2"/>
    </row>
    <row r="91" spans="3:3">
      <c r="C91" s="163"/>
    </row>
    <row r="92" spans="3:3" ht="15">
      <c r="C92" s="152"/>
    </row>
    <row r="93" spans="3:3" ht="14.25">
      <c r="C93" s="162"/>
    </row>
    <row r="94" spans="3:3" ht="15">
      <c r="C94" s="152"/>
    </row>
    <row r="95" spans="3:3" ht="14.25">
      <c r="C95" s="162"/>
    </row>
    <row r="96" spans="3:3" ht="15">
      <c r="C96" s="152"/>
    </row>
    <row r="97" spans="3:3" ht="14.25">
      <c r="C97" s="162"/>
    </row>
    <row r="98" spans="3:3">
      <c r="C98" s="6"/>
    </row>
    <row r="99" spans="3:3">
      <c r="C99" s="6"/>
    </row>
    <row r="100" spans="3:3">
      <c r="C100" s="166"/>
    </row>
    <row r="101" spans="3:3" ht="15">
      <c r="C101" s="152"/>
    </row>
    <row r="102" spans="3:3" ht="14.25">
      <c r="C102" s="162"/>
    </row>
    <row r="103" spans="3:3">
      <c r="C103" s="6"/>
    </row>
    <row r="104" spans="3:3">
      <c r="C104" s="6"/>
    </row>
    <row r="105" spans="3:3">
      <c r="C105" s="166"/>
    </row>
    <row r="106" spans="3:3">
      <c r="C106" s="6"/>
    </row>
    <row r="107" spans="3:3">
      <c r="C107" s="166"/>
    </row>
    <row r="108" spans="3:3">
      <c r="C108" s="6"/>
    </row>
    <row r="109" spans="3:3">
      <c r="C109" s="166"/>
    </row>
    <row r="110" spans="3:3">
      <c r="C110" s="2"/>
    </row>
    <row r="111" spans="3:3">
      <c r="C111" s="163"/>
    </row>
    <row r="112" spans="3:3" ht="15">
      <c r="C112" s="152"/>
    </row>
    <row r="113" spans="3:3" ht="14.25">
      <c r="C113" s="162"/>
    </row>
    <row r="114" spans="3:3" ht="15">
      <c r="C114" s="152"/>
    </row>
    <row r="115" spans="3:3" ht="14.25">
      <c r="C115" s="162"/>
    </row>
    <row r="116" spans="3:3" ht="15">
      <c r="C116" s="152"/>
    </row>
    <row r="117" spans="3:3" ht="14.25">
      <c r="C117" s="162"/>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16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2"/>
    </row>
    <row r="148" spans="3:3">
      <c r="C148" s="163"/>
    </row>
    <row r="149" spans="3:3" ht="15">
      <c r="C149" s="152"/>
    </row>
    <row r="150" spans="3:3" ht="14.25">
      <c r="C150" s="162"/>
    </row>
    <row r="151" spans="3:3">
      <c r="C151" s="2"/>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166"/>
    </row>
    <row r="165" spans="3:3">
      <c r="C165" s="6"/>
    </row>
    <row r="166" spans="3:3">
      <c r="C166" s="166"/>
    </row>
    <row r="167" spans="3:3" ht="15">
      <c r="C167" s="152"/>
    </row>
    <row r="168" spans="3:3" ht="14.25">
      <c r="C168" s="162"/>
    </row>
    <row r="169" spans="3:3" ht="15">
      <c r="C169" s="152"/>
    </row>
    <row r="170" spans="3:3" ht="14.25">
      <c r="C170" s="162"/>
    </row>
    <row r="171" spans="3:3" ht="15">
      <c r="C171" s="152"/>
    </row>
    <row r="172" spans="3:3" ht="14.25">
      <c r="C172" s="1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May15</vt:lpstr>
      <vt:lpstr>Element list</vt:lpstr>
      <vt:lpstr>Sheet2</vt:lpstr>
      <vt:lpstr>tripping</vt:lpstr>
      <vt:lpstr>Sheet4</vt:lpstr>
      <vt:lpstr>'May15'!Print_Area</vt:lpstr>
      <vt:lpstr>tripping!Print_Area</vt:lpstr>
      <vt:lpstr>'May15'!Print_Titles</vt:lpstr>
      <vt:lpstr>tripping!Print_Titles</vt:lpstr>
    </vt:vector>
  </TitlesOfParts>
  <Company>POWERGRID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OS3</dc:creator>
  <cp:lastModifiedBy>60001862</cp:lastModifiedBy>
  <cp:lastPrinted>2015-12-18T08:44:28Z</cp:lastPrinted>
  <dcterms:created xsi:type="dcterms:W3CDTF">2094-06-16T09:07:19Z</dcterms:created>
  <dcterms:modified xsi:type="dcterms:W3CDTF">2015-12-29T09:19:20Z</dcterms:modified>
</cp:coreProperties>
</file>