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440" windowHeight="9735"/>
  </bookViews>
  <sheets>
    <sheet name="July-17" sheetId="21" r:id="rId1"/>
    <sheet name="Element list" sheetId="12" r:id="rId2"/>
    <sheet name="Sheet1 (2)" sheetId="13" r:id="rId3"/>
    <sheet name="Sheet4" sheetId="19" r:id="rId4"/>
    <sheet name="Sheet3" sheetId="14" r:id="rId5"/>
    <sheet name="Sheet2" sheetId="18"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'Element list'!$A$2:$I$237</definedName>
    <definedName name="_xlnm._FilterDatabase" localSheetId="0" hidden="1">'July-17'!$A$4:$Y$628</definedName>
    <definedName name="_xlnm._FilterDatabase" localSheetId="2" hidden="1">'Sheet1 (2)'!$C$6:$H$243</definedName>
    <definedName name="_xlnm._FilterDatabase" localSheetId="4" hidden="1">Sheet3!$D$2:$F$238</definedName>
    <definedName name="COMPANY" localSheetId="1">[1]Trippings!$C$4</definedName>
    <definedName name="COMPANY" localSheetId="0">[2]Trippings!$C$4</definedName>
    <definedName name="COMPANY" localSheetId="2">[3]Trippings!$C$4</definedName>
    <definedName name="COMPANY">[3]Trippings!$C$4</definedName>
    <definedName name="DATA1" localSheetId="1">#REF!</definedName>
    <definedName name="DATA1" localSheetId="0">#REF!</definedName>
    <definedName name="DATA1" localSheetId="2">#REF!</definedName>
    <definedName name="DATA1">#REF!</definedName>
    <definedName name="DATA10" localSheetId="1">#REF!</definedName>
    <definedName name="DATA10" localSheetId="0">#REF!</definedName>
    <definedName name="DATA10" localSheetId="2">#REF!</definedName>
    <definedName name="DATA10">#REF!</definedName>
    <definedName name="DATA11" localSheetId="1">#REF!</definedName>
    <definedName name="DATA11" localSheetId="0">#REF!</definedName>
    <definedName name="DATA11" localSheetId="2">#REF!</definedName>
    <definedName name="DATA11">#REF!</definedName>
    <definedName name="DATA12" localSheetId="1">#REF!</definedName>
    <definedName name="DATA12" localSheetId="0">#REF!</definedName>
    <definedName name="DATA12" localSheetId="2">#REF!</definedName>
    <definedName name="DATA12">#REF!</definedName>
    <definedName name="DATA13" localSheetId="1">#REF!</definedName>
    <definedName name="DATA13" localSheetId="0">#REF!</definedName>
    <definedName name="DATA13" localSheetId="2">#REF!</definedName>
    <definedName name="DATA13">#REF!</definedName>
    <definedName name="DATA14" localSheetId="1">#REF!</definedName>
    <definedName name="DATA14" localSheetId="0">#REF!</definedName>
    <definedName name="DATA14" localSheetId="2">#REF!</definedName>
    <definedName name="DATA14">#REF!</definedName>
    <definedName name="DATA15" localSheetId="1">#REF!</definedName>
    <definedName name="DATA15" localSheetId="0">#REF!</definedName>
    <definedName name="DATA15" localSheetId="2">#REF!</definedName>
    <definedName name="DATA15">#REF!</definedName>
    <definedName name="DATA16" localSheetId="1">#REF!</definedName>
    <definedName name="DATA16" localSheetId="0">#REF!</definedName>
    <definedName name="DATA16" localSheetId="2">#REF!</definedName>
    <definedName name="DATA16">#REF!</definedName>
    <definedName name="DATA17" localSheetId="1">#REF!</definedName>
    <definedName name="DATA17" localSheetId="0">#REF!</definedName>
    <definedName name="DATA17" localSheetId="2">#REF!</definedName>
    <definedName name="DATA17">#REF!</definedName>
    <definedName name="DATA18" localSheetId="1">#REF!</definedName>
    <definedName name="DATA18" localSheetId="0">#REF!</definedName>
    <definedName name="DATA18" localSheetId="2">#REF!</definedName>
    <definedName name="DATA18">#REF!</definedName>
    <definedName name="DATA2" localSheetId="1">#REF!</definedName>
    <definedName name="DATA2" localSheetId="0">#REF!</definedName>
    <definedName name="DATA2" localSheetId="2">#REF!</definedName>
    <definedName name="DATA2">#REF!</definedName>
    <definedName name="DATA3" localSheetId="1">#REF!</definedName>
    <definedName name="DATA3" localSheetId="0">#REF!</definedName>
    <definedName name="DATA3" localSheetId="2">#REF!</definedName>
    <definedName name="DATA3">#REF!</definedName>
    <definedName name="DATA4" localSheetId="1">#REF!</definedName>
    <definedName name="DATA4" localSheetId="0">#REF!</definedName>
    <definedName name="DATA4" localSheetId="2">#REF!</definedName>
    <definedName name="DATA4">#REF!</definedName>
    <definedName name="DATA5" localSheetId="1">#REF!</definedName>
    <definedName name="DATA5" localSheetId="0">#REF!</definedName>
    <definedName name="DATA5" localSheetId="2">#REF!</definedName>
    <definedName name="DATA5">#REF!</definedName>
    <definedName name="DATA6" localSheetId="1">#REF!</definedName>
    <definedName name="DATA6" localSheetId="0">#REF!</definedName>
    <definedName name="DATA6" localSheetId="2">#REF!</definedName>
    <definedName name="DATA6">#REF!</definedName>
    <definedName name="DATA7" localSheetId="1">#REF!</definedName>
    <definedName name="DATA7" localSheetId="0">#REF!</definedName>
    <definedName name="DATA7" localSheetId="2">#REF!</definedName>
    <definedName name="DATA7">#REF!</definedName>
    <definedName name="DATA8" localSheetId="1">#REF!</definedName>
    <definedName name="DATA8" localSheetId="0">#REF!</definedName>
    <definedName name="DATA8" localSheetId="2">#REF!</definedName>
    <definedName name="DATA8">#REF!</definedName>
    <definedName name="DATA9" localSheetId="1">#REF!</definedName>
    <definedName name="DATA9" localSheetId="0">#REF!</definedName>
    <definedName name="DATA9" localSheetId="2">#REF!</definedName>
    <definedName name="DATA9">#REF!</definedName>
    <definedName name="_xlnm.Database" localSheetId="1">#REF!</definedName>
    <definedName name="_xlnm.Database" localSheetId="0">#REF!</definedName>
    <definedName name="_xlnm.Database" localSheetId="2">#REF!</definedName>
    <definedName name="_xlnm.Database">#REF!</definedName>
    <definedName name="DEEMED" localSheetId="1">#REF!</definedName>
    <definedName name="DEEMED" localSheetId="0">#REF!</definedName>
    <definedName name="DEEMED" localSheetId="2">#REF!</definedName>
    <definedName name="DEEMED">#REF!</definedName>
    <definedName name="ELEMENT" localSheetId="1">#REF!</definedName>
    <definedName name="ELEMENT" localSheetId="0">#REF!</definedName>
    <definedName name="ELEMENT" localSheetId="2">#REF!</definedName>
    <definedName name="ELEMENT">#REF!</definedName>
    <definedName name="HRS" localSheetId="1">[4]TRAVL!$I$2</definedName>
    <definedName name="HRS" localSheetId="0">[5]TRAVL!$I$2</definedName>
    <definedName name="HRS">[6]TRAVL!$I$2</definedName>
    <definedName name="MONTH" localSheetId="1">[1]Trippings!$E$4</definedName>
    <definedName name="MONTH" localSheetId="0">[2]Trippings!$E$4</definedName>
    <definedName name="MONTH" localSheetId="2">[3]Trippings!$E$4</definedName>
    <definedName name="MONTH">[3]Trippings!$E$4</definedName>
    <definedName name="OTHERS" localSheetId="1">#REF!</definedName>
    <definedName name="OTHERS" localSheetId="0">#REF!</definedName>
    <definedName name="OTHERS" localSheetId="2">#REF!</definedName>
    <definedName name="OTHERS">#REF!</definedName>
    <definedName name="PG" localSheetId="1">#REF!</definedName>
    <definedName name="PG" localSheetId="0">#REF!</definedName>
    <definedName name="PG" localSheetId="2">#REF!</definedName>
    <definedName name="PG">#REF!</definedName>
    <definedName name="_xlnm.Print_Titles" localSheetId="0">'July-17'!$4:$5</definedName>
    <definedName name="SYSTEM" localSheetId="1">#REF!</definedName>
    <definedName name="SYSTEM" localSheetId="0">#REF!</definedName>
    <definedName name="SYSTEM" localSheetId="2">#REF!</definedName>
    <definedName name="SYSTEM">#REF!</definedName>
    <definedName name="TEST0" localSheetId="1">#REF!</definedName>
    <definedName name="TEST0" localSheetId="0">#REF!</definedName>
    <definedName name="TEST0" localSheetId="2">#REF!</definedName>
    <definedName name="TEST0">#REF!</definedName>
    <definedName name="TESTHKEY" localSheetId="1">#REF!</definedName>
    <definedName name="TESTHKEY" localSheetId="0">#REF!</definedName>
    <definedName name="TESTHKEY" localSheetId="2">#REF!</definedName>
    <definedName name="TESTHKEY">#REF!</definedName>
    <definedName name="TESTKEYS" localSheetId="1">#REF!</definedName>
    <definedName name="TESTKEYS" localSheetId="0">#REF!</definedName>
    <definedName name="TESTKEYS" localSheetId="2">#REF!</definedName>
    <definedName name="TESTKEYS">#REF!</definedName>
    <definedName name="TESTVKEY" localSheetId="1">#REF!</definedName>
    <definedName name="TESTVKEY" localSheetId="0">#REF!</definedName>
    <definedName name="TESTVKEY" localSheetId="2">#REF!</definedName>
    <definedName name="TESTVKEY">#REF!</definedName>
  </definedNames>
  <calcPr calcId="162913"/>
</workbook>
</file>

<file path=xl/calcChain.xml><?xml version="1.0" encoding="utf-8"?>
<calcChain xmlns="http://schemas.openxmlformats.org/spreadsheetml/2006/main">
  <c r="O627" i="21" l="1"/>
  <c r="P627" i="21"/>
  <c r="Q627" i="21"/>
  <c r="N627" i="21"/>
  <c r="Q629" i="21"/>
  <c r="N602" i="21"/>
  <c r="O599" i="21"/>
  <c r="P599" i="21"/>
  <c r="Q599" i="21"/>
  <c r="N599" i="21"/>
  <c r="O505" i="21"/>
  <c r="P505" i="21"/>
  <c r="Q505" i="21"/>
  <c r="N505" i="21"/>
  <c r="O559" i="21"/>
  <c r="P559" i="21"/>
  <c r="Q559" i="21"/>
  <c r="N559" i="21"/>
  <c r="O204" i="21"/>
  <c r="P204" i="21"/>
  <c r="Q204" i="21"/>
  <c r="N204" i="21"/>
  <c r="N238" i="21"/>
  <c r="O170" i="21"/>
  <c r="P170" i="21"/>
  <c r="Q170" i="21"/>
  <c r="N170" i="21"/>
  <c r="N218" i="21"/>
  <c r="N464" i="21" l="1"/>
  <c r="N466" i="21"/>
  <c r="P629" i="21"/>
  <c r="O629" i="21"/>
  <c r="N629" i="21"/>
  <c r="N432" i="21" l="1"/>
  <c r="O384" i="21"/>
  <c r="P384" i="21"/>
  <c r="Q384" i="21"/>
  <c r="N384" i="21"/>
  <c r="O483" i="21"/>
  <c r="P483" i="21"/>
  <c r="Q483" i="21"/>
  <c r="N483" i="21"/>
  <c r="O224" i="21" l="1"/>
  <c r="P224" i="21"/>
  <c r="Q224" i="21"/>
  <c r="N224" i="21"/>
  <c r="O218" i="21" l="1"/>
  <c r="P218" i="21"/>
  <c r="Q218" i="21"/>
  <c r="O160" i="21"/>
  <c r="P160" i="21"/>
  <c r="Q160" i="21"/>
  <c r="N160" i="21"/>
  <c r="O156" i="21"/>
  <c r="P156" i="21"/>
  <c r="Q156" i="21"/>
  <c r="N156" i="21"/>
  <c r="O238" i="21"/>
  <c r="P238" i="21"/>
  <c r="Q238" i="21"/>
  <c r="O45" i="21"/>
  <c r="P45" i="21"/>
  <c r="Q45" i="21"/>
  <c r="N45" i="21"/>
  <c r="O254" i="21"/>
  <c r="P254" i="21"/>
  <c r="Q254" i="21"/>
  <c r="N254" i="21"/>
  <c r="O56" i="21"/>
  <c r="P56" i="21"/>
  <c r="Q56" i="21"/>
  <c r="N56" i="21"/>
  <c r="O93" i="21"/>
  <c r="P93" i="21"/>
  <c r="Q93" i="21"/>
  <c r="N93" i="21"/>
  <c r="O41" i="21"/>
  <c r="P41" i="21"/>
  <c r="Q41" i="21"/>
  <c r="N41" i="21"/>
  <c r="Q625" i="21"/>
  <c r="P625" i="21"/>
  <c r="O625" i="21"/>
  <c r="N625" i="21"/>
  <c r="N16" i="21" l="1"/>
  <c r="O321" i="21"/>
  <c r="P321" i="21"/>
  <c r="Q321" i="21"/>
  <c r="N321" i="21"/>
  <c r="O303" i="21"/>
  <c r="P303" i="21"/>
  <c r="Q303" i="21"/>
  <c r="N303" i="21"/>
  <c r="O84" i="21"/>
  <c r="P84" i="21"/>
  <c r="Q84" i="21"/>
  <c r="N84" i="21"/>
  <c r="O81" i="21"/>
  <c r="P81" i="21"/>
  <c r="Q81" i="21"/>
  <c r="N81" i="21"/>
  <c r="O593" i="21" l="1"/>
  <c r="P593" i="21"/>
  <c r="Q593" i="21"/>
  <c r="N593" i="21"/>
  <c r="O499" i="21"/>
  <c r="P499" i="21"/>
  <c r="Q499" i="21"/>
  <c r="N499" i="21"/>
  <c r="O527" i="21"/>
  <c r="P527" i="21"/>
  <c r="Q527" i="21"/>
  <c r="N527" i="21"/>
  <c r="Q623" i="21"/>
  <c r="P623" i="21"/>
  <c r="O623" i="21"/>
  <c r="N623" i="21"/>
  <c r="O422" i="21"/>
  <c r="P422" i="21"/>
  <c r="Q422" i="21"/>
  <c r="N422" i="21"/>
  <c r="O452" i="21"/>
  <c r="P452" i="21"/>
  <c r="Q452" i="21"/>
  <c r="N452" i="21"/>
  <c r="N581" i="21"/>
  <c r="Q74" i="21"/>
  <c r="P74" i="21"/>
  <c r="O74" i="21"/>
  <c r="N74" i="21"/>
  <c r="O72" i="21"/>
  <c r="P72" i="21"/>
  <c r="Q72" i="21"/>
  <c r="N72" i="21"/>
  <c r="O126" i="21"/>
  <c r="P126" i="21"/>
  <c r="Q126" i="21"/>
  <c r="N126" i="21"/>
  <c r="O617" i="21"/>
  <c r="P617" i="21"/>
  <c r="Q617" i="21"/>
  <c r="N617" i="21"/>
  <c r="O615" i="21"/>
  <c r="P615" i="21"/>
  <c r="Q615" i="21"/>
  <c r="N615" i="21"/>
  <c r="O166" i="21"/>
  <c r="P166" i="21"/>
  <c r="Q166" i="21"/>
  <c r="N166" i="21"/>
  <c r="O163" i="21" l="1"/>
  <c r="P163" i="21"/>
  <c r="Q163" i="21"/>
  <c r="N163" i="21"/>
  <c r="O613" i="21"/>
  <c r="P613" i="21"/>
  <c r="Q613" i="21"/>
  <c r="N613" i="21"/>
  <c r="N325" i="21"/>
  <c r="O278" i="21"/>
  <c r="P278" i="21"/>
  <c r="Q278" i="21"/>
  <c r="N278" i="21"/>
  <c r="O107" i="21"/>
  <c r="P107" i="21"/>
  <c r="Q107" i="21"/>
  <c r="N107" i="21"/>
  <c r="O60" i="21"/>
  <c r="P60" i="21"/>
  <c r="Q60" i="21"/>
  <c r="N60" i="21"/>
  <c r="O58" i="21"/>
  <c r="P58" i="21"/>
  <c r="Q58" i="21"/>
  <c r="N58" i="21"/>
  <c r="O242" i="21"/>
  <c r="P242" i="21"/>
  <c r="Q242" i="21"/>
  <c r="N242" i="21"/>
  <c r="O22" i="21" l="1"/>
  <c r="P22" i="21"/>
  <c r="Q22" i="21"/>
  <c r="N22" i="21"/>
  <c r="O95" i="21"/>
  <c r="P95" i="21"/>
  <c r="Q95" i="21"/>
  <c r="N95" i="21"/>
  <c r="O133" i="21" l="1"/>
  <c r="P133" i="21"/>
  <c r="Q133" i="21"/>
  <c r="N133" i="21"/>
  <c r="O13" i="21"/>
  <c r="P13" i="21"/>
  <c r="Q13" i="21"/>
  <c r="N13" i="21"/>
  <c r="O53" i="21"/>
  <c r="P53" i="21"/>
  <c r="Q53" i="21"/>
  <c r="N53" i="21"/>
  <c r="O86" i="21"/>
  <c r="P86" i="21"/>
  <c r="Q86" i="21"/>
  <c r="N86" i="21"/>
  <c r="O333" i="21"/>
  <c r="P333" i="21"/>
  <c r="Q333" i="21"/>
  <c r="N333" i="21"/>
  <c r="O493" i="21" l="1"/>
  <c r="P493" i="21"/>
  <c r="Q493" i="21"/>
  <c r="N493" i="21"/>
  <c r="O561" i="21"/>
  <c r="P561" i="21"/>
  <c r="Q561" i="21"/>
  <c r="N561" i="21"/>
  <c r="O567" i="21"/>
  <c r="P567" i="21"/>
  <c r="Q567" i="21"/>
  <c r="N567" i="21"/>
  <c r="Q585" i="21"/>
  <c r="O585" i="21"/>
  <c r="P585" i="21"/>
  <c r="N585" i="21"/>
  <c r="O583" i="21"/>
  <c r="P583" i="21"/>
  <c r="Q583" i="21"/>
  <c r="N583" i="21"/>
  <c r="O553" i="21"/>
  <c r="P553" i="21"/>
  <c r="Q553" i="21"/>
  <c r="N553" i="21"/>
  <c r="O551" i="21"/>
  <c r="P551" i="21"/>
  <c r="Q551" i="21"/>
  <c r="N551" i="21"/>
  <c r="N549" i="21"/>
  <c r="Q547" i="21"/>
  <c r="P547" i="21"/>
  <c r="O547" i="21"/>
  <c r="N547" i="21"/>
  <c r="O549" i="21"/>
  <c r="P549" i="21"/>
  <c r="Q549" i="21"/>
  <c r="Q619" i="21"/>
  <c r="P619" i="21"/>
  <c r="O619" i="21"/>
  <c r="N619" i="21"/>
  <c r="O495" i="21"/>
  <c r="P495" i="21"/>
  <c r="Q495" i="21"/>
  <c r="N495" i="21"/>
  <c r="Q587" i="21"/>
  <c r="P587" i="21"/>
  <c r="O587" i="21"/>
  <c r="N587" i="21"/>
  <c r="O462" i="21"/>
  <c r="P462" i="21"/>
  <c r="Q462" i="21"/>
  <c r="N462" i="21"/>
  <c r="O487" i="21"/>
  <c r="P487" i="21"/>
  <c r="Q487" i="21"/>
  <c r="N487" i="21"/>
  <c r="O589" i="21"/>
  <c r="P589" i="21"/>
  <c r="Q589" i="21"/>
  <c r="N589" i="21"/>
  <c r="N454" i="21"/>
  <c r="O458" i="21"/>
  <c r="P458" i="21"/>
  <c r="Q458" i="21"/>
  <c r="N458" i="21"/>
  <c r="O555" i="21"/>
  <c r="P555" i="21"/>
  <c r="Q555" i="21"/>
  <c r="N555" i="21"/>
  <c r="O517" i="21"/>
  <c r="P517" i="21"/>
  <c r="Q517" i="21"/>
  <c r="N517" i="21"/>
  <c r="O581" i="21"/>
  <c r="P581" i="21"/>
  <c r="Q581" i="21"/>
  <c r="O119" i="21"/>
  <c r="P119" i="21"/>
  <c r="Q119" i="21"/>
  <c r="N119" i="21"/>
  <c r="O70" i="21"/>
  <c r="P70" i="21"/>
  <c r="Q70" i="21"/>
  <c r="N70" i="21"/>
  <c r="O66" i="21"/>
  <c r="P66" i="21"/>
  <c r="Q66" i="21"/>
  <c r="N66" i="21"/>
  <c r="O124" i="21"/>
  <c r="P124" i="21"/>
  <c r="Q124" i="21"/>
  <c r="N124" i="21"/>
  <c r="O325" i="21" l="1"/>
  <c r="P325" i="21"/>
  <c r="Q325" i="21"/>
  <c r="O232" i="21"/>
  <c r="P232" i="21"/>
  <c r="Q232" i="21"/>
  <c r="N232" i="21"/>
  <c r="O323" i="21"/>
  <c r="P323" i="21"/>
  <c r="Q323" i="21"/>
  <c r="N323" i="21"/>
  <c r="O78" i="21"/>
  <c r="P78" i="21"/>
  <c r="Q78" i="21"/>
  <c r="N78" i="21"/>
  <c r="O256" i="21"/>
  <c r="P256" i="21"/>
  <c r="Q256" i="21"/>
  <c r="N256" i="21"/>
  <c r="O109" i="21"/>
  <c r="P109" i="21"/>
  <c r="Q109" i="21"/>
  <c r="N109" i="21"/>
  <c r="O611" i="21"/>
  <c r="Q611" i="21"/>
  <c r="P611" i="21"/>
  <c r="N611" i="21"/>
  <c r="O245" i="21"/>
  <c r="P245" i="21"/>
  <c r="Q245" i="21"/>
  <c r="N245" i="21"/>
  <c r="O609" i="21"/>
  <c r="P609" i="21"/>
  <c r="Q609" i="21"/>
  <c r="N609" i="21"/>
  <c r="O174" i="21" l="1"/>
  <c r="P174" i="21"/>
  <c r="Q174" i="21"/>
  <c r="N174" i="21"/>
  <c r="O339" i="21" l="1"/>
  <c r="P339" i="21"/>
  <c r="Q339" i="21"/>
  <c r="N339" i="21"/>
  <c r="O337" i="21"/>
  <c r="P337" i="21"/>
  <c r="Q337" i="21"/>
  <c r="N337" i="21"/>
  <c r="O7" i="21"/>
  <c r="P7" i="21"/>
  <c r="Q7" i="21"/>
  <c r="N7" i="21"/>
  <c r="O11" i="21"/>
  <c r="P11" i="21"/>
  <c r="Q11" i="21"/>
  <c r="N11" i="21"/>
  <c r="O16" i="21"/>
  <c r="P16" i="21"/>
  <c r="Q16" i="21"/>
  <c r="O131" i="21"/>
  <c r="P131" i="21"/>
  <c r="Q131" i="21"/>
  <c r="N131" i="21"/>
  <c r="O129" i="21"/>
  <c r="P129" i="21"/>
  <c r="Q129" i="21"/>
  <c r="N129" i="21"/>
  <c r="O331" i="21"/>
  <c r="P331" i="21"/>
  <c r="Q331" i="21"/>
  <c r="N331" i="21"/>
  <c r="O240" i="21"/>
  <c r="P240" i="21"/>
  <c r="Q240" i="21"/>
  <c r="N240" i="21"/>
  <c r="Q569" i="21" l="1"/>
  <c r="P569" i="21"/>
  <c r="O569" i="21"/>
  <c r="N569" i="21"/>
  <c r="Q604" i="21" l="1"/>
  <c r="P604" i="21"/>
  <c r="O604" i="21"/>
  <c r="N604" i="21"/>
  <c r="Q606" i="21"/>
  <c r="P606" i="21"/>
  <c r="O606" i="21"/>
  <c r="N606" i="21"/>
  <c r="Q176" i="21" l="1"/>
  <c r="P176" i="21"/>
  <c r="O176" i="21"/>
  <c r="N176" i="21"/>
  <c r="Q172" i="21"/>
  <c r="P172" i="21"/>
  <c r="O172" i="21"/>
  <c r="N172" i="21"/>
  <c r="Q137" i="21"/>
  <c r="P137" i="21"/>
  <c r="O137" i="21"/>
  <c r="N137" i="21"/>
  <c r="Q135" i="21"/>
  <c r="P135" i="21"/>
  <c r="O135" i="21"/>
  <c r="N135" i="21"/>
  <c r="Q121" i="21"/>
  <c r="P121" i="21"/>
  <c r="O121" i="21"/>
  <c r="N121" i="21"/>
  <c r="Q117" i="21"/>
  <c r="P117" i="21"/>
  <c r="O117" i="21"/>
  <c r="N117" i="21"/>
  <c r="Q115" i="21"/>
  <c r="P115" i="21"/>
  <c r="O115" i="21"/>
  <c r="N115" i="21"/>
  <c r="Q113" i="21"/>
  <c r="P113" i="21"/>
  <c r="O113" i="21"/>
  <c r="N113" i="21"/>
  <c r="Q111" i="21"/>
  <c r="P111" i="21"/>
  <c r="O111" i="21"/>
  <c r="N111" i="21"/>
  <c r="Q105" i="21"/>
  <c r="P105" i="21"/>
  <c r="O105" i="21"/>
  <c r="N105" i="21"/>
  <c r="Q103" i="21"/>
  <c r="P103" i="21"/>
  <c r="O103" i="21"/>
  <c r="N103" i="21"/>
  <c r="Q101" i="21"/>
  <c r="P101" i="21"/>
  <c r="O101" i="21"/>
  <c r="N101" i="21"/>
  <c r="Q99" i="21"/>
  <c r="P99" i="21"/>
  <c r="O99" i="21"/>
  <c r="N99" i="21"/>
  <c r="Q97" i="21"/>
  <c r="P97" i="21"/>
  <c r="O97" i="21"/>
  <c r="N97" i="21"/>
  <c r="Q90" i="21"/>
  <c r="P90" i="21"/>
  <c r="O90" i="21"/>
  <c r="N90" i="21"/>
  <c r="Q88" i="21"/>
  <c r="P88" i="21"/>
  <c r="O88" i="21"/>
  <c r="N88" i="21"/>
  <c r="Q76" i="21"/>
  <c r="P76" i="21"/>
  <c r="O76" i="21"/>
  <c r="N76" i="21"/>
  <c r="Q68" i="21"/>
  <c r="P68" i="21"/>
  <c r="O68" i="21"/>
  <c r="N68" i="21"/>
  <c r="Q64" i="21"/>
  <c r="P64" i="21"/>
  <c r="O64" i="21"/>
  <c r="N64" i="21"/>
  <c r="Q62" i="21"/>
  <c r="P62" i="21"/>
  <c r="O62" i="21"/>
  <c r="N62" i="21"/>
  <c r="Q51" i="21"/>
  <c r="P51" i="21"/>
  <c r="O51" i="21"/>
  <c r="N51" i="21"/>
  <c r="Q49" i="21"/>
  <c r="P49" i="21"/>
  <c r="O49" i="21"/>
  <c r="N49" i="21"/>
  <c r="Q47" i="21"/>
  <c r="P47" i="21"/>
  <c r="O47" i="21"/>
  <c r="N47" i="21"/>
  <c r="Q38" i="21"/>
  <c r="P38" i="21"/>
  <c r="O38" i="21"/>
  <c r="N38" i="21"/>
  <c r="Q36" i="21"/>
  <c r="P36" i="21"/>
  <c r="O36" i="21"/>
  <c r="N36" i="21"/>
  <c r="Q34" i="21"/>
  <c r="P34" i="21"/>
  <c r="O34" i="21"/>
  <c r="N34" i="21"/>
  <c r="Q32" i="21"/>
  <c r="P32" i="21"/>
  <c r="O32" i="21"/>
  <c r="N32" i="21"/>
  <c r="Q30" i="21"/>
  <c r="P30" i="21"/>
  <c r="O30" i="21"/>
  <c r="N30" i="21"/>
  <c r="Q28" i="21"/>
  <c r="P28" i="21"/>
  <c r="O28" i="21"/>
  <c r="N28" i="21"/>
  <c r="Q24" i="21"/>
  <c r="P24" i="21"/>
  <c r="O24" i="21"/>
  <c r="N24" i="21"/>
  <c r="Q20" i="21"/>
  <c r="P20" i="21"/>
  <c r="O20" i="21"/>
  <c r="N20" i="21"/>
  <c r="Q18" i="21"/>
  <c r="P18" i="21"/>
  <c r="O18" i="21"/>
  <c r="N18" i="21"/>
  <c r="Q9" i="21"/>
  <c r="P9" i="21"/>
  <c r="O9" i="21"/>
  <c r="N9" i="21"/>
  <c r="Q234" i="21" l="1"/>
  <c r="P234" i="21"/>
  <c r="O234" i="21"/>
  <c r="N234" i="21"/>
  <c r="Q284" i="21" l="1"/>
  <c r="P284" i="21"/>
  <c r="O284" i="21"/>
  <c r="N284" i="21"/>
  <c r="Q341" i="21"/>
  <c r="P341" i="21"/>
  <c r="O341" i="21"/>
  <c r="N341" i="21"/>
  <c r="Q438" i="21"/>
  <c r="P438" i="21"/>
  <c r="O438" i="21"/>
  <c r="N438" i="21"/>
  <c r="Q533" i="21" l="1"/>
  <c r="N533" i="21"/>
  <c r="Q454" i="21"/>
  <c r="O456" i="21"/>
  <c r="P456" i="21"/>
  <c r="Q515" i="21"/>
  <c r="O533" i="21"/>
  <c r="P533" i="21"/>
  <c r="N571" i="21"/>
  <c r="O571" i="21"/>
  <c r="P571" i="21"/>
  <c r="Q571" i="21"/>
  <c r="Q428" i="21" l="1"/>
  <c r="P428" i="21"/>
  <c r="O428" i="21"/>
  <c r="N428" i="21"/>
  <c r="P515" i="21"/>
  <c r="O515" i="21"/>
  <c r="N515" i="21"/>
  <c r="Q563" i="21"/>
  <c r="P563" i="21"/>
  <c r="O563" i="21"/>
  <c r="N563" i="21"/>
  <c r="P454" i="21"/>
  <c r="O454" i="21"/>
  <c r="Q456" i="21"/>
  <c r="N456" i="21"/>
  <c r="N264" i="21"/>
  <c r="N266" i="21"/>
  <c r="W2" i="21"/>
  <c r="W629" i="21" l="1"/>
  <c r="W627" i="21"/>
  <c r="W623" i="21"/>
  <c r="W625" i="21"/>
  <c r="W547" i="21"/>
  <c r="W619" i="21"/>
  <c r="W613" i="21"/>
  <c r="W615" i="21"/>
  <c r="W617" i="21"/>
  <c r="W604" i="21"/>
  <c r="W609" i="21"/>
  <c r="W611" i="21"/>
  <c r="W571" i="21"/>
  <c r="W111" i="21"/>
  <c r="W49" i="21"/>
  <c r="W129" i="21"/>
  <c r="W36" i="21"/>
  <c r="W72" i="21"/>
  <c r="W107" i="21"/>
  <c r="W126" i="21"/>
  <c r="W163" i="21"/>
  <c r="W16" i="21"/>
  <c r="W62" i="21"/>
  <c r="W101" i="21"/>
  <c r="W160" i="21"/>
  <c r="W34" i="21"/>
  <c r="W84" i="21"/>
  <c r="W137" i="21"/>
  <c r="W22" i="21"/>
  <c r="W60" i="21"/>
  <c r="W95" i="21"/>
  <c r="W78" i="21"/>
  <c r="W9" i="21"/>
  <c r="W47" i="21"/>
  <c r="W81" i="21"/>
  <c r="W113" i="21"/>
  <c r="W131" i="21"/>
  <c r="W170" i="21"/>
  <c r="W30" i="21"/>
  <c r="W70" i="21"/>
  <c r="W115" i="21"/>
  <c r="W172" i="21"/>
  <c r="W45" i="21"/>
  <c r="W97" i="21"/>
  <c r="W166" i="21"/>
  <c r="W32" i="21"/>
  <c r="W68" i="21"/>
  <c r="W103" i="21"/>
  <c r="W7" i="21"/>
  <c r="W93" i="21"/>
  <c r="W18" i="21"/>
  <c r="W56" i="21"/>
  <c r="W90" i="21"/>
  <c r="W117" i="21"/>
  <c r="W135" i="21"/>
  <c r="W174" i="21"/>
  <c r="W38" i="21"/>
  <c r="W74" i="21"/>
  <c r="W124" i="21"/>
  <c r="W11" i="21"/>
  <c r="W58" i="21"/>
  <c r="W105" i="21"/>
  <c r="W176" i="21"/>
  <c r="W41" i="21"/>
  <c r="W76" i="21"/>
  <c r="W20" i="21"/>
  <c r="W109" i="21"/>
  <c r="W28" i="21"/>
  <c r="W64" i="21"/>
  <c r="W99" i="21"/>
  <c r="W121" i="21"/>
  <c r="W156" i="21"/>
  <c r="W204" i="21"/>
  <c r="W53" i="21"/>
  <c r="W88" i="21"/>
  <c r="W133" i="21"/>
  <c r="W24" i="21"/>
  <c r="W66" i="21"/>
  <c r="W119" i="21"/>
  <c r="W13" i="21"/>
  <c r="W51" i="21"/>
  <c r="W86" i="21"/>
  <c r="M5" i="19"/>
  <c r="M6" i="19"/>
  <c r="M11" i="19" l="1"/>
  <c r="N11" i="19"/>
  <c r="O11" i="19"/>
  <c r="P11" i="19"/>
  <c r="M12" i="19"/>
  <c r="N12" i="19"/>
  <c r="O12" i="19"/>
  <c r="P12" i="19"/>
  <c r="M13" i="19"/>
  <c r="N13" i="19"/>
  <c r="O13" i="19"/>
  <c r="P13" i="19"/>
  <c r="M14" i="19"/>
  <c r="N14" i="19"/>
  <c r="O14" i="19"/>
  <c r="P14" i="19"/>
  <c r="M15" i="19"/>
  <c r="N15" i="19"/>
  <c r="O15" i="19"/>
  <c r="P15" i="19"/>
  <c r="M16" i="19"/>
  <c r="N16" i="19"/>
  <c r="O16" i="19"/>
  <c r="P16" i="19"/>
  <c r="M17" i="19"/>
  <c r="N17" i="19"/>
  <c r="O17" i="19"/>
  <c r="P17" i="19"/>
  <c r="M18" i="19"/>
  <c r="N18" i="19"/>
  <c r="O18" i="19"/>
  <c r="P18" i="19"/>
  <c r="M19" i="19"/>
  <c r="N19" i="19"/>
  <c r="O19" i="19"/>
  <c r="P19" i="19"/>
  <c r="M20" i="19"/>
  <c r="N20" i="19"/>
  <c r="O20" i="19"/>
  <c r="P20" i="19"/>
  <c r="M21" i="19"/>
  <c r="N21" i="19"/>
  <c r="O21" i="19"/>
  <c r="P21" i="19"/>
  <c r="M22" i="19"/>
  <c r="N22" i="19"/>
  <c r="O22" i="19"/>
  <c r="P22" i="19"/>
  <c r="M23" i="19"/>
  <c r="N23" i="19"/>
  <c r="O23" i="19"/>
  <c r="P23" i="19"/>
  <c r="M24" i="19"/>
  <c r="N24" i="19"/>
  <c r="O24" i="19"/>
  <c r="P24" i="19"/>
  <c r="M25" i="19"/>
  <c r="N25" i="19"/>
  <c r="O25" i="19"/>
  <c r="P25" i="19"/>
  <c r="M26" i="19"/>
  <c r="N26" i="19"/>
  <c r="O26" i="19"/>
  <c r="P26" i="19"/>
  <c r="M27" i="19"/>
  <c r="N27" i="19"/>
  <c r="O27" i="19"/>
  <c r="P27" i="19"/>
  <c r="M28" i="19"/>
  <c r="N28" i="19"/>
  <c r="O28" i="19"/>
  <c r="P28" i="19"/>
  <c r="M29" i="19"/>
  <c r="N29" i="19"/>
  <c r="O29" i="19"/>
  <c r="P29" i="19"/>
  <c r="M30" i="19"/>
  <c r="N30" i="19"/>
  <c r="O30" i="19"/>
  <c r="P30" i="19"/>
  <c r="M31" i="19"/>
  <c r="N31" i="19"/>
  <c r="O31" i="19"/>
  <c r="P31" i="19"/>
  <c r="M32" i="19"/>
  <c r="N32" i="19"/>
  <c r="O32" i="19"/>
  <c r="P32" i="19"/>
  <c r="M33" i="19"/>
  <c r="N33" i="19"/>
  <c r="O33" i="19"/>
  <c r="P33" i="19"/>
  <c r="M34" i="19"/>
  <c r="N34" i="19"/>
  <c r="O34" i="19"/>
  <c r="P34" i="19"/>
  <c r="M35" i="19"/>
  <c r="N35" i="19"/>
  <c r="O35" i="19"/>
  <c r="P35" i="19"/>
  <c r="M36" i="19"/>
  <c r="N36" i="19"/>
  <c r="O36" i="19"/>
  <c r="P36" i="19"/>
  <c r="M37" i="19"/>
  <c r="N37" i="19"/>
  <c r="O37" i="19"/>
  <c r="P37" i="19"/>
  <c r="M38" i="19"/>
  <c r="N38" i="19"/>
  <c r="O38" i="19"/>
  <c r="P38" i="19"/>
  <c r="M39" i="19"/>
  <c r="N39" i="19"/>
  <c r="O39" i="19"/>
  <c r="P39" i="19"/>
  <c r="M40" i="19"/>
  <c r="N40" i="19"/>
  <c r="O40" i="19"/>
  <c r="P40" i="19"/>
  <c r="M41" i="19"/>
  <c r="N41" i="19"/>
  <c r="O41" i="19"/>
  <c r="P41" i="19"/>
  <c r="M42" i="19"/>
  <c r="N42" i="19"/>
  <c r="O42" i="19"/>
  <c r="P42" i="19"/>
  <c r="M43" i="19"/>
  <c r="N43" i="19"/>
  <c r="O43" i="19"/>
  <c r="P43" i="19"/>
  <c r="M44" i="19"/>
  <c r="N44" i="19"/>
  <c r="O44" i="19"/>
  <c r="P44" i="19"/>
  <c r="M45" i="19"/>
  <c r="N45" i="19"/>
  <c r="O45" i="19"/>
  <c r="P45" i="19"/>
  <c r="M46" i="19"/>
  <c r="N46" i="19"/>
  <c r="O46" i="19"/>
  <c r="P46" i="19"/>
  <c r="M47" i="19"/>
  <c r="N47" i="19"/>
  <c r="O47" i="19"/>
  <c r="P47" i="19"/>
  <c r="M48" i="19"/>
  <c r="N48" i="19"/>
  <c r="O48" i="19"/>
  <c r="P48" i="19"/>
  <c r="M49" i="19"/>
  <c r="N49" i="19"/>
  <c r="O49" i="19"/>
  <c r="P49" i="19"/>
  <c r="M50" i="19"/>
  <c r="N50" i="19"/>
  <c r="O50" i="19"/>
  <c r="P50" i="19"/>
  <c r="M51" i="19"/>
  <c r="N51" i="19"/>
  <c r="O51" i="19"/>
  <c r="P51" i="19"/>
  <c r="M52" i="19"/>
  <c r="N52" i="19"/>
  <c r="O52" i="19"/>
  <c r="P52" i="19"/>
  <c r="M53" i="19"/>
  <c r="N53" i="19"/>
  <c r="O53" i="19"/>
  <c r="P53" i="19"/>
  <c r="M54" i="19"/>
  <c r="N54" i="19"/>
  <c r="O54" i="19"/>
  <c r="P54" i="19"/>
  <c r="M55" i="19"/>
  <c r="N55" i="19"/>
  <c r="O55" i="19"/>
  <c r="P55" i="19"/>
  <c r="M56" i="19"/>
  <c r="N56" i="19"/>
  <c r="O56" i="19"/>
  <c r="P56" i="19"/>
  <c r="M57" i="19"/>
  <c r="N57" i="19"/>
  <c r="O57" i="19"/>
  <c r="P57" i="19"/>
  <c r="M58" i="19"/>
  <c r="N58" i="19"/>
  <c r="O58" i="19"/>
  <c r="P58" i="19"/>
  <c r="M59" i="19"/>
  <c r="N59" i="19"/>
  <c r="O59" i="19"/>
  <c r="P59" i="19"/>
  <c r="M60" i="19"/>
  <c r="N60" i="19"/>
  <c r="O60" i="19"/>
  <c r="P60" i="19"/>
  <c r="M61" i="19"/>
  <c r="N61" i="19"/>
  <c r="O61" i="19"/>
  <c r="P61" i="19"/>
  <c r="M62" i="19"/>
  <c r="N62" i="19"/>
  <c r="O62" i="19"/>
  <c r="P62" i="19"/>
  <c r="M63" i="19"/>
  <c r="N63" i="19"/>
  <c r="O63" i="19"/>
  <c r="P63" i="19"/>
  <c r="M64" i="19"/>
  <c r="N64" i="19"/>
  <c r="O64" i="19"/>
  <c r="P64" i="19"/>
  <c r="M65" i="19"/>
  <c r="N65" i="19"/>
  <c r="O65" i="19"/>
  <c r="P65" i="19"/>
  <c r="M66" i="19"/>
  <c r="N66" i="19"/>
  <c r="O66" i="19"/>
  <c r="P66" i="19"/>
  <c r="M67" i="19"/>
  <c r="N67" i="19"/>
  <c r="O67" i="19"/>
  <c r="P67" i="19"/>
  <c r="M68" i="19"/>
  <c r="N68" i="19"/>
  <c r="O68" i="19"/>
  <c r="P68" i="19"/>
  <c r="M69" i="19"/>
  <c r="N69" i="19"/>
  <c r="O69" i="19"/>
  <c r="P69" i="19"/>
  <c r="M70" i="19"/>
  <c r="N70" i="19"/>
  <c r="O70" i="19"/>
  <c r="P70" i="19"/>
  <c r="M71" i="19"/>
  <c r="N71" i="19"/>
  <c r="O71" i="19"/>
  <c r="P71" i="19"/>
  <c r="M72" i="19"/>
  <c r="N72" i="19"/>
  <c r="O72" i="19"/>
  <c r="P72" i="19"/>
  <c r="M73" i="19"/>
  <c r="N73" i="19"/>
  <c r="O73" i="19"/>
  <c r="P73" i="19"/>
  <c r="M74" i="19"/>
  <c r="N74" i="19"/>
  <c r="O74" i="19"/>
  <c r="P74" i="19"/>
  <c r="M75" i="19"/>
  <c r="N75" i="19"/>
  <c r="O75" i="19"/>
  <c r="P75" i="19"/>
  <c r="M76" i="19"/>
  <c r="N76" i="19"/>
  <c r="O76" i="19"/>
  <c r="P76" i="19"/>
  <c r="M77" i="19"/>
  <c r="N77" i="19"/>
  <c r="O77" i="19"/>
  <c r="P77" i="19"/>
  <c r="M78" i="19"/>
  <c r="N78" i="19"/>
  <c r="O78" i="19"/>
  <c r="P78" i="19"/>
  <c r="M79" i="19"/>
  <c r="N79" i="19"/>
  <c r="O79" i="19"/>
  <c r="P79" i="19"/>
  <c r="M80" i="19"/>
  <c r="N80" i="19"/>
  <c r="O80" i="19"/>
  <c r="P80" i="19"/>
  <c r="M81" i="19"/>
  <c r="N81" i="19"/>
  <c r="O81" i="19"/>
  <c r="P81" i="19"/>
  <c r="M82" i="19"/>
  <c r="N82" i="19"/>
  <c r="O82" i="19"/>
  <c r="P82" i="19"/>
  <c r="M83" i="19"/>
  <c r="N83" i="19"/>
  <c r="O83" i="19"/>
  <c r="P83" i="19"/>
  <c r="M84" i="19"/>
  <c r="N84" i="19"/>
  <c r="O84" i="19"/>
  <c r="P84" i="19"/>
  <c r="M85" i="19"/>
  <c r="N85" i="19"/>
  <c r="O85" i="19"/>
  <c r="P85" i="19"/>
  <c r="M86" i="19"/>
  <c r="N86" i="19"/>
  <c r="O86" i="19"/>
  <c r="P86" i="19"/>
  <c r="M87" i="19"/>
  <c r="N87" i="19"/>
  <c r="O87" i="19"/>
  <c r="P87" i="19"/>
  <c r="M88" i="19"/>
  <c r="N88" i="19"/>
  <c r="O88" i="19"/>
  <c r="P88" i="19"/>
  <c r="M89" i="19"/>
  <c r="N89" i="19"/>
  <c r="O89" i="19"/>
  <c r="P89" i="19"/>
  <c r="M90" i="19"/>
  <c r="N90" i="19"/>
  <c r="O90" i="19"/>
  <c r="P90" i="19"/>
  <c r="M91" i="19"/>
  <c r="N91" i="19"/>
  <c r="O91" i="19"/>
  <c r="P91" i="19"/>
  <c r="M92" i="19"/>
  <c r="N92" i="19"/>
  <c r="O92" i="19"/>
  <c r="P92" i="19"/>
  <c r="M93" i="19"/>
  <c r="N93" i="19"/>
  <c r="O93" i="19"/>
  <c r="P93" i="19"/>
  <c r="M94" i="19"/>
  <c r="N94" i="19"/>
  <c r="O94" i="19"/>
  <c r="P94" i="19"/>
  <c r="M95" i="19"/>
  <c r="N95" i="19"/>
  <c r="O95" i="19"/>
  <c r="P95" i="19"/>
  <c r="M96" i="19"/>
  <c r="N96" i="19"/>
  <c r="O96" i="19"/>
  <c r="P96" i="19"/>
  <c r="M97" i="19"/>
  <c r="N97" i="19"/>
  <c r="O97" i="19"/>
  <c r="P97" i="19"/>
  <c r="M98" i="19"/>
  <c r="N98" i="19"/>
  <c r="O98" i="19"/>
  <c r="P98" i="19"/>
  <c r="M99" i="19"/>
  <c r="N99" i="19"/>
  <c r="O99" i="19"/>
  <c r="P99" i="19"/>
  <c r="M100" i="19"/>
  <c r="N100" i="19"/>
  <c r="O100" i="19"/>
  <c r="P100" i="19"/>
  <c r="M101" i="19"/>
  <c r="N101" i="19"/>
  <c r="O101" i="19"/>
  <c r="P101" i="19"/>
  <c r="M102" i="19"/>
  <c r="N102" i="19"/>
  <c r="O102" i="19"/>
  <c r="P102" i="19"/>
  <c r="M103" i="19"/>
  <c r="N103" i="19"/>
  <c r="O103" i="19"/>
  <c r="P103" i="19"/>
  <c r="M104" i="19"/>
  <c r="N104" i="19"/>
  <c r="O104" i="19"/>
  <c r="P104" i="19"/>
  <c r="M105" i="19"/>
  <c r="N105" i="19"/>
  <c r="O105" i="19"/>
  <c r="P105" i="19"/>
  <c r="M106" i="19"/>
  <c r="N106" i="19"/>
  <c r="O106" i="19"/>
  <c r="P106" i="19"/>
  <c r="M107" i="19"/>
  <c r="N107" i="19"/>
  <c r="O107" i="19"/>
  <c r="P107" i="19"/>
  <c r="M108" i="19"/>
  <c r="N108" i="19"/>
  <c r="O108" i="19"/>
  <c r="P108" i="19"/>
  <c r="M109" i="19"/>
  <c r="N109" i="19"/>
  <c r="O109" i="19"/>
  <c r="P109" i="19"/>
  <c r="M110" i="19"/>
  <c r="N110" i="19"/>
  <c r="O110" i="19"/>
  <c r="P110" i="19"/>
  <c r="M111" i="19"/>
  <c r="N111" i="19"/>
  <c r="O111" i="19"/>
  <c r="P111" i="19"/>
  <c r="M112" i="19"/>
  <c r="N112" i="19"/>
  <c r="O112" i="19"/>
  <c r="P112" i="19"/>
  <c r="M113" i="19"/>
  <c r="N113" i="19"/>
  <c r="O113" i="19"/>
  <c r="P113" i="19"/>
  <c r="M114" i="19"/>
  <c r="N114" i="19"/>
  <c r="O114" i="19"/>
  <c r="P114" i="19"/>
  <c r="M115" i="19"/>
  <c r="N115" i="19"/>
  <c r="O115" i="19"/>
  <c r="P115" i="19"/>
  <c r="M116" i="19"/>
  <c r="N116" i="19"/>
  <c r="O116" i="19"/>
  <c r="P116" i="19"/>
  <c r="M117" i="19"/>
  <c r="N117" i="19"/>
  <c r="O117" i="19"/>
  <c r="P117" i="19"/>
  <c r="M118" i="19"/>
  <c r="N118" i="19"/>
  <c r="O118" i="19"/>
  <c r="P118" i="19"/>
  <c r="M119" i="19"/>
  <c r="N119" i="19"/>
  <c r="O119" i="19"/>
  <c r="P119" i="19"/>
  <c r="M120" i="19"/>
  <c r="N120" i="19"/>
  <c r="O120" i="19"/>
  <c r="P120" i="19"/>
  <c r="M121" i="19"/>
  <c r="N121" i="19"/>
  <c r="O121" i="19"/>
  <c r="P121" i="19"/>
  <c r="M122" i="19"/>
  <c r="N122" i="19"/>
  <c r="O122" i="19"/>
  <c r="P122" i="19"/>
  <c r="M123" i="19"/>
  <c r="N123" i="19"/>
  <c r="O123" i="19"/>
  <c r="P123" i="19"/>
  <c r="M124" i="19"/>
  <c r="N124" i="19"/>
  <c r="O124" i="19"/>
  <c r="P124" i="19"/>
  <c r="M125" i="19"/>
  <c r="N125" i="19"/>
  <c r="O125" i="19"/>
  <c r="P125" i="19"/>
  <c r="M126" i="19"/>
  <c r="N126" i="19"/>
  <c r="O126" i="19"/>
  <c r="P126" i="19"/>
  <c r="M127" i="19"/>
  <c r="N127" i="19"/>
  <c r="O127" i="19"/>
  <c r="P127" i="19"/>
  <c r="M128" i="19"/>
  <c r="N128" i="19"/>
  <c r="O128" i="19"/>
  <c r="P128" i="19"/>
  <c r="M129" i="19"/>
  <c r="N129" i="19"/>
  <c r="O129" i="19"/>
  <c r="P129" i="19"/>
  <c r="M130" i="19"/>
  <c r="N130" i="19"/>
  <c r="O130" i="19"/>
  <c r="P130" i="19"/>
  <c r="M131" i="19"/>
  <c r="N131" i="19"/>
  <c r="O131" i="19"/>
  <c r="P131" i="19"/>
  <c r="M132" i="19"/>
  <c r="N132" i="19"/>
  <c r="O132" i="19"/>
  <c r="P132" i="19"/>
  <c r="M133" i="19"/>
  <c r="N133" i="19"/>
  <c r="O133" i="19"/>
  <c r="P133" i="19"/>
  <c r="M134" i="19"/>
  <c r="N134" i="19"/>
  <c r="O134" i="19"/>
  <c r="P134" i="19"/>
  <c r="M135" i="19"/>
  <c r="N135" i="19"/>
  <c r="O135" i="19"/>
  <c r="P135" i="19"/>
  <c r="M136" i="19"/>
  <c r="N136" i="19"/>
  <c r="O136" i="19"/>
  <c r="P136" i="19"/>
  <c r="M137" i="19"/>
  <c r="N137" i="19"/>
  <c r="O137" i="19"/>
  <c r="P137" i="19"/>
  <c r="M138" i="19"/>
  <c r="N138" i="19"/>
  <c r="O138" i="19"/>
  <c r="P138" i="19"/>
  <c r="M139" i="19"/>
  <c r="N139" i="19"/>
  <c r="O139" i="19"/>
  <c r="P139" i="19"/>
  <c r="M140" i="19"/>
  <c r="N140" i="19"/>
  <c r="O140" i="19"/>
  <c r="P140" i="19"/>
  <c r="M141" i="19"/>
  <c r="N141" i="19"/>
  <c r="O141" i="19"/>
  <c r="P141" i="19"/>
  <c r="M142" i="19"/>
  <c r="N142" i="19"/>
  <c r="O142" i="19"/>
  <c r="P142" i="19"/>
  <c r="M143" i="19"/>
  <c r="N143" i="19"/>
  <c r="O143" i="19"/>
  <c r="P143" i="19"/>
  <c r="M144" i="19"/>
  <c r="N144" i="19"/>
  <c r="O144" i="19"/>
  <c r="P144" i="19"/>
  <c r="M145" i="19"/>
  <c r="N145" i="19"/>
  <c r="O145" i="19"/>
  <c r="P145" i="19"/>
  <c r="M146" i="19"/>
  <c r="N146" i="19"/>
  <c r="O146" i="19"/>
  <c r="P146" i="19"/>
  <c r="M147" i="19"/>
  <c r="N147" i="19"/>
  <c r="O147" i="19"/>
  <c r="P147" i="19"/>
  <c r="M148" i="19"/>
  <c r="N148" i="19"/>
  <c r="O148" i="19"/>
  <c r="P148" i="19"/>
  <c r="M149" i="19"/>
  <c r="N149" i="19"/>
  <c r="O149" i="19"/>
  <c r="P149" i="19"/>
  <c r="M150" i="19"/>
  <c r="N150" i="19"/>
  <c r="O150" i="19"/>
  <c r="P150" i="19"/>
  <c r="M151" i="19"/>
  <c r="N151" i="19"/>
  <c r="O151" i="19"/>
  <c r="P151" i="19"/>
  <c r="M152" i="19"/>
  <c r="N152" i="19"/>
  <c r="O152" i="19"/>
  <c r="P152" i="19"/>
  <c r="M153" i="19"/>
  <c r="N153" i="19"/>
  <c r="O153" i="19"/>
  <c r="P153" i="19"/>
  <c r="M154" i="19"/>
  <c r="N154" i="19"/>
  <c r="O154" i="19"/>
  <c r="P154" i="19"/>
  <c r="M155" i="19"/>
  <c r="N155" i="19"/>
  <c r="O155" i="19"/>
  <c r="P155" i="19"/>
  <c r="M156" i="19"/>
  <c r="N156" i="19"/>
  <c r="O156" i="19"/>
  <c r="P156" i="19"/>
  <c r="M157" i="19"/>
  <c r="N157" i="19"/>
  <c r="O157" i="19"/>
  <c r="P157" i="19"/>
  <c r="M158" i="19"/>
  <c r="N158" i="19"/>
  <c r="O158" i="19"/>
  <c r="P158" i="19"/>
  <c r="M159" i="19"/>
  <c r="N159" i="19"/>
  <c r="O159" i="19"/>
  <c r="P159" i="19"/>
  <c r="M160" i="19"/>
  <c r="N160" i="19"/>
  <c r="O160" i="19"/>
  <c r="P160" i="19"/>
  <c r="M161" i="19"/>
  <c r="N161" i="19"/>
  <c r="O161" i="19"/>
  <c r="P161" i="19"/>
  <c r="M162" i="19"/>
  <c r="N162" i="19"/>
  <c r="O162" i="19"/>
  <c r="P162" i="19"/>
  <c r="M163" i="19"/>
  <c r="N163" i="19"/>
  <c r="O163" i="19"/>
  <c r="P163" i="19"/>
  <c r="M164" i="19"/>
  <c r="N164" i="19"/>
  <c r="O164" i="19"/>
  <c r="P164" i="19"/>
  <c r="M165" i="19"/>
  <c r="N165" i="19"/>
  <c r="O165" i="19"/>
  <c r="P165" i="19"/>
  <c r="M166" i="19"/>
  <c r="N166" i="19"/>
  <c r="O166" i="19"/>
  <c r="P166" i="19"/>
  <c r="M167" i="19"/>
  <c r="N167" i="19"/>
  <c r="O167" i="19"/>
  <c r="P167" i="19"/>
  <c r="M168" i="19"/>
  <c r="N168" i="19"/>
  <c r="O168" i="19"/>
  <c r="P168" i="19"/>
  <c r="M169" i="19"/>
  <c r="N169" i="19"/>
  <c r="O169" i="19"/>
  <c r="P169" i="19"/>
  <c r="M170" i="19"/>
  <c r="N170" i="19"/>
  <c r="O170" i="19"/>
  <c r="P170" i="19"/>
  <c r="M171" i="19"/>
  <c r="N171" i="19"/>
  <c r="O171" i="19"/>
  <c r="P171" i="19"/>
  <c r="M172" i="19"/>
  <c r="N172" i="19"/>
  <c r="O172" i="19"/>
  <c r="P172" i="19"/>
  <c r="M173" i="19"/>
  <c r="N173" i="19"/>
  <c r="O173" i="19"/>
  <c r="P173" i="19"/>
  <c r="M174" i="19"/>
  <c r="N174" i="19"/>
  <c r="O174" i="19"/>
  <c r="P174" i="19"/>
  <c r="M175" i="19"/>
  <c r="N175" i="19"/>
  <c r="O175" i="19"/>
  <c r="P175" i="19"/>
  <c r="N7" i="19"/>
  <c r="O7" i="19"/>
  <c r="P7" i="19"/>
  <c r="N8" i="19"/>
  <c r="O8" i="19"/>
  <c r="P8" i="19"/>
  <c r="N9" i="19"/>
  <c r="O9" i="19"/>
  <c r="P9" i="19"/>
  <c r="N10" i="19"/>
  <c r="O10" i="19"/>
  <c r="P10" i="19"/>
  <c r="M10" i="19"/>
  <c r="J8" i="18"/>
  <c r="I8" i="18"/>
  <c r="H8" i="18"/>
  <c r="G8" i="18"/>
  <c r="Q602" i="21" l="1"/>
  <c r="P602" i="21"/>
  <c r="O602" i="21"/>
  <c r="Q591" i="21"/>
  <c r="P591" i="21"/>
  <c r="O591" i="21"/>
  <c r="N591" i="21"/>
  <c r="Q579" i="21"/>
  <c r="P579" i="21"/>
  <c r="O579" i="21"/>
  <c r="N579" i="21"/>
  <c r="Q577" i="21"/>
  <c r="P577" i="21"/>
  <c r="O577" i="21"/>
  <c r="N577" i="21"/>
  <c r="Q575" i="21"/>
  <c r="P575" i="21"/>
  <c r="O575" i="21"/>
  <c r="N575" i="21"/>
  <c r="Q573" i="21"/>
  <c r="P573" i="21"/>
  <c r="O573" i="21"/>
  <c r="N573" i="21"/>
  <c r="Q565" i="21"/>
  <c r="P565" i="21"/>
  <c r="O565" i="21"/>
  <c r="N565" i="21"/>
  <c r="Q545" i="21"/>
  <c r="P545" i="21"/>
  <c r="O545" i="21"/>
  <c r="N545" i="21"/>
  <c r="Q543" i="21"/>
  <c r="P543" i="21"/>
  <c r="O543" i="21"/>
  <c r="N543" i="21"/>
  <c r="Q541" i="21"/>
  <c r="P541" i="21"/>
  <c r="O541" i="21"/>
  <c r="N541" i="21"/>
  <c r="Q539" i="21"/>
  <c r="P539" i="21"/>
  <c r="O539" i="21"/>
  <c r="N539" i="21"/>
  <c r="Q537" i="21"/>
  <c r="P537" i="21"/>
  <c r="O537" i="21"/>
  <c r="N537" i="21"/>
  <c r="Q535" i="21"/>
  <c r="P535" i="21"/>
  <c r="O535" i="21"/>
  <c r="N535" i="21"/>
  <c r="Q531" i="21"/>
  <c r="P531" i="21"/>
  <c r="O531" i="21"/>
  <c r="N531" i="21"/>
  <c r="Q529" i="21"/>
  <c r="P529" i="21"/>
  <c r="O529" i="21"/>
  <c r="N529" i="21"/>
  <c r="Q525" i="21"/>
  <c r="P525" i="21"/>
  <c r="O525" i="21"/>
  <c r="N525" i="21"/>
  <c r="Q523" i="21"/>
  <c r="P523" i="21"/>
  <c r="O523" i="21"/>
  <c r="N523" i="21"/>
  <c r="Q521" i="21"/>
  <c r="P521" i="21"/>
  <c r="O521" i="21"/>
  <c r="N521" i="21"/>
  <c r="Q519" i="21"/>
  <c r="P519" i="21"/>
  <c r="O519" i="21"/>
  <c r="N519" i="21"/>
  <c r="Q513" i="21"/>
  <c r="P513" i="21"/>
  <c r="O513" i="21"/>
  <c r="N513" i="21"/>
  <c r="Q511" i="21"/>
  <c r="P511" i="21"/>
  <c r="O511" i="21"/>
  <c r="N511" i="21"/>
  <c r="Q509" i="21"/>
  <c r="P509" i="21"/>
  <c r="O509" i="21"/>
  <c r="N509" i="21"/>
  <c r="Q507" i="21"/>
  <c r="P507" i="21"/>
  <c r="O507" i="21"/>
  <c r="N507" i="21"/>
  <c r="Q501" i="21"/>
  <c r="P501" i="21"/>
  <c r="O501" i="21"/>
  <c r="N501" i="21"/>
  <c r="Q497" i="21"/>
  <c r="P497" i="21"/>
  <c r="O497" i="21"/>
  <c r="N497" i="21"/>
  <c r="Q491" i="21"/>
  <c r="P491" i="21"/>
  <c r="O491" i="21"/>
  <c r="N491" i="21"/>
  <c r="Q489" i="21"/>
  <c r="P489" i="21"/>
  <c r="O489" i="21"/>
  <c r="N489" i="21"/>
  <c r="Q480" i="21"/>
  <c r="P480" i="21"/>
  <c r="O480" i="21"/>
  <c r="N480" i="21"/>
  <c r="Q478" i="21"/>
  <c r="P478" i="21"/>
  <c r="O478" i="21"/>
  <c r="N478" i="21"/>
  <c r="Q476" i="21"/>
  <c r="P476" i="21"/>
  <c r="O476" i="21"/>
  <c r="N476" i="21"/>
  <c r="Q474" i="21"/>
  <c r="P474" i="21"/>
  <c r="O474" i="21"/>
  <c r="N474" i="21"/>
  <c r="Q472" i="21"/>
  <c r="P472" i="21"/>
  <c r="O472" i="21"/>
  <c r="N472" i="21"/>
  <c r="Q470" i="21"/>
  <c r="P470" i="21"/>
  <c r="O470" i="21"/>
  <c r="N470" i="21"/>
  <c r="Q468" i="21"/>
  <c r="P468" i="21"/>
  <c r="O468" i="21"/>
  <c r="N468" i="21"/>
  <c r="Q466" i="21"/>
  <c r="P466" i="21"/>
  <c r="O466" i="21"/>
  <c r="Q464" i="21"/>
  <c r="P464" i="21"/>
  <c r="O464" i="21"/>
  <c r="Q460" i="21"/>
  <c r="P460" i="21"/>
  <c r="O460" i="21"/>
  <c r="N460" i="21"/>
  <c r="Q450" i="21"/>
  <c r="P450" i="21"/>
  <c r="O450" i="21"/>
  <c r="N450" i="21"/>
  <c r="Q448" i="21"/>
  <c r="P448" i="21"/>
  <c r="O448" i="21"/>
  <c r="N448" i="21"/>
  <c r="Q446" i="21"/>
  <c r="P446" i="21"/>
  <c r="O446" i="21"/>
  <c r="N446" i="21"/>
  <c r="Q444" i="21"/>
  <c r="P444" i="21"/>
  <c r="O444" i="21"/>
  <c r="N444" i="21"/>
  <c r="Q442" i="21"/>
  <c r="P442" i="21"/>
  <c r="O442" i="21"/>
  <c r="N442" i="21"/>
  <c r="Q440" i="21"/>
  <c r="P440" i="21"/>
  <c r="O440" i="21"/>
  <c r="N440" i="21"/>
  <c r="Q436" i="21"/>
  <c r="P436" i="21"/>
  <c r="O436" i="21"/>
  <c r="N436" i="21"/>
  <c r="Q434" i="21"/>
  <c r="P434" i="21"/>
  <c r="O434" i="21"/>
  <c r="N434" i="21"/>
  <c r="Q432" i="21"/>
  <c r="P432" i="21"/>
  <c r="O432" i="21"/>
  <c r="Q426" i="21"/>
  <c r="P426" i="21"/>
  <c r="O426" i="21"/>
  <c r="N426" i="21"/>
  <c r="Q424" i="21"/>
  <c r="P424" i="21"/>
  <c r="O424" i="21"/>
  <c r="N424" i="21"/>
  <c r="Q420" i="21"/>
  <c r="P420" i="21"/>
  <c r="O420" i="21"/>
  <c r="N420" i="21"/>
  <c r="Q418" i="21"/>
  <c r="P418" i="21"/>
  <c r="O418" i="21"/>
  <c r="N418" i="21"/>
  <c r="Q416" i="21"/>
  <c r="P416" i="21"/>
  <c r="O416" i="21"/>
  <c r="N416" i="21"/>
  <c r="Q414" i="21"/>
  <c r="P414" i="21"/>
  <c r="O414" i="21"/>
  <c r="N414" i="21"/>
  <c r="Q412" i="21"/>
  <c r="P412" i="21"/>
  <c r="O412" i="21"/>
  <c r="N412" i="21"/>
  <c r="Q410" i="21"/>
  <c r="P410" i="21"/>
  <c r="O410" i="21"/>
  <c r="N410" i="21"/>
  <c r="Q408" i="21"/>
  <c r="P408" i="21"/>
  <c r="O408" i="21"/>
  <c r="N408" i="21"/>
  <c r="Q406" i="21"/>
  <c r="P406" i="21"/>
  <c r="O406" i="21"/>
  <c r="N406" i="21"/>
  <c r="Q404" i="21"/>
  <c r="P404" i="21"/>
  <c r="O404" i="21"/>
  <c r="N404" i="21"/>
  <c r="Q402" i="21"/>
  <c r="P402" i="21"/>
  <c r="O402" i="21"/>
  <c r="N402" i="21"/>
  <c r="Q400" i="21"/>
  <c r="P400" i="21"/>
  <c r="O400" i="21"/>
  <c r="N400" i="21"/>
  <c r="Q398" i="21"/>
  <c r="P398" i="21"/>
  <c r="O398" i="21"/>
  <c r="N398" i="21"/>
  <c r="Q396" i="21"/>
  <c r="P396" i="21"/>
  <c r="O396" i="21"/>
  <c r="N396" i="21"/>
  <c r="Q394" i="21"/>
  <c r="P394" i="21"/>
  <c r="O394" i="21"/>
  <c r="N394" i="21"/>
  <c r="Q392" i="21"/>
  <c r="P392" i="21"/>
  <c r="O392" i="21"/>
  <c r="N392" i="21"/>
  <c r="Q390" i="21"/>
  <c r="P390" i="21"/>
  <c r="O390" i="21"/>
  <c r="N390" i="21"/>
  <c r="Q388" i="21"/>
  <c r="P388" i="21"/>
  <c r="O388" i="21"/>
  <c r="N388" i="21"/>
  <c r="Q386" i="21"/>
  <c r="P386" i="21"/>
  <c r="O386" i="21"/>
  <c r="N386" i="21"/>
  <c r="Q381" i="21"/>
  <c r="P381" i="21"/>
  <c r="O381" i="21"/>
  <c r="N381" i="21"/>
  <c r="Q379" i="21"/>
  <c r="P379" i="21"/>
  <c r="O379" i="21"/>
  <c r="N379" i="21"/>
  <c r="Q377" i="21"/>
  <c r="P377" i="21"/>
  <c r="O377" i="21"/>
  <c r="N377" i="21"/>
  <c r="Q375" i="21"/>
  <c r="P375" i="21"/>
  <c r="O375" i="21"/>
  <c r="N375" i="21"/>
  <c r="Q373" i="21"/>
  <c r="P373" i="21"/>
  <c r="O373" i="21"/>
  <c r="N373" i="21"/>
  <c r="Q371" i="21"/>
  <c r="P371" i="21"/>
  <c r="O371" i="21"/>
  <c r="N371" i="21"/>
  <c r="Q369" i="21"/>
  <c r="P369" i="21"/>
  <c r="O369" i="21"/>
  <c r="N369" i="21"/>
  <c r="Q367" i="21"/>
  <c r="P367" i="21"/>
  <c r="O367" i="21"/>
  <c r="N367" i="21"/>
  <c r="Q365" i="21"/>
  <c r="P365" i="21"/>
  <c r="O365" i="21"/>
  <c r="N365" i="21"/>
  <c r="Q363" i="21"/>
  <c r="P363" i="21"/>
  <c r="O363" i="21"/>
  <c r="N363" i="21"/>
  <c r="Q361" i="21"/>
  <c r="P361" i="21"/>
  <c r="O361" i="21"/>
  <c r="N361" i="21"/>
  <c r="Q359" i="21"/>
  <c r="P359" i="21"/>
  <c r="O359" i="21"/>
  <c r="N359" i="21"/>
  <c r="Q357" i="21"/>
  <c r="P357" i="21"/>
  <c r="O357" i="21"/>
  <c r="N357" i="21"/>
  <c r="Q355" i="21"/>
  <c r="P355" i="21"/>
  <c r="O355" i="21"/>
  <c r="N355" i="21"/>
  <c r="Q353" i="21"/>
  <c r="P353" i="21"/>
  <c r="O353" i="21"/>
  <c r="N353" i="21"/>
  <c r="Q351" i="21"/>
  <c r="P351" i="21"/>
  <c r="O351" i="21"/>
  <c r="N351" i="21"/>
  <c r="Q349" i="21"/>
  <c r="P349" i="21"/>
  <c r="O349" i="21"/>
  <c r="N349" i="21"/>
  <c r="Q347" i="21"/>
  <c r="P347" i="21"/>
  <c r="O347" i="21"/>
  <c r="N347" i="21"/>
  <c r="Q345" i="21"/>
  <c r="P345" i="21"/>
  <c r="O345" i="21"/>
  <c r="N345" i="21"/>
  <c r="Q343" i="21"/>
  <c r="P343" i="21"/>
  <c r="O343" i="21"/>
  <c r="N343" i="21"/>
  <c r="Q335" i="21"/>
  <c r="P335" i="21"/>
  <c r="O335" i="21"/>
  <c r="N335" i="21"/>
  <c r="Q329" i="21"/>
  <c r="P329" i="21"/>
  <c r="O329" i="21"/>
  <c r="N329" i="21"/>
  <c r="Q327" i="21"/>
  <c r="P327" i="21"/>
  <c r="O327" i="21"/>
  <c r="N327" i="21"/>
  <c r="Q286" i="21"/>
  <c r="P286" i="21"/>
  <c r="O286" i="21"/>
  <c r="N286" i="21"/>
  <c r="Q282" i="21"/>
  <c r="P282" i="21"/>
  <c r="O282" i="21"/>
  <c r="N282" i="21"/>
  <c r="Q280" i="21"/>
  <c r="P280" i="21"/>
  <c r="O280" i="21"/>
  <c r="N280" i="21"/>
  <c r="Q276" i="21"/>
  <c r="P276" i="21"/>
  <c r="O276" i="21"/>
  <c r="N276" i="21"/>
  <c r="Q274" i="21"/>
  <c r="P274" i="21"/>
  <c r="O274" i="21"/>
  <c r="N274" i="21"/>
  <c r="Q272" i="21"/>
  <c r="P272" i="21"/>
  <c r="O272" i="21"/>
  <c r="N272" i="21"/>
  <c r="Q270" i="21"/>
  <c r="P270" i="21"/>
  <c r="O270" i="21"/>
  <c r="N270" i="21"/>
  <c r="Q268" i="21"/>
  <c r="P268" i="21"/>
  <c r="O268" i="21"/>
  <c r="N268" i="21"/>
  <c r="Q266" i="21"/>
  <c r="P266" i="21"/>
  <c r="O266" i="21"/>
  <c r="Q264" i="21"/>
  <c r="P264" i="21"/>
  <c r="O264" i="21"/>
  <c r="Q262" i="21"/>
  <c r="P262" i="21"/>
  <c r="O262" i="21"/>
  <c r="N262" i="21"/>
  <c r="Q260" i="21"/>
  <c r="P260" i="21"/>
  <c r="O260" i="21"/>
  <c r="N260" i="21"/>
  <c r="Q258" i="21"/>
  <c r="P258" i="21"/>
  <c r="O258" i="21"/>
  <c r="N258" i="21"/>
  <c r="Q251" i="21"/>
  <c r="P251" i="21"/>
  <c r="O251" i="21"/>
  <c r="N251" i="21"/>
  <c r="Q249" i="21"/>
  <c r="P249" i="21"/>
  <c r="O249" i="21"/>
  <c r="N249" i="21"/>
  <c r="Q247" i="21"/>
  <c r="P247" i="21"/>
  <c r="O247" i="21"/>
  <c r="N247" i="21"/>
  <c r="Q230" i="21"/>
  <c r="P230" i="21"/>
  <c r="O230" i="21"/>
  <c r="N230" i="21"/>
  <c r="Q228" i="21"/>
  <c r="P228" i="21"/>
  <c r="O228" i="21"/>
  <c r="N228" i="21"/>
  <c r="Q226" i="21"/>
  <c r="P226" i="21"/>
  <c r="O226" i="21"/>
  <c r="N226" i="21"/>
  <c r="W606" i="21" l="1"/>
  <c r="W218" i="21"/>
  <c r="W224" i="21"/>
  <c r="W226" i="21"/>
  <c r="W228" i="21"/>
  <c r="W230" i="21"/>
  <c r="W232" i="21"/>
  <c r="W234" i="21"/>
  <c r="W238" i="21"/>
  <c r="W240" i="21"/>
  <c r="W242" i="21"/>
  <c r="W245" i="21"/>
  <c r="W247" i="21"/>
  <c r="W249" i="21"/>
  <c r="W251" i="21"/>
  <c r="W254" i="21"/>
  <c r="W256" i="21"/>
  <c r="W258" i="21"/>
  <c r="W260" i="21"/>
  <c r="W262" i="21"/>
  <c r="W264" i="21"/>
  <c r="W266" i="21"/>
  <c r="W268" i="21"/>
  <c r="W270" i="21"/>
  <c r="W272" i="21"/>
  <c r="W274" i="21"/>
  <c r="W276" i="21"/>
  <c r="W278" i="21"/>
  <c r="W280" i="21"/>
  <c r="W282" i="21"/>
  <c r="W284" i="21"/>
  <c r="W286" i="21"/>
  <c r="W303" i="21"/>
  <c r="W321" i="21"/>
  <c r="W323" i="21"/>
  <c r="W325" i="21"/>
  <c r="W327" i="21"/>
  <c r="W329" i="21"/>
  <c r="W331" i="21"/>
  <c r="W333" i="21"/>
  <c r="W335" i="21"/>
  <c r="W337" i="21"/>
  <c r="W339" i="21"/>
  <c r="W341" i="21"/>
  <c r="W343" i="21"/>
  <c r="W345" i="21"/>
  <c r="W347" i="21"/>
  <c r="W349" i="21"/>
  <c r="W351" i="21"/>
  <c r="W353" i="21"/>
  <c r="W355" i="21"/>
  <c r="W357" i="21"/>
  <c r="W359" i="21"/>
  <c r="W361" i="21"/>
  <c r="W363" i="21"/>
  <c r="W365" i="21"/>
  <c r="W367" i="21"/>
  <c r="W369" i="21"/>
  <c r="W371" i="21"/>
  <c r="W373" i="21"/>
  <c r="W375" i="21"/>
  <c r="W377" i="21"/>
  <c r="W379" i="21"/>
  <c r="W381" i="21"/>
  <c r="W384" i="21"/>
  <c r="W386" i="21"/>
  <c r="W388" i="21"/>
  <c r="W390" i="21"/>
  <c r="W392" i="21"/>
  <c r="W394" i="21"/>
  <c r="W396" i="21"/>
  <c r="W398" i="21"/>
  <c r="W400" i="21"/>
  <c r="W402" i="21"/>
  <c r="W404" i="21"/>
  <c r="W406" i="21"/>
  <c r="W408" i="21"/>
  <c r="W410" i="21"/>
  <c r="W412" i="21"/>
  <c r="W414" i="21"/>
  <c r="W416" i="21"/>
  <c r="W418" i="21"/>
  <c r="W420" i="21"/>
  <c r="W422" i="21"/>
  <c r="W424" i="21"/>
  <c r="W426" i="21"/>
  <c r="W428" i="21"/>
  <c r="W432" i="21"/>
  <c r="W434" i="21"/>
  <c r="W436" i="21"/>
  <c r="W438" i="21"/>
  <c r="W440" i="21"/>
  <c r="W442" i="21"/>
  <c r="W444" i="21"/>
  <c r="W446" i="21"/>
  <c r="W448" i="21"/>
  <c r="W450" i="21"/>
  <c r="W452" i="21"/>
  <c r="W454" i="21"/>
  <c r="W456" i="21"/>
  <c r="W458" i="21"/>
  <c r="W460" i="21"/>
  <c r="W462" i="21"/>
  <c r="W464" i="21"/>
  <c r="W466" i="21"/>
  <c r="W468" i="21"/>
  <c r="W470" i="21"/>
  <c r="W472" i="21"/>
  <c r="W474" i="21"/>
  <c r="W476" i="21"/>
  <c r="W478" i="21"/>
  <c r="W480" i="21"/>
  <c r="W483" i="21"/>
  <c r="W487" i="21"/>
  <c r="W489" i="21"/>
  <c r="W491" i="21"/>
  <c r="W495" i="21"/>
  <c r="W497" i="21"/>
  <c r="W499" i="21"/>
  <c r="W505" i="21"/>
  <c r="W507" i="21"/>
  <c r="W509" i="21"/>
  <c r="W513" i="21"/>
  <c r="W515" i="21"/>
  <c r="W517" i="21"/>
  <c r="W521" i="21"/>
  <c r="W523" i="21"/>
  <c r="W525" i="21"/>
  <c r="W529" i="21"/>
  <c r="W531" i="21"/>
  <c r="W533" i="21"/>
  <c r="W537" i="21"/>
  <c r="W539" i="21"/>
  <c r="W541" i="21"/>
  <c r="W545" i="21"/>
  <c r="W549" i="21"/>
  <c r="W553" i="21"/>
  <c r="W555" i="21"/>
  <c r="W559" i="21"/>
  <c r="W563" i="21"/>
  <c r="W565" i="21"/>
  <c r="W567" i="21"/>
  <c r="W573" i="21"/>
  <c r="W575" i="21"/>
  <c r="W579" i="21"/>
  <c r="W581" i="21"/>
  <c r="W583" i="21"/>
  <c r="W587" i="21"/>
  <c r="W589" i="21"/>
  <c r="W591" i="21"/>
  <c r="W599" i="21"/>
  <c r="W602" i="21"/>
  <c r="W493" i="21"/>
  <c r="W501" i="21"/>
  <c r="W511" i="21"/>
  <c r="W519" i="21"/>
  <c r="W527" i="21"/>
  <c r="W535" i="21"/>
  <c r="W543" i="21"/>
  <c r="W551" i="21"/>
  <c r="W561" i="21"/>
  <c r="W569" i="21"/>
  <c r="W577" i="21"/>
  <c r="W585" i="21"/>
  <c r="W593" i="21"/>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7" i="13" l="1"/>
  <c r="L235" i="14" l="1"/>
  <c r="F40" i="14"/>
  <c r="F29" i="14"/>
  <c r="F8" i="14"/>
  <c r="F16" i="14"/>
  <c r="F35" i="14"/>
  <c r="F56" i="14"/>
  <c r="F77" i="14"/>
  <c r="F94" i="14"/>
  <c r="F110" i="14"/>
  <c r="F126" i="14"/>
  <c r="F142" i="14"/>
  <c r="F158" i="14"/>
  <c r="F174" i="14"/>
  <c r="F190" i="14"/>
  <c r="F194" i="14"/>
  <c r="F206" i="14"/>
  <c r="F222" i="14"/>
  <c r="F238" i="14"/>
  <c r="F234" i="14" l="1"/>
  <c r="F186" i="14"/>
  <c r="F154" i="14"/>
  <c r="F122" i="14"/>
  <c r="F90" i="14"/>
  <c r="F51" i="14"/>
  <c r="F230" i="14"/>
  <c r="F214" i="14"/>
  <c r="F198" i="14"/>
  <c r="F182" i="14"/>
  <c r="F166" i="14"/>
  <c r="F150" i="14"/>
  <c r="F134" i="14"/>
  <c r="F118" i="14"/>
  <c r="F102" i="14"/>
  <c r="F86" i="14"/>
  <c r="F67" i="14"/>
  <c r="F45" i="14"/>
  <c r="F24" i="14"/>
  <c r="F11" i="14"/>
  <c r="F218" i="14"/>
  <c r="F202" i="14"/>
  <c r="F170" i="14"/>
  <c r="F138" i="14"/>
  <c r="F106" i="14"/>
  <c r="F72" i="14"/>
  <c r="F226" i="14"/>
  <c r="F210" i="14"/>
  <c r="F178" i="14"/>
  <c r="F162" i="14"/>
  <c r="F146" i="14"/>
  <c r="F130" i="14"/>
  <c r="F114" i="14"/>
  <c r="F98" i="14"/>
  <c r="F82" i="14"/>
  <c r="F6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6" i="14"/>
  <c r="F71" i="14"/>
  <c r="F65" i="14"/>
  <c r="F60" i="14"/>
  <c r="F55" i="14"/>
  <c r="F49" i="14"/>
  <c r="F44" i="14"/>
  <c r="F39" i="14"/>
  <c r="F33" i="14"/>
  <c r="F28" i="14"/>
  <c r="F23" i="14"/>
  <c r="F15" i="14"/>
  <c r="F7"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5" i="14"/>
  <c r="F69" i="14"/>
  <c r="F64" i="14"/>
  <c r="F59" i="14"/>
  <c r="F53" i="14"/>
  <c r="F48" i="14"/>
  <c r="F43" i="14"/>
  <c r="F37" i="14"/>
  <c r="F32" i="14"/>
  <c r="F27" i="14"/>
  <c r="F20" i="14"/>
  <c r="F12" i="14"/>
  <c r="F4" i="14"/>
  <c r="F5" i="14"/>
  <c r="F3" i="14"/>
  <c r="F235" i="14"/>
  <c r="F231" i="14"/>
  <c r="F227" i="14"/>
  <c r="F223" i="14"/>
  <c r="F219" i="14"/>
  <c r="F215" i="14"/>
  <c r="F211" i="14"/>
  <c r="F207" i="14"/>
  <c r="F203" i="14"/>
  <c r="F199" i="14"/>
  <c r="F195" i="14"/>
  <c r="F191" i="14"/>
  <c r="F187" i="14"/>
  <c r="F183" i="14"/>
  <c r="F179" i="14"/>
  <c r="F175" i="14"/>
  <c r="F171" i="14"/>
  <c r="F167" i="14"/>
  <c r="F163" i="14"/>
  <c r="F159" i="14"/>
  <c r="F155" i="14"/>
  <c r="F151" i="14"/>
  <c r="F147" i="14"/>
  <c r="F143" i="14"/>
  <c r="F139" i="14"/>
  <c r="F135" i="14"/>
  <c r="F131" i="14"/>
  <c r="F127" i="14"/>
  <c r="F123" i="14"/>
  <c r="F119" i="14"/>
  <c r="F115" i="14"/>
  <c r="F111" i="14"/>
  <c r="F107" i="14"/>
  <c r="F103" i="14"/>
  <c r="F99" i="14"/>
  <c r="F95" i="14"/>
  <c r="F91" i="14"/>
  <c r="F87" i="14"/>
  <c r="F83" i="14"/>
  <c r="F79" i="14"/>
  <c r="F73" i="14"/>
  <c r="F68" i="14"/>
  <c r="F63" i="14"/>
  <c r="F57" i="14"/>
  <c r="F52" i="14"/>
  <c r="F47" i="14"/>
  <c r="F41" i="14"/>
  <c r="F36" i="14"/>
  <c r="F31" i="14"/>
  <c r="F25" i="14"/>
  <c r="F19" i="14"/>
  <c r="F78" i="14"/>
  <c r="F74" i="14"/>
  <c r="F70" i="14"/>
  <c r="F66" i="14"/>
  <c r="F62" i="14"/>
  <c r="F58" i="14"/>
  <c r="F54" i="14"/>
  <c r="F50" i="14"/>
  <c r="F46" i="14"/>
  <c r="F42" i="14"/>
  <c r="F38" i="14"/>
  <c r="F34" i="14"/>
  <c r="F30" i="14"/>
  <c r="F26" i="14"/>
  <c r="F22" i="14"/>
  <c r="F18" i="14"/>
  <c r="F14" i="14"/>
  <c r="F10" i="14"/>
  <c r="F6" i="14"/>
  <c r="F21" i="14"/>
  <c r="F17" i="14"/>
  <c r="F13" i="14"/>
  <c r="F9" i="14"/>
  <c r="M9" i="19" l="1"/>
  <c r="M7" i="19"/>
  <c r="M8" i="19"/>
</calcChain>
</file>

<file path=xl/sharedStrings.xml><?xml version="1.0" encoding="utf-8"?>
<sst xmlns="http://schemas.openxmlformats.org/spreadsheetml/2006/main" count="3178" uniqueCount="934">
  <si>
    <t>SN</t>
  </si>
  <si>
    <t xml:space="preserve">NAME OF LINE/ICT </t>
  </si>
  <si>
    <t>ICT1_765/400kv_CHAMPA</t>
  </si>
  <si>
    <t>ICT3_400/220kv_PUNE</t>
  </si>
  <si>
    <t>SWITCHABLE LR_765kV_CHAMPA 1_DURG PS</t>
  </si>
  <si>
    <t>BUS REACTOR_400kV_50MVAR_PUNE</t>
  </si>
  <si>
    <t xml:space="preserve">765kV WARDHA - AURANGABAD(PG) III </t>
  </si>
  <si>
    <t>LVRD</t>
  </si>
  <si>
    <t>BUS REACTOR_400kV_125MVAR_PARLI</t>
  </si>
  <si>
    <t>SWITCHABLE LR_765kV_DURG 1_KOTRA PS</t>
  </si>
  <si>
    <t>ICT3_400/220kv_MAPUSA</t>
  </si>
  <si>
    <t>ICT1_400/220kv_WARDHA</t>
  </si>
  <si>
    <t>BUS REACTOR_765kV_240MVAR_PUNE(GIS)</t>
  </si>
  <si>
    <t>BUS REACTOR_765kV_240MVAR_AURANGABAD</t>
  </si>
  <si>
    <t>765kV KOTRA PS-DURG PS II</t>
  </si>
  <si>
    <t>SWITCHABLE LR_765kV_DURG 2_KOTRA PS</t>
  </si>
  <si>
    <t>BUS REACTOR_400kV_80MVAR_KOLHAPUR</t>
  </si>
  <si>
    <t>ICT1_765/400kv_SEONI</t>
  </si>
  <si>
    <t>SWITCHABLE LR_765kV_PADGHE2_AURANGABAD</t>
  </si>
  <si>
    <t>BUS REACTOR_400kV_63MVAR_PARLI</t>
  </si>
  <si>
    <t>BUS REACTOR_400kV_50MVAR_MAPUSA</t>
  </si>
  <si>
    <t>BUS REACTOR_400kV_63MVAR_SOLAPUR</t>
  </si>
  <si>
    <t>ICT1_765/400kv_WARDHA</t>
  </si>
  <si>
    <t>765kV PUNE(GIS)-SOLAPUR</t>
  </si>
  <si>
    <t>400kV RAIPUR-BHADRAVATI III</t>
  </si>
  <si>
    <t>765kV SEONI-WARDHA I</t>
  </si>
  <si>
    <t>400kV RAIPUR-BHADRAVATI I</t>
  </si>
  <si>
    <t>BUS REACTOR_400kV_125MVAR_AURANGABAD</t>
  </si>
  <si>
    <t>400kV BHADRAVATI-PARLI I</t>
  </si>
  <si>
    <t>765kV D'JAIGARH- JHARSUGUDA I</t>
  </si>
  <si>
    <t>ICT2_765/400kv_SEONI</t>
  </si>
  <si>
    <t>SWITCHABLE LR_400kV_PUNE(GIS) 1_PUNE</t>
  </si>
  <si>
    <t>SWITCHABLE LR_400kV_PUNE(GIS) 2_PUNE</t>
  </si>
  <si>
    <t>ICT2_400/220kv_WARDHA</t>
  </si>
  <si>
    <t>765kV DURG PS -WARDHA_2</t>
  </si>
  <si>
    <t xml:space="preserve">765kV DURG PS -WARDHA_1 </t>
  </si>
  <si>
    <t>765kV SEONI-WARDHA II</t>
  </si>
  <si>
    <t>400kV WARDHA-PARLI I</t>
  </si>
  <si>
    <t>BUS REACTOR_765kV_240MVAR_BILASPUR</t>
  </si>
  <si>
    <t xml:space="preserve">765kV WARDHA - AURANGABAD(PG) I </t>
  </si>
  <si>
    <t>400kV RAIGARH-IBEUL I</t>
  </si>
  <si>
    <t xml:space="preserve">TYPE </t>
  </si>
  <si>
    <t>LENGTH</t>
  </si>
  <si>
    <t>220kV KORBA(EAST)-BUDDHIPADAR III</t>
  </si>
  <si>
    <t>LINE</t>
  </si>
  <si>
    <t>WR1-IR1</t>
  </si>
  <si>
    <t>400kV RAIPUR-RAIGARH I</t>
  </si>
  <si>
    <t>WR1-IR2</t>
  </si>
  <si>
    <t>400kV IBEUL-JHARSUGUDA I</t>
  </si>
  <si>
    <t>400kV JHARSUGUDA-ROURKELA I</t>
  </si>
  <si>
    <t>400kV RAIGARH-ROURKELA II</t>
  </si>
  <si>
    <t>WR1-IR3</t>
  </si>
  <si>
    <t>400kV RAIPUR-KSK III</t>
  </si>
  <si>
    <t>WR1-IR4</t>
  </si>
  <si>
    <t>400kV KSK-RKKML III</t>
  </si>
  <si>
    <t>400kV RKKML-RAIGARH III</t>
  </si>
  <si>
    <t xml:space="preserve">400kV KSK-RAIGARH IV </t>
  </si>
  <si>
    <t>400kV RAIGARH-JHARSUGUDA III</t>
  </si>
  <si>
    <t>400kV JHARSUGUDA-ROURKELA III</t>
  </si>
  <si>
    <t>400kV RAIGARH-STERLITE IV</t>
  </si>
  <si>
    <t>400kV STERLITE-ROURKELA IV</t>
  </si>
  <si>
    <t>765kV D'JAIGARH-BILASPUR</t>
  </si>
  <si>
    <t>WR1-IR5</t>
  </si>
  <si>
    <t>WR1-IR6</t>
  </si>
  <si>
    <t>765kV D'JAIGARH- JHARSUGUDA II</t>
  </si>
  <si>
    <t>400kV KORBA-KORBA(WEST)</t>
  </si>
  <si>
    <t>CG(O&amp;M)</t>
  </si>
  <si>
    <t>400kV KORBA-BHILAI I</t>
  </si>
  <si>
    <t>400kV KORBA-BHILAI II</t>
  </si>
  <si>
    <t>400kV BHILAI-KORADI</t>
  </si>
  <si>
    <t>MH(O&amp;M)</t>
  </si>
  <si>
    <t>400kV KORADI-SATPURA</t>
  </si>
  <si>
    <t>400kV RAIPUR-BHILAI I</t>
  </si>
  <si>
    <t>400kV BHILAI-BHADRAVATI I</t>
  </si>
  <si>
    <t>WR1-LINE</t>
  </si>
  <si>
    <t>400kV RAIPUR-BHADRAVATI II</t>
  </si>
  <si>
    <t>400kV BHADRAVATI-CHANDRAPUR I</t>
  </si>
  <si>
    <t>400kV BHADRAVATI-CHANDRAPUR II</t>
  </si>
  <si>
    <t>400kV BHADRAVATI-CHANDRAPUR III</t>
  </si>
  <si>
    <t>400kV BHADRAVATI-CHANDRAPUR IV</t>
  </si>
  <si>
    <t>400kV MAHAN-VINDHYACHAL</t>
  </si>
  <si>
    <t>400kV KORBA-MAHAN</t>
  </si>
  <si>
    <t>400kV VINDHYACHAL-KORBA II</t>
  </si>
  <si>
    <t>400kV SATPURA-SEONI</t>
  </si>
  <si>
    <t>400kV BHILAI-SEONI</t>
  </si>
  <si>
    <t>400kV BHILAI-BHATAPARA</t>
  </si>
  <si>
    <t>400kV BHATAPARA-KORBA</t>
  </si>
  <si>
    <t>400kV RAIPUR-SIPAT I</t>
  </si>
  <si>
    <t>765kV TAMNAR PS-KOTRA PS I</t>
  </si>
  <si>
    <t>765kV KOTRA PS-DURG PS I</t>
  </si>
  <si>
    <t xml:space="preserve">400kV AURANGABAD(PG)-AURANGABAD(MSETCL) II </t>
  </si>
  <si>
    <t>400kV BHADRAVATI-DHARIWAL TPP II</t>
  </si>
  <si>
    <t>400kV DHARIWAL TPP-PARLI II</t>
  </si>
  <si>
    <t xml:space="preserve">400kV AURANGABAD(PG)-AURANGABAD(MSETCL) I </t>
  </si>
  <si>
    <t>400KV RAIPUR-SIPAT II</t>
  </si>
  <si>
    <t>400kV RAIPUR-SIPAT III</t>
  </si>
  <si>
    <t>765kV BILASPUR-SIPAT I</t>
  </si>
  <si>
    <t>765kV SEONI-BILASPUR I</t>
  </si>
  <si>
    <t>765kV BILASPUR-SIPAT II</t>
  </si>
  <si>
    <t>765kV SEONI-BILASPUR II</t>
  </si>
  <si>
    <t>400kV WARDHA-AKOLA I</t>
  </si>
  <si>
    <t>400kV WARDHA-AKOLA II</t>
  </si>
  <si>
    <t>400kV AURANGABAD (PG) -AKOLA I</t>
  </si>
  <si>
    <t>400kV AURANGABAD (PG) -AKOLA II</t>
  </si>
  <si>
    <t>400kV PARLI(PG)-PARLI(MSETCL) I</t>
  </si>
  <si>
    <t>400kV PARLI(PG)-PARLI(MSETCL) II</t>
  </si>
  <si>
    <t>400kV KORBA-RAIPUR III</t>
  </si>
  <si>
    <t>400kV KORBA-RAIPUR IV</t>
  </si>
  <si>
    <t>400kV WARDHA-PARLI II</t>
  </si>
  <si>
    <t>400kV WARDHA-MAUDA II</t>
  </si>
  <si>
    <t>400kV KORBA-VANDANA</t>
  </si>
  <si>
    <t>400kV RAIPUR-DURG I</t>
  </si>
  <si>
    <t>400kV RAIPUR-DURG II</t>
  </si>
  <si>
    <t>400kV RAIGARH-KOTRA PS I</t>
  </si>
  <si>
    <t>400kV RAIGARH-KOTRA PS II</t>
  </si>
  <si>
    <t>765KV DURG PS - D'JAIGARH</t>
  </si>
  <si>
    <t xml:space="preserve">765kV WARDHA - AURANGABAD(PG) II </t>
  </si>
  <si>
    <t>400kV KORBA-SIPAT</t>
  </si>
  <si>
    <t>400Kv PARLI-PUNE(GIS)_1</t>
  </si>
  <si>
    <t>400Kv PARLI-PUNE(GIS)_2</t>
  </si>
  <si>
    <t>400Kv PUNE(GIS)-PUNE(TALEGOAN)_1</t>
  </si>
  <si>
    <t>400Kv PUNE(GIS)-PUNE(TALEGOAN)_2</t>
  </si>
  <si>
    <t xml:space="preserve">765kV WARDHA - AURANGABAD(PG) IV </t>
  </si>
  <si>
    <t>400Kv SOLAPUR(NTPC)-SOLAPUR(PG)_1</t>
  </si>
  <si>
    <t>400Kv SOLAPUR(NTPC)-SOLAPUR(PG)_2</t>
  </si>
  <si>
    <t xml:space="preserve">765kV DURG PS- CHAMPA_1 </t>
  </si>
  <si>
    <t>765kV CHAMPA- KOTRA PS</t>
  </si>
  <si>
    <t>ICT1_400/220kv_RAIPUR</t>
  </si>
  <si>
    <t>ICT</t>
  </si>
  <si>
    <t>ICT2_400/220kv_RAIPUR</t>
  </si>
  <si>
    <t>ICT1_400/220kv_MAPUSA</t>
  </si>
  <si>
    <t>ICT2_400/220kv_MAPUSA</t>
  </si>
  <si>
    <t>ICT1_400/220kv_BAHATAPARA</t>
  </si>
  <si>
    <t>ICT1_400/220kv_RAIGARH</t>
  </si>
  <si>
    <t>ICT2_400/220kv_RAIGARH</t>
  </si>
  <si>
    <t>ICT3_765/400kv_SEONI</t>
  </si>
  <si>
    <t>ICT1_400/220kv_SEONI</t>
  </si>
  <si>
    <t>ICT2_765/400kv_WARDHA</t>
  </si>
  <si>
    <t>ICT3_765/400kv_WARDHA</t>
  </si>
  <si>
    <t>ICT1_765/400kv_BILASPUR</t>
  </si>
  <si>
    <t>ICT2_765/400kv_BILASPUR</t>
  </si>
  <si>
    <t>ICT2_400/220kv_BAHATAPARA</t>
  </si>
  <si>
    <t>ICT2_400/220kv_SEONI</t>
  </si>
  <si>
    <t>ICT3_400/220kv_RAIPUR</t>
  </si>
  <si>
    <t>ICT1_400/220kv_SOLAPUR</t>
  </si>
  <si>
    <t>ICT2_400/220kv_SOLAPUR</t>
  </si>
  <si>
    <t>ICT1_400/220kv_PUNE</t>
  </si>
  <si>
    <t>ICT2_400/220kv_PUNE</t>
  </si>
  <si>
    <t>ICT3_765/400kv_BILASPUR</t>
  </si>
  <si>
    <t>ICT1_765/400kv_KOTRA PS</t>
  </si>
  <si>
    <t>ICT2_765/400kv_KOTRA PS</t>
  </si>
  <si>
    <t>ICT4_765/400kv_KOTRA PS</t>
  </si>
  <si>
    <t>ICT1_765/400kv_TAMNAR PS</t>
  </si>
  <si>
    <t>ICT2_765/400kv_TAMNAR PS</t>
  </si>
  <si>
    <t>ICT1_765/400kv_DURG PS</t>
  </si>
  <si>
    <t>ICT1_765/400kv_SOLAPUR</t>
  </si>
  <si>
    <t>ICT2_765/400kv_SOLAPUR</t>
  </si>
  <si>
    <t>ICT1_400/200kv_AURANGABAD</t>
  </si>
  <si>
    <t>ICT2_400/200kv_AURANGABAD</t>
  </si>
  <si>
    <t>ICT2_765/400kv_AURANGABAD</t>
  </si>
  <si>
    <t>ICT3_765/400kv_TAMNAR PS</t>
  </si>
  <si>
    <t>ICT3_765/400kv_KOTRA PS</t>
  </si>
  <si>
    <t>ICT1_765/400kv_AURANGABAD</t>
  </si>
  <si>
    <t>ICT2_765/400kv_D'JAIGARH</t>
  </si>
  <si>
    <t>ICT1_765/400kv_D'JAIGARH</t>
  </si>
  <si>
    <t>ICT1_400/200kv_BHADRAWATI</t>
  </si>
  <si>
    <t>ICT1_765/400kv_PUNE(GIS)</t>
  </si>
  <si>
    <t>ICT2_765/400kv_PUNE(GIS)</t>
  </si>
  <si>
    <t>BUS REACTOR_400kV_63MVAR_RAIGARH</t>
  </si>
  <si>
    <t>BR</t>
  </si>
  <si>
    <t>BUS REACTOR_765kV_240MVAR_SEONI</t>
  </si>
  <si>
    <t>SWITCHABLE LR_400kV_KORBA 3_RAIPUR</t>
  </si>
  <si>
    <t>BUS REACTOR_400kV_50MVAR_WARDHA</t>
  </si>
  <si>
    <t>BUS REACTOR_765kV_240MVAR_WARDHA</t>
  </si>
  <si>
    <t>SWITCHABLE LR_765kV_BINA_SEONI</t>
  </si>
  <si>
    <t>SWITCHABLE LR_765kV_SEONI 1_BILASPUR</t>
  </si>
  <si>
    <t>SWITCHABLE LR_765kV_SEONI 2_BILASPUR</t>
  </si>
  <si>
    <t>SWITCHABLE LR_765kV_D'GARH_BILASPUR</t>
  </si>
  <si>
    <t>BUS REACTOR_765kV_240MVAR_KOTRA PS</t>
  </si>
  <si>
    <t>BUS REACTOR_400kV_80MVAR_KOTRA PS</t>
  </si>
  <si>
    <t>BUS REACTOR_400kV_50MVAR_BHADRAWATI</t>
  </si>
  <si>
    <t>BUS REACTOR_400kV_80MVAR_RAIPUR</t>
  </si>
  <si>
    <t>BUS REACTOR_765kV_240MVAR_TAMNAR PS</t>
  </si>
  <si>
    <t>BUS REACTOR_765kV_240MVAR_DURG PS</t>
  </si>
  <si>
    <t>BUS REACTOR_765kV_240MVAR_SOLAPUR</t>
  </si>
  <si>
    <t>SWITCHABLE LR_765kV_RAICHUR 1_SOLAPUR</t>
  </si>
  <si>
    <t>SWITCHABLE LR_765kV_RAICHUR 2_SOLAPUR</t>
  </si>
  <si>
    <t>SWITCHABLE LR_765kV_A'BAD 1_WARDHA</t>
  </si>
  <si>
    <t>SWITCHABLE LR_765kV_A'BAD 2_WARDHA</t>
  </si>
  <si>
    <t>SWITCHABLE LR_765kV_PUNE(GIS)_SOLAPUR</t>
  </si>
  <si>
    <t>SWITCHABLE LR_765kV_WARDHA 2_SEONI</t>
  </si>
  <si>
    <t>BUS REACTOR 1_765kV_330MVAR_D'JAIGARH</t>
  </si>
  <si>
    <t>BUS REACTOR 2_765kV_330MVAR_D'JAIGARH</t>
  </si>
  <si>
    <t>BUS REACTOR_400kV_125MVAR_BHATAPARA</t>
  </si>
  <si>
    <t>SWITCHABLE LR_765kV_WARDHA 1_SEONI</t>
  </si>
  <si>
    <t>BUS REACTOR_400kV_125MVAR_RAIGARH</t>
  </si>
  <si>
    <t>SWITCHABLE LR_765kV_PADGHE1_AURANGABAD</t>
  </si>
  <si>
    <t>SWITCHABLE LR_765kV_WARDHA 1_DURG PS</t>
  </si>
  <si>
    <t>SWITCHABLE LR_765kV_WARDHA 2_DURG PS</t>
  </si>
  <si>
    <t>SWITCHABLE LR_400kV_BOISAR2_AURANGABAD</t>
  </si>
  <si>
    <t>SWITCHABLE LR_400kV_BOISAR1_AURANGABAD</t>
  </si>
  <si>
    <t>BUS REACTOR_400kV_125MVAR_RAIPUR</t>
  </si>
  <si>
    <t>BUS REACTOR_765kV_330MVAR_WARDHA</t>
  </si>
  <si>
    <t>SWITCHABLE LR_400kV_KARAD_SOLAPUR</t>
  </si>
  <si>
    <t>BUS REACTOR_400kV_125MVAR_SEONI</t>
  </si>
  <si>
    <t>SWITCHABLE LR_765kV_SOLAPUR_PUNE(GIS)</t>
  </si>
  <si>
    <t>BUS REACTOR_400kV_80MVAR_DHULE</t>
  </si>
  <si>
    <t>SWITCHABLE LR_765kV_A'BAD 3_WARDHA</t>
  </si>
  <si>
    <t>SWITCHABLE LR_765kV_A'BAD 4_WARDHA</t>
  </si>
  <si>
    <t>HVDC_POLE1_BHADRAWATI</t>
  </si>
  <si>
    <t>HVDC</t>
  </si>
  <si>
    <t>HVDC_POLE2_BHADRAWATI</t>
  </si>
  <si>
    <t>WRTS-I</t>
  </si>
  <si>
    <t xml:space="preserve">765kV AURANGABAD(PG)-SOLAPUR I </t>
  </si>
  <si>
    <t xml:space="preserve">765kV AURANGABAD(PG)-SOLAPUR II </t>
  </si>
  <si>
    <t xml:space="preserve">SWITCHABLE LR_765kV_JABALPUR 3_D'JAIGARH </t>
  </si>
  <si>
    <t xml:space="preserve">SWITCHABLE LR_765kV_JABALPUR 4_D'JAIGARH </t>
  </si>
  <si>
    <t>DOCO</t>
  </si>
  <si>
    <t>Type of conductor</t>
  </si>
  <si>
    <t>Configuration</t>
  </si>
  <si>
    <t xml:space="preserve">SWITCHABLE LR_765kV_AURANGABAD 1_SOLAPUR </t>
  </si>
  <si>
    <t xml:space="preserve">SWITCHABLE LR_765kV_AURANGABAD 2_SOLAPUR </t>
  </si>
  <si>
    <t xml:space="preserve">SWITCHABLE LR_765kV_JABALPUR 1_D'JAIGARH </t>
  </si>
  <si>
    <t xml:space="preserve">SWITCHABLE LR_765kV_JABALPUR 2_D'JAIGARH </t>
  </si>
  <si>
    <t>765kV D'JAIGARH-RANCHI I</t>
  </si>
  <si>
    <t>765kV D'JAIGARH-RANCHI II</t>
  </si>
  <si>
    <t>ICT3_400/220kv_SOLAPUR</t>
  </si>
  <si>
    <t>SCSD</t>
  </si>
  <si>
    <t>400kV KOLHAPUR (MSETCL)- KOLHAPUR (GIS) I</t>
  </si>
  <si>
    <t>400kV KOLHAPUR (MSETCL)- KOLHAPUR (GIS) II</t>
  </si>
  <si>
    <t>400kV KOLHAPUR (GIS)-MAPUSA II</t>
  </si>
  <si>
    <t>400kV KOLHAPUR (GIS)-MAPUSA I</t>
  </si>
  <si>
    <t>BUS REACTOR_125MVAR_AT_KOLHAPUR(GIS)</t>
  </si>
  <si>
    <t>400kV WARDHA-MAUDA I</t>
  </si>
  <si>
    <t>400kV RAIPUR-KSK IV</t>
  </si>
  <si>
    <t>400kV RANCHI-SIPAT II</t>
  </si>
  <si>
    <t>400kV RANCHI-SIPAT I</t>
  </si>
  <si>
    <t>765kV TAMNAR PS-KOTRA PS II</t>
  </si>
  <si>
    <t>400kV RAIPUR-WARDHA II</t>
  </si>
  <si>
    <t>400kV RAIPUR-WARDHA I</t>
  </si>
  <si>
    <t>400kV VANDANA-BIRSINGHPUR</t>
  </si>
  <si>
    <t>Element Name</t>
  </si>
  <si>
    <t>OSPT</t>
  </si>
  <si>
    <t>OMSU</t>
  </si>
  <si>
    <t>GOVC</t>
  </si>
  <si>
    <t>OSPD</t>
  </si>
  <si>
    <t>SWITCHABLE LR_400kV_WARDHA1_AURANGABAD</t>
  </si>
  <si>
    <t>SWITCHABLE LR_400kV_WARDHA2_AURANGABAD</t>
  </si>
  <si>
    <t>ICT2_765/400kv_CHAMPA</t>
  </si>
  <si>
    <t>OSFT</t>
  </si>
  <si>
    <t>BUS REACTOR_765kV_240MVAR_CHAMPA</t>
  </si>
  <si>
    <t>BUS REACTOR_400kV_80MVAR_CHAMPA</t>
  </si>
  <si>
    <t>Jurisidiction</t>
  </si>
  <si>
    <t>PGCIL Code</t>
  </si>
  <si>
    <t>Twin</t>
  </si>
  <si>
    <t>ACSR Moose</t>
  </si>
  <si>
    <t>Quad</t>
  </si>
  <si>
    <t>Bersimis</t>
  </si>
  <si>
    <t>Hexa</t>
  </si>
  <si>
    <t>Zebra</t>
  </si>
  <si>
    <t>zebra</t>
  </si>
  <si>
    <t>Single</t>
  </si>
  <si>
    <t>AAAC Zebra</t>
  </si>
  <si>
    <t xml:space="preserve">Quad </t>
  </si>
  <si>
    <t>WR1-IR7</t>
  </si>
  <si>
    <t>Total Element Nos.</t>
  </si>
  <si>
    <t>To be included</t>
  </si>
  <si>
    <t>Element having tripping</t>
  </si>
  <si>
    <t>Unique ID of transmission Element</t>
  </si>
  <si>
    <t>Description (Length/Nos./MVA/MVAr/MW/etc.)</t>
  </si>
  <si>
    <t>Region</t>
  </si>
  <si>
    <t>Type of failure</t>
  </si>
  <si>
    <t>OUTAGE</t>
  </si>
  <si>
    <t>RESTORATION</t>
  </si>
  <si>
    <t>Details of Outage</t>
  </si>
  <si>
    <t>Total outage in days (1)</t>
  </si>
  <si>
    <t>Restoration Time as per Regulation 5(b) (2)</t>
  </si>
  <si>
    <t>Whether Restoration Time more than normative (Y/N)</t>
  </si>
  <si>
    <t>Difference between Actual and Norm        1-2</t>
  </si>
  <si>
    <t>Detailed Reason(s) for Outage</t>
  </si>
  <si>
    <t>Outage Certifying Agency and Reference Document</t>
  </si>
  <si>
    <t>% Availability as certified by certifying agency</t>
  </si>
  <si>
    <t>Category</t>
  </si>
  <si>
    <t>Date</t>
  </si>
  <si>
    <t>Time</t>
  </si>
  <si>
    <t xml:space="preserve">Date </t>
  </si>
  <si>
    <t>No. of towers damaged</t>
  </si>
  <si>
    <t xml:space="preserve">no. of insulator failed </t>
  </si>
  <si>
    <t>ISTS Licensee</t>
  </si>
  <si>
    <t xml:space="preserve">OTHERS </t>
  </si>
  <si>
    <t>System Constraints/ Natural calamity / Militancy</t>
  </si>
  <si>
    <t>Deemed Available</t>
  </si>
  <si>
    <t>ELEMENT WISE AVAILABILITY FOR =</t>
  </si>
  <si>
    <t>400kV KORBA-KORBA(WEST) Total</t>
  </si>
  <si>
    <t>400kV KORBA-BHILAI I Total</t>
  </si>
  <si>
    <t>400kV KORBA-BHILAI II Total</t>
  </si>
  <si>
    <t>400kV BHILAI-KORADI Total</t>
  </si>
  <si>
    <t>400kV KORADI-SATPURA Total</t>
  </si>
  <si>
    <t>400kV RAIPUR-BHILAI I Total</t>
  </si>
  <si>
    <t>400kV BHILAI-BHADRAVATI I Total</t>
  </si>
  <si>
    <t>400kV RAIPUR-BHADRAVATI I Total</t>
  </si>
  <si>
    <t>400kV RAIPUR-BHADRAVATI II Total</t>
  </si>
  <si>
    <t>400kV RAIPUR-BHADRAVATI III Total</t>
  </si>
  <si>
    <t>400kV BHADRAVATI-CHANDRAPUR I Total</t>
  </si>
  <si>
    <t>400kV BHADRAVATI-CHANDRAPUR II Total</t>
  </si>
  <si>
    <t>400kV BHADRAVATI-CHANDRAPUR III Total</t>
  </si>
  <si>
    <t>400kV BHADRAVATI-CHANDRAPUR IV Total</t>
  </si>
  <si>
    <t>400kV MAHAN-VINDHYACHAL Total</t>
  </si>
  <si>
    <t>400kV KORBA-MAHAN Total</t>
  </si>
  <si>
    <t>400kV VINDHYACHAL-KORBA II Total</t>
  </si>
  <si>
    <t>400kV SATPURA-SEONI Total</t>
  </si>
  <si>
    <t>400kV BHILAI-SEONI Total</t>
  </si>
  <si>
    <t>400kV BHILAI-BHATAPARA Total</t>
  </si>
  <si>
    <t>400kV BHATAPARA-KORBA Total</t>
  </si>
  <si>
    <t>400kV KORBA-SIPAT Total</t>
  </si>
  <si>
    <t>400kV RAIPUR-SIPAT I Total</t>
  </si>
  <si>
    <t>400KV RAIPUR-SIPAT II Total</t>
  </si>
  <si>
    <t>400kV RAIPUR-SIPAT III Total</t>
  </si>
  <si>
    <t>765kV BILASPUR-SIPAT I Total</t>
  </si>
  <si>
    <t>765kV SEONI-BILASPUR I Total</t>
  </si>
  <si>
    <t>765kV BILASPUR-SIPAT II Total</t>
  </si>
  <si>
    <t>765kV SEONI-BILASPUR II Total</t>
  </si>
  <si>
    <t>765kV SEONI-WARDHA I Total</t>
  </si>
  <si>
    <t>765kV SEONI-WARDHA II Total</t>
  </si>
  <si>
    <t>400kV WARDHA-AKOLA I Total</t>
  </si>
  <si>
    <t>400kV WARDHA-AKOLA II Total</t>
  </si>
  <si>
    <t>400kV AURANGABAD (PG) -AKOLA I Total</t>
  </si>
  <si>
    <t>400kV AURANGABAD (PG) -AKOLA II Total</t>
  </si>
  <si>
    <t>400kV BHADRAVATI-PARLI I Total</t>
  </si>
  <si>
    <t>400kV PARLI(PG)-PARLI(MSETCL) II Total</t>
  </si>
  <si>
    <t>400kV KORBA-RAIPUR III Total</t>
  </si>
  <si>
    <t>400kV KORBA-RAIPUR IV Total</t>
  </si>
  <si>
    <t>400kV WARDHA-PARLI I Total</t>
  </si>
  <si>
    <t>400kV WARDHA-PARLI II Total</t>
  </si>
  <si>
    <t>400kV WARDHA-MAUDA II Total</t>
  </si>
  <si>
    <t>400kV KORBA-VANDANA Total</t>
  </si>
  <si>
    <t>400kV RAIPUR-DURG I Total</t>
  </si>
  <si>
    <t>400kV RAIPUR-DURG II Total</t>
  </si>
  <si>
    <t>400kV RAIGARH-KOTRA PS I Total</t>
  </si>
  <si>
    <t>400kV RAIGARH-KOTRA PS II Total</t>
  </si>
  <si>
    <t>765kV TAMNAR PS-KOTRA PS I Total</t>
  </si>
  <si>
    <t>765kV TAMNAR PS-KOTRA PS II Total</t>
  </si>
  <si>
    <t>765kV KOTRA PS-DURG PS I Total</t>
  </si>
  <si>
    <t>765kV KOTRA PS-DURG PS II Total</t>
  </si>
  <si>
    <t>400kV AURANGABAD(PG)-AURANGABAD(MSETCL) II  Total</t>
  </si>
  <si>
    <t>400kV BHADRAVATI-DHARIWAL TPP II Total</t>
  </si>
  <si>
    <t>400kV DHARIWAL TPP-PARLI II Total</t>
  </si>
  <si>
    <t>400kV AURANGABAD(PG)-AURANGABAD(MSETCL) I  Total</t>
  </si>
  <si>
    <t>765KV DURG PS - D'JAIGARH Total</t>
  </si>
  <si>
    <t>765kV WARDHA - AURANGABAD(PG) I  Total</t>
  </si>
  <si>
    <t>765kV WARDHA - AURANGABAD(PG) II  Total</t>
  </si>
  <si>
    <t>765kV DURG PS -WARDHA_1  Total</t>
  </si>
  <si>
    <t>765kV DURG PS -WARDHA_2 Total</t>
  </si>
  <si>
    <t>400Kv PARLI-PUNE(GIS)_1 Total</t>
  </si>
  <si>
    <t>400Kv PARLI-PUNE(GIS)_2 Total</t>
  </si>
  <si>
    <t>400Kv PUNE(GIS)-PUNE(TALEGOAN)_1 Total</t>
  </si>
  <si>
    <t>400Kv PUNE(GIS)-PUNE(TALEGOAN)_2 Total</t>
  </si>
  <si>
    <t>765kV PUNE(GIS)-SOLAPUR Total</t>
  </si>
  <si>
    <t>765kV WARDHA - AURANGABAD(PG) III  Total</t>
  </si>
  <si>
    <t>765kV WARDHA - AURANGABAD(PG) IV  Total</t>
  </si>
  <si>
    <t>400Kv SOLAPUR(NTPC)-SOLAPUR(PG)_1 Total</t>
  </si>
  <si>
    <t>400Kv SOLAPUR(NTPC)-SOLAPUR(PG)_2 Total</t>
  </si>
  <si>
    <t>765kV DURG PS- CHAMPA_1  Total</t>
  </si>
  <si>
    <t>765kV CHAMPA- KOTRA PS Total</t>
  </si>
  <si>
    <t>765kV AURANGABAD(PG)-SOLAPUR I  Total</t>
  </si>
  <si>
    <t>765kV AURANGABAD(PG)-SOLAPUR II  Total</t>
  </si>
  <si>
    <t>220kV KORBA(EAST)-BUDDHIPADAR III Total</t>
  </si>
  <si>
    <t>400kV RAIPUR-RAIGARH I Total</t>
  </si>
  <si>
    <t>400kV RAIGARH-ROURKELA II Total</t>
  </si>
  <si>
    <t>400kV RAIGARH-IBEUL I Total</t>
  </si>
  <si>
    <t>400kV IBEUL-JHARSUGUDA I Total</t>
  </si>
  <si>
    <t>400kV JHARSUGUDA-ROURKELA I Total</t>
  </si>
  <si>
    <t>400kV RAIPUR-KSK III Total</t>
  </si>
  <si>
    <t>400kV KSK-RKKML III Total</t>
  </si>
  <si>
    <t>400kV RKKML-RAIGARH III Total</t>
  </si>
  <si>
    <t>400kV KSK-RAIGARH IV  Total</t>
  </si>
  <si>
    <t>400kV RAIGARH-JHARSUGUDA III Total</t>
  </si>
  <si>
    <t>400kV JHARSUGUDA-ROURKELA III Total</t>
  </si>
  <si>
    <t>400kV RAIGARH-STERLITE IV Total</t>
  </si>
  <si>
    <t>400kV STERLITE-ROURKELA IV Total</t>
  </si>
  <si>
    <t>765kV D'JAIGARH-BILASPUR Total</t>
  </si>
  <si>
    <t>765kV D'JAIGARH-RANCHI I Total</t>
  </si>
  <si>
    <t>765kV D'JAIGARH- JHARSUGUDA I Total</t>
  </si>
  <si>
    <t>765kV D'JAIGARH- JHARSUGUDA II Total</t>
  </si>
  <si>
    <t>400kV KOLHAPUR (MSETCL)- KOLHAPUR (GIS) I Total</t>
  </si>
  <si>
    <t>400kV KOLHAPUR (MSETCL)- KOLHAPUR (GIS) II Total</t>
  </si>
  <si>
    <t>400kV KOLHAPUR (GIS)-MAPUSA I Total</t>
  </si>
  <si>
    <t>400kV KOLHAPUR (GIS)-MAPUSA II Total</t>
  </si>
  <si>
    <t>400kV WARDHA-MAUDA I Total</t>
  </si>
  <si>
    <t>765kV D'JAIGARH-RANCHI II Total</t>
  </si>
  <si>
    <t>ICT1_400/220kv_RAIPUR Total</t>
  </si>
  <si>
    <t>ICT2_400/220kv_RAIPUR Total</t>
  </si>
  <si>
    <t>ICT1_400/220kv_MAPUSA Total</t>
  </si>
  <si>
    <t>ICT2_400/220kv_MAPUSA Total</t>
  </si>
  <si>
    <t>ICT1_400/220kv_BAHATAPARA Total</t>
  </si>
  <si>
    <t>ICT1_400/220kv_RAIGARH Total</t>
  </si>
  <si>
    <t>ICT2_400/220kv_RAIGARH Total</t>
  </si>
  <si>
    <t>ICT1_765/400kv_SEONI Total</t>
  </si>
  <si>
    <t>ICT2_765/400kv_SEONI Total</t>
  </si>
  <si>
    <t>ICT3_765/400kv_SEONI Total</t>
  </si>
  <si>
    <t>ICT1_400/220kv_SEONI Total</t>
  </si>
  <si>
    <t>ICT1_765/400kv_WARDHA Total</t>
  </si>
  <si>
    <t>ICT2_765/400kv_WARDHA Total</t>
  </si>
  <si>
    <t>ICT3_765/400kv_WARDHA Total</t>
  </si>
  <si>
    <t>ICT1_765/400kv_BILASPUR Total</t>
  </si>
  <si>
    <t>ICT2_765/400kv_BILASPUR Total</t>
  </si>
  <si>
    <t>ICT2_400/220kv_BAHATAPARA Total</t>
  </si>
  <si>
    <t>ICT2_400/220kv_SEONI Total</t>
  </si>
  <si>
    <t>ICT3_400/220kv_RAIPUR Total</t>
  </si>
  <si>
    <t>ICT1_400/220kv_WARDHA Total</t>
  </si>
  <si>
    <t>ICT2_400/220kv_WARDHA Total</t>
  </si>
  <si>
    <t>ICT1_400/220kv_SOLAPUR Total</t>
  </si>
  <si>
    <t>ICT2_400/220kv_SOLAPUR Total</t>
  </si>
  <si>
    <t>ICT1_400/220kv_PUNE Total</t>
  </si>
  <si>
    <t>ICT2_400/220kv_PUNE Total</t>
  </si>
  <si>
    <t>ICT3_400/220kv_PUNE Total</t>
  </si>
  <si>
    <t>ICT3_765/400kv_BILASPUR Total</t>
  </si>
  <si>
    <t>ICT1_765/400kv_KOTRA PS Total</t>
  </si>
  <si>
    <t>ICT2_765/400kv_KOTRA PS Total</t>
  </si>
  <si>
    <t>ICT4_765/400kv_KOTRA PS Total</t>
  </si>
  <si>
    <t>ICT3_400/220kv_MAPUSA Total</t>
  </si>
  <si>
    <t>ICT1_765/400kv_TAMNAR PS Total</t>
  </si>
  <si>
    <t>ICT2_765/400kv_TAMNAR PS Total</t>
  </si>
  <si>
    <t>ICT1_765/400kv_DURG PS Total</t>
  </si>
  <si>
    <t>ICT1_765/400kv_SOLAPUR Total</t>
  </si>
  <si>
    <t>ICT2_765/400kv_SOLAPUR Total</t>
  </si>
  <si>
    <t>ICT1_400/200kv_AURANGABAD Total</t>
  </si>
  <si>
    <t>ICT2_400/200kv_AURANGABAD Total</t>
  </si>
  <si>
    <t>ICT2_765/400kv_AURANGABAD Total</t>
  </si>
  <si>
    <t>ICT3_765/400kv_TAMNAR PS Total</t>
  </si>
  <si>
    <t>ICT3_765/400kv_KOTRA PS Total</t>
  </si>
  <si>
    <t>ICT1_765/400kv_AURANGABAD Total</t>
  </si>
  <si>
    <t>ICT2_765/400kv_D'JAIGARH Total</t>
  </si>
  <si>
    <t>ICT1_765/400kv_D'JAIGARH Total</t>
  </si>
  <si>
    <t>ICT1_400/200kv_BHADRAWATI Total</t>
  </si>
  <si>
    <t>ICT1_765/400kv_PUNE(GIS) Total</t>
  </si>
  <si>
    <t>ICT2_765/400kv_PUNE(GIS) Total</t>
  </si>
  <si>
    <t>ICT1_765/400kv_CHAMPA Total</t>
  </si>
  <si>
    <t>ICT3_400/220kv_SOLAPUR Total</t>
  </si>
  <si>
    <t>ICT2_765/400kv_CHAMPA Total</t>
  </si>
  <si>
    <t>BUS REACTOR_400kV_63MVAR_RAIGARH Total</t>
  </si>
  <si>
    <t>BUS REACTOR_765kV_240MVAR_SEONI Total</t>
  </si>
  <si>
    <t>SWITCHABLE LR_400kV_KORBA 3_RAIPUR Total</t>
  </si>
  <si>
    <t>BUS REACTOR_400kV_50MVAR_WARDHA Total</t>
  </si>
  <si>
    <t>BUS REACTOR_400kV_63MVAR_SOLAPUR Total</t>
  </si>
  <si>
    <t>BUS REACTOR_400kV_63MVAR_PARLI Total</t>
  </si>
  <si>
    <t>BUS REACTOR_400kV_50MVAR_PUNE Total</t>
  </si>
  <si>
    <t>BUS REACTOR_765kV_240MVAR_WARDHA Total</t>
  </si>
  <si>
    <t>BUS REACTOR_765kV_240MVAR_BILASPUR Total</t>
  </si>
  <si>
    <t>SWITCHABLE LR_765kV_BINA_SEONI Total</t>
  </si>
  <si>
    <t>SWITCHABLE LR_765kV_SEONI 1_BILASPUR Total</t>
  </si>
  <si>
    <t>SWITCHABLE LR_765kV_SEONI 2_BILASPUR Total</t>
  </si>
  <si>
    <t>SWITCHABLE LR_765kV_D'GARH_BILASPUR Total</t>
  </si>
  <si>
    <t>BUS REACTOR_765kV_240MVAR_KOTRA PS Total</t>
  </si>
  <si>
    <t>BUS REACTOR_400kV_80MVAR_KOTRA PS Total</t>
  </si>
  <si>
    <t>SWITCHABLE LR_765kV_DURG 1_KOTRA PS Total</t>
  </si>
  <si>
    <t>BUS REACTOR_400kV_50MVAR_BHADRAWATI Total</t>
  </si>
  <si>
    <t>BUS REACTOR_400kV_80MVAR_RAIPUR Total</t>
  </si>
  <si>
    <t>BUS REACTOR_400kV_50MVAR_MAPUSA Total</t>
  </si>
  <si>
    <t>BUS REACTOR_400kV_80MVAR_KOLHAPUR Total</t>
  </si>
  <si>
    <t>SWITCHABLE LR_765kV_DURG 2_KOTRA PS Total</t>
  </si>
  <si>
    <t>BUS REACTOR_765kV_240MVAR_TAMNAR PS Total</t>
  </si>
  <si>
    <t>BUS REACTOR_765kV_240MVAR_DURG PS Total</t>
  </si>
  <si>
    <t>BUS REACTOR_765kV_240MVAR_SOLAPUR Total</t>
  </si>
  <si>
    <t>SWITCHABLE LR_765kV_RAICHUR 1_SOLAPUR Total</t>
  </si>
  <si>
    <t>SWITCHABLE LR_765kV_RAICHUR 2_SOLAPUR Total</t>
  </si>
  <si>
    <t>SWITCHABLE LR_765kV_A'BAD 1_WARDHA Total</t>
  </si>
  <si>
    <t>SWITCHABLE LR_765kV_A'BAD 2_WARDHA Total</t>
  </si>
  <si>
    <t>SWITCHABLE LR_765kV_PUNE(GIS)_SOLAPUR Total</t>
  </si>
  <si>
    <t>SWITCHABLE LR_765kV_WARDHA 2_SEONI Total</t>
  </si>
  <si>
    <t>BUS REACTOR 1_765kV_330MVAR_D'JAIGARH Total</t>
  </si>
  <si>
    <t>BUS REACTOR 2_765kV_330MVAR_D'JAIGARH Total</t>
  </si>
  <si>
    <t>BUS REACTOR_765kV_240MVAR_AURANGABAD Total</t>
  </si>
  <si>
    <t>BUS REACTOR_400kV_125MVAR_AURANGABAD Total</t>
  </si>
  <si>
    <t>SWITCHABLE LR_765kV_CHAMPA 1_DURG PS Total</t>
  </si>
  <si>
    <t>BUS REACTOR_400kV_125MVAR_BHATAPARA Total</t>
  </si>
  <si>
    <t>SWITCHABLE LR_765kV_WARDHA 1_SEONI Total</t>
  </si>
  <si>
    <t>BUS REACTOR_400kV_125MVAR_RAIGARH Total</t>
  </si>
  <si>
    <t>SWITCHABLE LR_765kV_PADGHE1_AURANGABAD Total</t>
  </si>
  <si>
    <t>SWITCHABLE LR_765kV_PADGHE2_AURANGABAD Total</t>
  </si>
  <si>
    <t>SWITCHABLE LR_765kV_WARDHA 1_DURG PS Total</t>
  </si>
  <si>
    <t>SWITCHABLE LR_765kV_WARDHA 2_DURG PS Total</t>
  </si>
  <si>
    <t>SWITCHABLE LR_400kV_BOISAR2_AURANGABAD Total</t>
  </si>
  <si>
    <t>SWITCHABLE LR_400kV_BOISAR1_AURANGABAD Total</t>
  </si>
  <si>
    <t>BUS REACTOR_400kV_125MVAR_RAIPUR Total</t>
  </si>
  <si>
    <t>BUS REACTOR_765kV_330MVAR_WARDHA Total</t>
  </si>
  <si>
    <t>SWITCHABLE LR_400kV_KARAD_SOLAPUR Total</t>
  </si>
  <si>
    <t>BUS REACTOR_400kV_125MVAR_SEONI Total</t>
  </si>
  <si>
    <t>SWITCHABLE LR_400kV_PUNE(GIS) 1_PUNE Total</t>
  </si>
  <si>
    <t>SWITCHABLE LR_400kV_PUNE(GIS) 2_PUNE Total</t>
  </si>
  <si>
    <t>BUS REACTOR_400kV_125MVAR_PARLI Total</t>
  </si>
  <si>
    <t>BUS REACTOR_765kV_240MVAR_PUNE(GIS) Total</t>
  </si>
  <si>
    <t>SWITCHABLE LR_765kV_SOLAPUR_PUNE(GIS) Total</t>
  </si>
  <si>
    <t>BUS REACTOR_400kV_80MVAR_DHULE Total</t>
  </si>
  <si>
    <t>SWITCHABLE LR_765kV_A'BAD 3_WARDHA Total</t>
  </si>
  <si>
    <t>SWITCHABLE LR_765kV_A'BAD 4_WARDHA Total</t>
  </si>
  <si>
    <t>SWITCHABLE LR_765kV_JABALPUR 3_D'JAIGARH  Total</t>
  </si>
  <si>
    <t>SWITCHABLE LR_765kV_JABALPUR 4_D'JAIGARH  Total</t>
  </si>
  <si>
    <t>SWITCHABLE LR_765kV_AURANGABAD 1_SOLAPUR  Total</t>
  </si>
  <si>
    <t>SWITCHABLE LR_765kV_AURANGABAD 2_SOLAPUR  Total</t>
  </si>
  <si>
    <t>SWITCHABLE LR_765kV_JABALPUR 2_D'JAIGARH  Total</t>
  </si>
  <si>
    <t>SWITCHABLE LR_765kV_JABALPUR 1_D'JAIGARH  Total</t>
  </si>
  <si>
    <t>BUS REACTOR_125MVAR_AT_KOLHAPUR(GIS) Total</t>
  </si>
  <si>
    <t>SWITCHABLE LR_400kV_WARDHA1_AURANGABAD Total</t>
  </si>
  <si>
    <t>SWITCHABLE LR_400kV_WARDHA2_AURANGABAD Total</t>
  </si>
  <si>
    <t>BUS REACTOR_765kV_240MVAR_CHAMPA Total</t>
  </si>
  <si>
    <t>BUS REACTOR_400kV_80MVAR_CHAMPA Total</t>
  </si>
  <si>
    <t>HVDC_POLE1_BHADRAWATI Total</t>
  </si>
  <si>
    <t>HVDC_POLE2_BHADRAWATI Total</t>
  </si>
  <si>
    <t>400Kv PUNE(GIS)-PUNE(TALEGOAN)_3</t>
  </si>
  <si>
    <t>400Kv PUNE(GIS)-PUNE(TALEGOAN)_4</t>
  </si>
  <si>
    <t>400Kv AURANGABAD(MSETCL)-PUNE(GIS) I</t>
  </si>
  <si>
    <t>400Kv AURANGABAD(MSETCL)-PUNE(GIS) II</t>
  </si>
  <si>
    <t>400kV RAIPUR-RAIGARH II</t>
  </si>
  <si>
    <t>SWITCHABLE LR_JHARSUGUDA1_D'JAIGARH</t>
  </si>
  <si>
    <t>SWITCHABLE LR_JHARSUGUDA2_D'JAIGARH</t>
  </si>
  <si>
    <t>WR1_L_001</t>
  </si>
  <si>
    <t>WR1_L_002</t>
  </si>
  <si>
    <t>WR1_L_003</t>
  </si>
  <si>
    <t>WR1_L_004</t>
  </si>
  <si>
    <t>WR1_L_005</t>
  </si>
  <si>
    <t>WR1_L_006</t>
  </si>
  <si>
    <t>WR1_L_007</t>
  </si>
  <si>
    <t>WR1_L_008</t>
  </si>
  <si>
    <t>WR1_L_009</t>
  </si>
  <si>
    <t>WR1_L_010</t>
  </si>
  <si>
    <t>WR1_L_011</t>
  </si>
  <si>
    <t>WR1_L_012</t>
  </si>
  <si>
    <t>WR1_L_013</t>
  </si>
  <si>
    <t>WR1_L_014</t>
  </si>
  <si>
    <t>WR1_L_015</t>
  </si>
  <si>
    <t>WR1_L_016</t>
  </si>
  <si>
    <t>WR1_L_017</t>
  </si>
  <si>
    <t>WR1_L_018</t>
  </si>
  <si>
    <t>WR1_L_019</t>
  </si>
  <si>
    <t>WR1_L_020</t>
  </si>
  <si>
    <t>WR1_L_021</t>
  </si>
  <si>
    <t>WR1_L_022</t>
  </si>
  <si>
    <t>WR1_L_023</t>
  </si>
  <si>
    <t>WR1_L_024</t>
  </si>
  <si>
    <t>WR1_L_025</t>
  </si>
  <si>
    <t>WR1_L_026</t>
  </si>
  <si>
    <t>WR1_L_027</t>
  </si>
  <si>
    <t>WR1_L_028</t>
  </si>
  <si>
    <t>WR1_L_029</t>
  </si>
  <si>
    <t>WR1_L_030</t>
  </si>
  <si>
    <t>WR1_L_031</t>
  </si>
  <si>
    <t>WR1_L_032</t>
  </si>
  <si>
    <t>WR1_L_033</t>
  </si>
  <si>
    <t>WR1_L_034</t>
  </si>
  <si>
    <t>WR1_L_035</t>
  </si>
  <si>
    <t>WR1_L_036</t>
  </si>
  <si>
    <t>WR1_L_037</t>
  </si>
  <si>
    <t>WR1_L_038</t>
  </si>
  <si>
    <t>WR1_L_039</t>
  </si>
  <si>
    <t>WR1_L_040</t>
  </si>
  <si>
    <t>WR1_L_041</t>
  </si>
  <si>
    <t>WR1_L_042</t>
  </si>
  <si>
    <t>WR1_L_043</t>
  </si>
  <si>
    <t>WR1_L_044</t>
  </si>
  <si>
    <t>WR1_L_045</t>
  </si>
  <si>
    <t>WR1_L_046</t>
  </si>
  <si>
    <t>WR1_L_047</t>
  </si>
  <si>
    <t>WR1_L_048</t>
  </si>
  <si>
    <t>WR1_L_049</t>
  </si>
  <si>
    <t>WR1_L_050</t>
  </si>
  <si>
    <t>WR1_L_051</t>
  </si>
  <si>
    <t>WR1_L_052</t>
  </si>
  <si>
    <t>WR1_L_053</t>
  </si>
  <si>
    <t>WR1_L_054</t>
  </si>
  <si>
    <t>WR1_L_055</t>
  </si>
  <si>
    <t>WR1_L_056</t>
  </si>
  <si>
    <t>WR1_L_057</t>
  </si>
  <si>
    <t>WR1_L_058</t>
  </si>
  <si>
    <t>WR1_L_059</t>
  </si>
  <si>
    <t>WR1_L_060</t>
  </si>
  <si>
    <t>WR1_L_061</t>
  </si>
  <si>
    <t>WR1_L_062</t>
  </si>
  <si>
    <t>WR1_L_063</t>
  </si>
  <si>
    <t>WR1_L_064</t>
  </si>
  <si>
    <t>WR1_L_065</t>
  </si>
  <si>
    <t>WR1_L_066</t>
  </si>
  <si>
    <t>WR1_L_067</t>
  </si>
  <si>
    <t>WR1_L_068</t>
  </si>
  <si>
    <t>WR1_L_069</t>
  </si>
  <si>
    <t>WR1_L_070</t>
  </si>
  <si>
    <t>WR1_L_071</t>
  </si>
  <si>
    <t>WR1_L_072</t>
  </si>
  <si>
    <t>WR1_L_073</t>
  </si>
  <si>
    <t>WR1_L_074</t>
  </si>
  <si>
    <t>WR1_L_075</t>
  </si>
  <si>
    <t>WR1_L_076</t>
  </si>
  <si>
    <t>WR1_L_077</t>
  </si>
  <si>
    <t>WR1_L_078</t>
  </si>
  <si>
    <t>WR1_L_079</t>
  </si>
  <si>
    <t>WR1_L_080</t>
  </si>
  <si>
    <t>WR1_L_081</t>
  </si>
  <si>
    <t>WR1_L_082</t>
  </si>
  <si>
    <t>WR1_L_083</t>
  </si>
  <si>
    <t>WR1_L_084</t>
  </si>
  <si>
    <t>WR1_L_085</t>
  </si>
  <si>
    <t>WR1_L_086</t>
  </si>
  <si>
    <t>WR1_L_087</t>
  </si>
  <si>
    <t>WR1_L_088</t>
  </si>
  <si>
    <t>WR1_L_089</t>
  </si>
  <si>
    <t>WR1_L_090</t>
  </si>
  <si>
    <t>WR1_L_091</t>
  </si>
  <si>
    <t>WR1_L_092</t>
  </si>
  <si>
    <t>WR1_L_093</t>
  </si>
  <si>
    <t>WR1_L_094</t>
  </si>
  <si>
    <t>WR1_L_095</t>
  </si>
  <si>
    <t>WR1_L_096</t>
  </si>
  <si>
    <t>WR1_L_097</t>
  </si>
  <si>
    <t>WR1_L_098</t>
  </si>
  <si>
    <t>WR1_L_099</t>
  </si>
  <si>
    <t>WR1_L_100</t>
  </si>
  <si>
    <t>WR1_L_101</t>
  </si>
  <si>
    <t>WR1_L_102</t>
  </si>
  <si>
    <t>WR1_L_103</t>
  </si>
  <si>
    <t>WR1_L_104</t>
  </si>
  <si>
    <t>WR1_L_105</t>
  </si>
  <si>
    <t>WR1_L_106</t>
  </si>
  <si>
    <t>WR1_L_107</t>
  </si>
  <si>
    <t>WR1_L_108</t>
  </si>
  <si>
    <t>WR1_L_109</t>
  </si>
  <si>
    <t>WR1_L_110</t>
  </si>
  <si>
    <t>WR1_L_111</t>
  </si>
  <si>
    <t>WR1_L_112</t>
  </si>
  <si>
    <t>WR1_T_001</t>
  </si>
  <si>
    <t>WR1_T_002</t>
  </si>
  <si>
    <t>WR1_T_003</t>
  </si>
  <si>
    <t>WR1_T_004</t>
  </si>
  <si>
    <t>WR1_T_005</t>
  </si>
  <si>
    <t>WR1_T_006</t>
  </si>
  <si>
    <t>WR1_T_007</t>
  </si>
  <si>
    <t>WR1_T_008</t>
  </si>
  <si>
    <t>WR1_T_009</t>
  </si>
  <si>
    <t>WR1_T_010</t>
  </si>
  <si>
    <t>WR1_T_011</t>
  </si>
  <si>
    <t>WR1_T_012</t>
  </si>
  <si>
    <t>WR1_T_013</t>
  </si>
  <si>
    <t>WR1_T_014</t>
  </si>
  <si>
    <t>WR1_T_015</t>
  </si>
  <si>
    <t>WR1_T_016</t>
  </si>
  <si>
    <t>WR1_T_017</t>
  </si>
  <si>
    <t>WR1_T_018</t>
  </si>
  <si>
    <t>WR1_T_019</t>
  </si>
  <si>
    <t>WR1_T_020</t>
  </si>
  <si>
    <t>WR1_T_021</t>
  </si>
  <si>
    <t>WR1_T_022</t>
  </si>
  <si>
    <t>WR1_T_023</t>
  </si>
  <si>
    <t>WR1_T_024</t>
  </si>
  <si>
    <t>WR1_T_025</t>
  </si>
  <si>
    <t>WR1_T_026</t>
  </si>
  <si>
    <t>WR1_T_027</t>
  </si>
  <si>
    <t>WR1_T_028</t>
  </si>
  <si>
    <t>WR1_T_029</t>
  </si>
  <si>
    <t>WR1_T_030</t>
  </si>
  <si>
    <t>WR1_T_031</t>
  </si>
  <si>
    <t>WR1_T_032</t>
  </si>
  <si>
    <t>WR1_T_033</t>
  </si>
  <si>
    <t>WR1_T_034</t>
  </si>
  <si>
    <t>WR1_T_035</t>
  </si>
  <si>
    <t>WR1_T_036</t>
  </si>
  <si>
    <t>WR1_T_037</t>
  </si>
  <si>
    <t>WR1_T_038</t>
  </si>
  <si>
    <t>WR1_T_039</t>
  </si>
  <si>
    <t>WR1_T_040</t>
  </si>
  <si>
    <t>WR1_T_041</t>
  </si>
  <si>
    <t>WR1_T_042</t>
  </si>
  <si>
    <t>WR1_T_043</t>
  </si>
  <si>
    <t>WR1_T_044</t>
  </si>
  <si>
    <t>WR1_T_045</t>
  </si>
  <si>
    <t>WR1_T_046</t>
  </si>
  <si>
    <t>WR1_T_047</t>
  </si>
  <si>
    <t>WR1_T_048</t>
  </si>
  <si>
    <t>WR1_T_049</t>
  </si>
  <si>
    <t>WR1_T_050</t>
  </si>
  <si>
    <t>WR1_R_001</t>
  </si>
  <si>
    <t>WR1_R_002</t>
  </si>
  <si>
    <t>WR1_R_003</t>
  </si>
  <si>
    <t>WR1_R_004</t>
  </si>
  <si>
    <t>WR1_R_005</t>
  </si>
  <si>
    <t>WR1_R_006</t>
  </si>
  <si>
    <t>WR1_R_007</t>
  </si>
  <si>
    <t>WR1_R_008</t>
  </si>
  <si>
    <t>WR1_R_009</t>
  </si>
  <si>
    <t>WR1_R_010</t>
  </si>
  <si>
    <t>WR1_R_011</t>
  </si>
  <si>
    <t>WR1_R_012</t>
  </si>
  <si>
    <t>WR1_R_013</t>
  </si>
  <si>
    <t>WR1_R_014</t>
  </si>
  <si>
    <t>WR1_R_015</t>
  </si>
  <si>
    <t>WR1_R_016</t>
  </si>
  <si>
    <t>WR1_R_017</t>
  </si>
  <si>
    <t>WR1_R_018</t>
  </si>
  <si>
    <t>WR1_R_019</t>
  </si>
  <si>
    <t>WR1_R_020</t>
  </si>
  <si>
    <t>WR1_R_021</t>
  </si>
  <si>
    <t>WR1_R_022</t>
  </si>
  <si>
    <t>WR1_R_023</t>
  </si>
  <si>
    <t>WR1_R_024</t>
  </si>
  <si>
    <t>WR1_R_025</t>
  </si>
  <si>
    <t>WR1_R_026</t>
  </si>
  <si>
    <t>WR1_R_027</t>
  </si>
  <si>
    <t>WR1_R_028</t>
  </si>
  <si>
    <t>WR1_R_029</t>
  </si>
  <si>
    <t>WR1_R_030</t>
  </si>
  <si>
    <t>WR1_R_031</t>
  </si>
  <si>
    <t>WR1_R_032</t>
  </si>
  <si>
    <t>WR1_R_033</t>
  </si>
  <si>
    <t>WR1_R_034</t>
  </si>
  <si>
    <t>WR1_R_035</t>
  </si>
  <si>
    <t>WR1_R_036</t>
  </si>
  <si>
    <t>WR1_R_037</t>
  </si>
  <si>
    <t>WR1_R_038</t>
  </si>
  <si>
    <t>WR1_R_039</t>
  </si>
  <si>
    <t>WR1_R_040</t>
  </si>
  <si>
    <t>WR1_R_041</t>
  </si>
  <si>
    <t>WR1_R_042</t>
  </si>
  <si>
    <t>WR1_R_043</t>
  </si>
  <si>
    <t>WR1_R_044</t>
  </si>
  <si>
    <t>WR1_R_045</t>
  </si>
  <si>
    <t>WR1_R_046</t>
  </si>
  <si>
    <t>WR1_R_047</t>
  </si>
  <si>
    <t>WR1_R_048</t>
  </si>
  <si>
    <t>WR1_R_049</t>
  </si>
  <si>
    <t>WR1_R_050</t>
  </si>
  <si>
    <t>WR1_R_051</t>
  </si>
  <si>
    <t>WR1_R_052</t>
  </si>
  <si>
    <t>WR1_R_053</t>
  </si>
  <si>
    <t>WR1_R_054</t>
  </si>
  <si>
    <t>WR1_R_055</t>
  </si>
  <si>
    <t>WR1_R_056</t>
  </si>
  <si>
    <t>WR1_R_057</t>
  </si>
  <si>
    <t>WR1_R_058</t>
  </si>
  <si>
    <t>WR1_R_059</t>
  </si>
  <si>
    <t>WR1_R_060</t>
  </si>
  <si>
    <t>WR1_R_061</t>
  </si>
  <si>
    <t>WR1_R_062</t>
  </si>
  <si>
    <t>WR1_R_063</t>
  </si>
  <si>
    <t>WR1_R_064</t>
  </si>
  <si>
    <t>WR1_R_065</t>
  </si>
  <si>
    <t>WR1_R_066</t>
  </si>
  <si>
    <t>WR1_R_067</t>
  </si>
  <si>
    <t>WR1_R_068</t>
  </si>
  <si>
    <t>WR1_R_069</t>
  </si>
  <si>
    <t>WR1_R_070</t>
  </si>
  <si>
    <t>WR1_R_071</t>
  </si>
  <si>
    <t>WR1_P_001</t>
  </si>
  <si>
    <t>WR1_P_002</t>
  </si>
  <si>
    <t>400kV RAIPUR-WARDHA II Total</t>
  </si>
  <si>
    <t>400Kv PUNE(GIS)-PUNE(TALEGOAN)_3 Total</t>
  </si>
  <si>
    <t>400Kv PUNE(GIS)-PUNE(TALEGOAN)_4 Total</t>
  </si>
  <si>
    <t>400Kv AURANGABAD(MSETCL)-PUNE(GIS) I Total</t>
  </si>
  <si>
    <t>400Kv AURANGABAD(MSETCL)-PUNE(GIS) II Total</t>
  </si>
  <si>
    <t>400kV RAIPUR-RAIGARH II Total</t>
  </si>
  <si>
    <t>SWITCHABLE LR_JHARSUGUDA1_D'JAIGARH Total</t>
  </si>
  <si>
    <t>SWITCHABLE LR_JHARSUGUDA2_D'JAIGARH Total</t>
  </si>
  <si>
    <t>400kV LARA(NTPC)-KOTRA PS I</t>
  </si>
  <si>
    <t>400kV LARA(NTPC)-KOTRA PS II</t>
  </si>
  <si>
    <t>400kV LARA(NTPC)-KOTRA PS I Total</t>
  </si>
  <si>
    <t>400kV LARA(NTPC)-KOTRA PS II Total</t>
  </si>
  <si>
    <t>DURATION OF OUTAGE ATTRIBUTABLE TO 
(in Hrs)</t>
  </si>
  <si>
    <t>SWITCHABLE LR_400kV_PUNE(GIS) 3_PUNE</t>
  </si>
  <si>
    <t>SWITCHABLE LR_400kV_PUNE(GIS) 4_PUNE</t>
  </si>
  <si>
    <t>400kV KORBA-BIRSINGHPUR</t>
  </si>
  <si>
    <t>400kV VANDANA-BIRSINGHPUR Total</t>
  </si>
  <si>
    <t>400kV RAIPUR-WARDHA I Total</t>
  </si>
  <si>
    <t>400kV RANCHI-SIPAT I Total</t>
  </si>
  <si>
    <t>400kV RANCHI-SIPAT II Total</t>
  </si>
  <si>
    <t>400kV RAIPUR-KSK IV Total</t>
  </si>
  <si>
    <t>SWITCHABLE LR_400kV_PUNE(GIS) 3_PUNE Total</t>
  </si>
  <si>
    <t>SWITCHABLE LR_400kV_PUNE(GIS) 4_PUNE Total</t>
  </si>
  <si>
    <t>WRLDC</t>
  </si>
  <si>
    <t>SVRD</t>
  </si>
  <si>
    <t>LCSD</t>
  </si>
  <si>
    <t>ICT5_765/400kv_CHAMPA</t>
  </si>
  <si>
    <t>ICT5_765/400kv_CHAMPA Total</t>
  </si>
  <si>
    <t>H/T AS PER WRLDC INSTRUCTIONS FOR VOLTAGE REGULATION.</t>
  </si>
  <si>
    <t>OSFD</t>
  </si>
  <si>
    <t>400kV PARLI(PG)-PARLI(MSETCL) I Total</t>
  </si>
  <si>
    <t>WR1_T_051</t>
  </si>
  <si>
    <t>WR1_T_052</t>
  </si>
  <si>
    <t>ICT4_765/400kv_CHAMPA</t>
  </si>
  <si>
    <t>LART</t>
  </si>
  <si>
    <t>LNCC</t>
  </si>
  <si>
    <t>400kV KORBA-BIRSINGHPUR_2</t>
  </si>
  <si>
    <t>400kV KORBA-BIRSINGHPUR_2 Total</t>
  </si>
  <si>
    <t>400kV RAIGARH-JHARSUGUDA I</t>
  </si>
  <si>
    <t>400kV RAIGARH-JHARSUGUDA I Total</t>
  </si>
  <si>
    <t>400kV RAIPUR-RAIGARH III</t>
  </si>
  <si>
    <t>400kV RAIPUR-RAIGARH III Total</t>
  </si>
  <si>
    <t>WR1_L_113</t>
  </si>
  <si>
    <t>WR1_L_114</t>
  </si>
  <si>
    <t>WR1_L_115</t>
  </si>
  <si>
    <t>765kV DURG PS- CHAMPA_2</t>
  </si>
  <si>
    <t>H/T AS PER WRLDC INSTRUCTIONS FOR VOLTAGE REGULATION &amp; CONVERT LR AS BR AT DURG END.</t>
  </si>
  <si>
    <t>765kV DURG PS -WARDHA_3</t>
  </si>
  <si>
    <t>WR1_L_116</t>
  </si>
  <si>
    <t>765kV DURG PS -WARDHA_3 Total</t>
  </si>
  <si>
    <t>WR1_L_117</t>
  </si>
  <si>
    <t>765kV DURG PS -WARDHA_4</t>
  </si>
  <si>
    <t>765kV DURG PS -WARDHA_4 Total</t>
  </si>
  <si>
    <t>H/T AS PER WRLDC INSTRUCTIONS FOR VOLTAGE REGULATION &amp; CONVERT LR AS BR AT KOTRA END.</t>
  </si>
  <si>
    <t>H/T AS PER WRLDC INSTRUCTIONS FOR VOLTAGE REGULATION &amp; CONVERT LR AS BR AT WARDHA END.</t>
  </si>
  <si>
    <t xml:space="preserve">H/T AS PER WRLDC INSTRUCTIONS FOR VOLTAGE REGULATION </t>
  </si>
  <si>
    <t>ICT6_765/400kv_CHAMPA</t>
  </si>
  <si>
    <t>ICT6_765/400kv_CHAMPA Total</t>
  </si>
  <si>
    <t xml:space="preserve">LINE UNCHARGED AS PER WRLDC INSTRUCTIONS FOR VOLTAGE REGULATION </t>
  </si>
  <si>
    <t>LINE H/T AS PER WRLDC INSTRUCTIONS FOR VOLTAGE REGULATION.</t>
  </si>
  <si>
    <t>765KV D'JAIGARH- CHAMPA</t>
  </si>
  <si>
    <t>765KV D'JAIGARH- CHAMPA TOTAL</t>
  </si>
  <si>
    <t>WR1_T_118</t>
  </si>
  <si>
    <t>765kV DURG PS- CHAMPA_2  Total</t>
  </si>
  <si>
    <t>LINE UNCHARGED AS PER WRLDC INSTRUCTIONS FOR VOLTAGE REGULATION.</t>
  </si>
  <si>
    <t>H/T AS PER WRLDC INSTRUCTIONS FOR VOLTAGE REGULATION AND LR CONVERTED AS BR AT BOTH END</t>
  </si>
  <si>
    <t>H/T AS PER WRLDC INSTRUCTIONS FOR VOLTAGE REGULATION AND LR CONVERTED AS BR AT BOTH ENDS</t>
  </si>
  <si>
    <t>H/T AS PER WRLDC INSTRUCTIONS FOR VOLTAGE REGULATION AND LR CONVERTED AS BR AT WARDHA END</t>
  </si>
  <si>
    <t>FOR AMP AND GASKET REPLACEMENT &amp; OIL LEAKAGE ARRESTING WORKS</t>
  </si>
  <si>
    <t>ICT4_765/400kv_CHAMPA Total</t>
  </si>
  <si>
    <t>WR1_T_053</t>
  </si>
  <si>
    <t>ICT3_765/400kv_CHAMPA</t>
  </si>
  <si>
    <t>ICT3_765/400kv_CHAMPA Total</t>
  </si>
  <si>
    <t>OUTAGE AVAILED FOR TAKING OUT LR FROM SERVICE AT AKOLA END FOR AMP WORKS. LINE CHARGED WITHOUT LR</t>
  </si>
  <si>
    <t xml:space="preserve">FOR TAKING LR INTO SERVICE AT AKOLA END.  LINE CHARGED WITH LR </t>
  </si>
  <si>
    <t>TO TAKE NON SWITCHABLE L/R INTO SERVICE AT AKOLA, WHICH WAS TAKEN UNDER S/D FOR TESTING WORK</t>
  </si>
  <si>
    <t>FOR RECTIFICATION/PLACEMENT OF CONDUCTOR, SPACERS AND TIGHTENING OF JUMPER, VD AND CORONA RING,ETC. (400KV PARLI-PUNE(GIS)_1, OUTAGE ALSO REQUIRED ON THE SAME DAY IN VIEW OF M/C TOWERS).</t>
  </si>
  <si>
    <t>LINE TRIPPED DUE TO BUS BAR PROTECTION OPERATED AT NTPC KORBA END</t>
  </si>
  <si>
    <t>LINE TRIPPED DUE TO HEAVY THUNDERSTORM,RAIN &amp; LIGHTNING ON B PHASE TO E FAULT,FC-6.334KA,FL-26.27KM FROM BHATAPARA &amp; FC-6.82KA,FL-56.27KM FROM BHILAI END (INSULATOR DE-CAPPED AT LOC NO. 419)</t>
  </si>
  <si>
    <t>INSULATOR REPLACEMENT WORK STOPPED DUE TO BAD WEATHR AND HEAVY RAIN</t>
  </si>
  <si>
    <t>LEFT</t>
  </si>
  <si>
    <t>LINE TRIPPED ON OVER VOLTAGE AT KORADI END.</t>
  </si>
  <si>
    <t>400kV KORBA-BIRSINGHPUR_1</t>
  </si>
  <si>
    <t xml:space="preserve">LINE TRIPPED ON B-PHASE TO EARTH FAULT, FD-96.08KM, FC-3.1 KAMPS  FROM MAHAN END. AR FAIL TO OPERATE BOTH END. LINE CHARGED IN ONE ATTEMPT AFTER WRLDC CHARGING CODE. NO FAULT IN LINE </t>
  </si>
  <si>
    <t>LINE TRIPPED AT MAHAN END ONLY DUE TO DISTANCE RELAY MALOPERATE AT MAHAN END</t>
  </si>
  <si>
    <t>TRIPPED AT RAIPUR END ONLY, DUE TO DT RECEIVED FROM KORBA (NTPC) END.</t>
  </si>
  <si>
    <t>OUTAGE AVAILED BY M/S NTPC.</t>
  </si>
  <si>
    <t>OCC APPROVED OUTAGE AVAILED BY NTPC FOR ANNUAL MAINTENCE</t>
  </si>
  <si>
    <t>OUTAGE AVAILED BY VIDYACHAL END.</t>
  </si>
  <si>
    <t>FOR RECTIFICATION/PLACEMENT OF CONDUCTOR, SPACERS AND TIGHTENING OF JUMPER, VD AND CORONA RING,ETC. (400KV AURANGABAD(MSETCL)-PUNE(GIS) II, OUTAGE ALSO REQUIRED ON THE SAME DAY IN VIEW OF M/C TOWERS).</t>
  </si>
  <si>
    <t xml:space="preserve">EMERGENCY OUTAGE AVAILED FOR ATTEND ISOLATOR PROBLEM AT PUNE (TALEGAON) END. </t>
  </si>
  <si>
    <t>FOR OVERHEAD STRINGING OF U/C 400KV D/C OPGC- SUNDARGARH(IB THERMAL) TRANSMISSION LINE(OF OGPTL) AT OGPTL LOCATION NUMBERS AP 23/0- AP24/0(PGCIL TOWER NOS: 797-798)</t>
  </si>
  <si>
    <t>A/R SUCCESSFUL AT BOTH ENDS ON R PHASE TO EARTH FAULT. F.C  8.53 KA, F.D 31.5 KM FROM RAIPUR END</t>
  </si>
  <si>
    <t>A/R SUCCESSFUL AT BOTH ENDS. Details to be collect. Got from Bhadrawati report.</t>
  </si>
  <si>
    <t>A/R SUCCESSFUL AT BOTH ENDS ON R PHASE TO EARTH FAULT. BVT END:- M1- F.C- 1.3 KA, F.D -345 KMS , M2-N/A  RAIPUR END:- M1-FC-7.6KA , FD-43.16 KMS M2- FC-6.8KA, FD-43.16KMS</t>
  </si>
  <si>
    <t>OCC APPROVED OUTAGE AVAILED FOR  AMP WORKS</t>
  </si>
  <si>
    <t xml:space="preserve">EMERGENCY OUTAGE AVAILED FOR REPLACEMENT OF FAULTY B-PHASE CVT AT RAIGARH END. </t>
  </si>
  <si>
    <t>OUTAGE AVAILED BY ER-1 FOR REPLACEMENT OF INSULATOR,VD,CC ETC.</t>
  </si>
  <si>
    <t>EMERGENCY OUTAGE AVAILED BY ER-1 FOR ATTENDING HOT SPOT IN MAIN BAY ISOLATOR ( TOWARDS LINE) AT RANCHI END</t>
  </si>
  <si>
    <t xml:space="preserve">OUTAGE AVAILED BY NTPC FOR ANNUAL MAINTENANCE OF BAY EQUIPMENTS AND HOT SPOT ATTENDING &amp; LA REPLACEMENT </t>
  </si>
  <si>
    <t>EMERGENCY S/D AVAILED BY NTPC</t>
  </si>
  <si>
    <t>FOR ATTENDING DC EARTH FAULT IN REACTOR BUCHHOLZ RELAY AND AMP OF LINE TERMINAL EQUIPMENT AT PARLI.</t>
  </si>
  <si>
    <t>TO ATTEND HOT SPOT  IN THE 89 R (REACTOR SIDE ISOLATOR) OF Y PHASE OBSERVED IN THE CONNECTOR PAD CONNECTING IPS TUBE AND ISOLATOR AT SOLAPUR END</t>
  </si>
  <si>
    <t xml:space="preserve">LINE TRIPPED ONLY AT SOLAPUR END DUE TO MATER TRIP RELAY MALOPERTAED AS MAIN - I RELAY OF ALSTOM MAKE P444 WAS REBOOTED. </t>
  </si>
  <si>
    <t>LINE TRIPPED DUE TO MATER TRIP RELAY MALOPERTAED AT SOLAPUR END. AS MAIN - I RELAY OF ALSTOM MAKE P444 WAS REBOOTED.</t>
  </si>
  <si>
    <t>SRMT</t>
  </si>
  <si>
    <t>LINE OPEND ONLY AT DHARAMJAYAGARH END DUE TO DT RECEIVED FROM JHARSUGUDA END.</t>
  </si>
  <si>
    <t>OMST</t>
  </si>
  <si>
    <t>LINE A/R SUCCESSFUL FROM BOTH END ON Y PHASE TO E FAULT,FC-23.6KA,FL-7.48KM FROM DHARAMJAYGARH END.</t>
  </si>
  <si>
    <t>LINE TRIPPED DUE TO HEAVY THUNDERSTORM,RAIN &amp; LIGHTNING ON Y PHASE TO E FAULT,FC-1.5KA,FL-29.91KM FROM DHARAMJAYGARH END. NGR LA FAILED AT DHARAMJAYGARH END</t>
  </si>
  <si>
    <t>FOR CSD COMMISSIONING WORK AT DURG</t>
  </si>
  <si>
    <t>FOR CSD COMMISSIONING WORK AT DURG END.</t>
  </si>
  <si>
    <t>EMERGENCY OUTAGE AVAILED FOR ATTENDING HEAVY OIL LEAKAGE OF LINE REACTOR AT DURG PS.</t>
  </si>
  <si>
    <t>LINE UNCHARGED BY WRLDC DUE TO SYSTEM CONSTRAINT</t>
  </si>
  <si>
    <t>H/T AS PER WRLDC INSTRUCTIONS FOR VOLTAGE REGULATION AND LR CONVERTED AS BR AT SOLAPUR END</t>
  </si>
  <si>
    <t>H/T AS PER WRLDC INSTRUCTIONS FOR VOLTAGE REGULATION &amp; CONVERT LR AS BR AT BOTH ENDS.</t>
  </si>
  <si>
    <t>H/T AS PER WRLDC INSTRUCTIONS FOR VOLTAGE REGULATION AND LRs CONVERTED AS BRs AT BOTH ENDS</t>
  </si>
  <si>
    <t>H/T AS PER WRLDC INSTRUCTIONS FOR VOLTAGE REGULATION &amp;  LR CONVERTED AS BR AT BOTH ENDS.</t>
  </si>
  <si>
    <t>H/T AS PER WRLDC INSTRUCTIONS FOR VOLTAGE REGULATION &amp;  CONVERT LR AS BR AT BOTH ENDS.</t>
  </si>
  <si>
    <t>H/T AS PER WRLDC INSTRUCTIONS FOR VOLTAGE REGULATION.AND CONVERT LR AS BR AT BOTH ENDS.</t>
  </si>
  <si>
    <t>LINE TRIPPED ON OVER VOLTAGE PROTECTION</t>
  </si>
  <si>
    <t>LINE UNCHARGED AS PER WRLDC INSTRUCTIONS FOR VOLTAGE REGULATION &amp; CONVERT LR AS BR AT WARDHA END.</t>
  </si>
  <si>
    <t>LINE KEPT OPEN AS PER WRLDC INSTRUCTIONS FOR VOLTAGE REGULATION &amp; CONVERT LR AS BR AT WARDHA END.</t>
  </si>
  <si>
    <t>LINE TRIPPED ON OVER VOLTAGE AT AURANGABAD END</t>
  </si>
  <si>
    <t>LINE TRIPPED ON OVER VOLTAGE AT AURANGABAD END.</t>
  </si>
  <si>
    <t>TRIPPED DUE TO DC EARTH FAULT AT AURANGABAD.</t>
  </si>
  <si>
    <t>LINE TRIPPED DUE TO OVERVOLTAGE AT AURANGABAD END</t>
  </si>
  <si>
    <t>LINE KEPT UNCHARGED AS PER VOLTAGE REGULATION AND CONVERT LR AS BR AT WARDHA END</t>
  </si>
  <si>
    <t>H/T AS PER WRLDC INSTRUCTIONS FOR VOLTAGE REGULATION.AND CONVERT LR AS BR AT WARDHA END.</t>
  </si>
  <si>
    <t>EMERGENCY OUTAGE AVAILED FOR LR STIFFENERS WELDING  WORKS AT AURANGABAD END</t>
  </si>
  <si>
    <t>KEPT UN CHARGED AS PER WRLDC INSTRUCTIONS FOR VOLTAGE REGULATION AND LR CONVERTED AS BR AT WARDHA END</t>
  </si>
  <si>
    <t>FOR LINE &amp; S/S AMP WORKS</t>
  </si>
  <si>
    <t>LINE KEPT UNCHARGED BY WRLDC DUE TO SYSTEM CONSTRAINT</t>
  </si>
  <si>
    <t>H/T AS PER WRLDC INSTRUCTIONS FOR VOLTAGE REGULATION AND CONVERT LR AS BR AT WARDHA END.</t>
  </si>
  <si>
    <t xml:space="preserve"> H/T AS PER VOLTAGE REGULATION AND CONVERT LR AS BR AT WARDHA END.</t>
  </si>
  <si>
    <t>FOR AMP WORKS OF LINE &amp; S/S AT AURANGABAD END.</t>
  </si>
  <si>
    <t>LINE TRIPPED DUE TO DC EARTH FAULT AT WARDHA.</t>
  </si>
  <si>
    <t>OUTAGE AVAILED BY M/s MSETCL FOR MAINTENANCE WORK.</t>
  </si>
  <si>
    <t xml:space="preserve">EMERGENCY OUTAGE AVAILED TO TAKE SPARE REACTOR OUT OF SERVICE AND PUT BUS REACTOR R PHASE IN SERVICE IN PLACE OF SPARE. </t>
  </si>
  <si>
    <t>POLE TRIPPED ON NON VALID TAP CODE</t>
  </si>
  <si>
    <t>POLE TRIPPED DUE TO FAILURE OF AUXILIARY SUPPLY.</t>
  </si>
  <si>
    <t>POLE-I TRIPPED ON, PC-I, INTER MINOR ALARM WEST.</t>
  </si>
  <si>
    <t>POLE-1 BLOCKED TO CARRY OUT MOCK DRILL</t>
  </si>
  <si>
    <t>POLE-2 BLOCKED TO CARRY OUT MOCK DRILL</t>
  </si>
  <si>
    <t>AMP TESTING WORKS</t>
  </si>
  <si>
    <t>RTCC CHECKING FROM SAS.</t>
  </si>
  <si>
    <t>OUTAGE AVAI;ED FOR VARIABLE FREQUENCY TAN DELTA MEASUREMENT</t>
  </si>
  <si>
    <t>FOR RTV COATING ON TRENCH BUSHINGS</t>
  </si>
  <si>
    <t>TO CHANGE OVER B PH UNIT ICT WITH SAPRE UNIT FOR ATTENDING OIL LEAKAGE IN SPARE UNIT</t>
  </si>
  <si>
    <t>ICT TRIPPED ON REF PROTECTION OPERATED. DUE TO THROUGH FAULT</t>
  </si>
  <si>
    <t>EMEGERGENCY OUTAGE FOR TESTING AND ANALYSIS OF RELAY.</t>
  </si>
  <si>
    <t>ICT2_765/400kv_DURG PS</t>
  </si>
  <si>
    <t>ICT2_765/400kv_DURG PS Total</t>
  </si>
  <si>
    <t>OUTAGE FOR CSD COMMISSIONING WORKS.</t>
  </si>
  <si>
    <t xml:space="preserve">EMERGENCY OUTAGE AVAILED FOR ATTENDING HEAVY OIL LEAKAGE FROM BUCHHOLZ RELAY IN Y PHASE </t>
  </si>
  <si>
    <t>OUTAGE AVAILED FOR CSD COMMISSIONING WORKS.</t>
  </si>
  <si>
    <t>EMERGENCY OUTAGE AVAILED FOR ATTENDING DAMAGED BUSHING JUMPER</t>
  </si>
  <si>
    <t>ICT4_765/400kv_TAMNAR PS</t>
  </si>
  <si>
    <t>ICT4_765/400kv_TAMNAR PS Total</t>
  </si>
  <si>
    <t>WR1_T_054</t>
  </si>
  <si>
    <t>FOR COMMISSSIONING OF CSD OF ICT4.</t>
  </si>
  <si>
    <t>EMERGENCY OUTAGE AVAILED FOR ATTENDING SF6 LOW GAS PRESSURE ALARM OF REACTOR BREAKER (719-52 R).</t>
  </si>
  <si>
    <t>SWITCHABLE LR TRIPPED DUE TO 220V DC EARTH FAULT</t>
  </si>
  <si>
    <t>EMERGENCY OUTAGE AVAILED FOR TAKING SPARE UNIT IN SERVICE IN PLACE OF B PHASE REACTOR UNIT WHICH IS HAVING DGA VIOLATION.</t>
  </si>
  <si>
    <t>EMERGENCY OUTAGE AVAILED FOR ATTENDING OIL LEAKAGE</t>
  </si>
  <si>
    <t>LHWT</t>
  </si>
  <si>
    <t>ICT TRIPPED DUE TO OPERATION OF OSR  RELAY DUE TO INGRESS OF MOISTURE DUE TO CONTINIOUS RAINS AT WARDHA.</t>
  </si>
  <si>
    <t>SNCC</t>
  </si>
  <si>
    <t>INTERNAL MINOR ALARM APPEARED</t>
  </si>
  <si>
    <t>OSMT</t>
  </si>
  <si>
    <t>SBBU</t>
  </si>
  <si>
    <t xml:space="preserve">LINE TRIPPED ON Y  PHASE TO E FAULT,FC-3.57KA,INSULATOR FLASHOVER AT LOC NO. 290.  The location 290 is situated at Chowkul village, Amboli, Maharashtra at an elevation of 879m above ground level.The tower is located in barren /rocky hill top which is covered in cloud/dense fog most of the year.  During tripping heavy rainfalls, thunderstrom, lightning was in progress. The suspension insulators in this area also suffers vegetative pollution (moss deposition). The temperature variation throught the day is also high. Photographs are also attached wherin insulators are immersed in cloud. All trippings related with Kolhapur-Mapusa Line are in the same high altitude area . So inspite of insulators being long rod polymer all the mentioned factors are resulting in tripping of Kolhapur-Mapusa Line </t>
  </si>
  <si>
    <t xml:space="preserve">DURING CHARGING AFTER INSULATOR REPLACEMENT  AT LOC 290,  LINE TRIPPED ON SOTF - R  PHASE TO E FAULT,FC-3.3KA,INSULATOR FLASHOVER AT LOC NO. 290.  The location 290 is situated at Chowkul village, Amboli, Maharashtra at an elevation of 879m above ground level.The tower is located in barren /rocky hill top which is covered in cloud/dense fog most of the year.  During tripping heavy rainfalls, thunderstrom, lightning was in progress. The suspension insulators in this area also suffers vegetative pollution (moss deposition). The temperature variation throught the day is also high. Photographs are also attached wherin insulators are immersed in cloud. All trippings related with Kolhapur-Mapusa Line are in the same high altitude area . So inspite of insulators being long rod polymer all the mentioned factors are resulting in tripping of Kolhapur-Mapusa Line </t>
  </si>
  <si>
    <t>LINE TRIPPED ON Y PHASE TO E FAULT,FC-2.6KA, FROM MAPUSA END.  LINE TRIPPED ON SOTF - Y  PHASE TO E FAULT,FC-2.6 KA,INSULATOR FLASHOVER AT LOC NO. 292.  The location 292 is situated at Chowkul village, Amboli, Maharashtra at an elevation of 879m above ground level.The tower is located in barren /rocky hill top which is covered in cloud/dense fog most of the year.  During tripping heavy rainfalls, thunderstrom, lightning was in progress. The suspension insulators in this area also suffers vegetative pollution (moss deposition). The temperature variation throught the day is also high. Photographs are also attached wherin insulators are immersed in cloud. All trippings related with Kolhapur-Mapusa Line are in the same high altitude area . So inspite of insulators being long rod polymer all the mentioned factors are resulting in tripping of Kolhapur-Mapusa 2</t>
  </si>
  <si>
    <t xml:space="preserve"> LINE TRIPPED ON SOTF - Y  PHASE TO E FAULT,FC-1.62KA,INSULATOR FLASHOVER AT LOC NO. 292.  The location 292 is situated at Chowkul village, Amboli, Maharashtra at an elevation of 879m above ground level.The tower is located in barren /rocky hill top which is covered in cloud/dense fog most of the year.  During tripping heavy rainfalls, thunderstrom, lightning was in progress. The suspension insulators in this area also suffers vegetative pollution (moss deposition). The temperature variation throught the day is also high. Photographs are also attached wherin insulators are immersed in cloud. All trippings related with Kolhapur-Mapusa Line are in the same high altitude area . So inspite of insulators being long rod polymer all the mentioned factors are resulting in tripping of Kolhapur-Mapusa Line </t>
  </si>
  <si>
    <t xml:space="preserve">EMERGENCY OUTAGE AVAILED FOR ATTEND THE FLASHOVER INSULATOR STRING REPLACEMENT WORK AT LOC.NO.292. The location 292 is situated at Chowkul village, Amboli, Maharashtra at an elevation of 879m above ground level.The tower is located in barren /rocky hill top which is covered in cloud/dense fog most of the year.  During tripping heavy rainfalls, thunderstrom, lightning was in progress. The suspension insulators in this area also suffers vegetative pollution (moss deposition). The temperature variation throught the day is also high. Photographs are also attached wherin insulators are immersed in cloud. All trippings related with Kolhapur-Mapusa Line are in the same high altitude area . So inspite of insulators being long rod polymer all the mentioned factors are resulting in tripping of Kolhapur-Mapusa Line </t>
  </si>
  <si>
    <t>SRMU</t>
  </si>
  <si>
    <t>OUTAGE WAS AVAILED TO FACILITATE TRANSPORTAION OF NEWELY COMMISSIONED  ICT AT PARLI. DUE TO RAINS THE TRAILER GOT TWISTED AND GOT STUCK NEAR THE REACTOR.</t>
  </si>
  <si>
    <t>LINE A/R SUCCESSFUL FROM BOTH END ON AS PER RAIGARH REPORT.</t>
  </si>
  <si>
    <t>The fault for tripping of 765 kV Solapur-Pune line has been found at Loc no 450 .As evidence by land owner heavy sparks with sounds occurred around 13.20 hrs at above location due to which he ran away from his land where tower is situated .The evidence s for burning of coconut rope attached with kite is collected while emergency patrolling,also some pieces of rope is hanging with conductor which may be seen in attached photographs</t>
  </si>
  <si>
    <t>Pole 2 could not be restored due to Converter transformer Bushing failure</t>
  </si>
  <si>
    <t xml:space="preserve">OUTAGE AVAILED FOR ALL 6 POLES CB MECHANISM BOXES REPLACEMENT WORK. DURING OPERATION OF ALSTOM MAKE CB DUE TO FAULTY DESIGN REPEATED FAILURE OF CRANK WHEEL BEARING WAS OBSERVED WHICH LED TO THE FREQUENT TRIPPING OF CB AND DISTURBANCE TO THE SYSTEM.  AS A PART OF SYSTEM IMPROVEMENT WE REPLACED ALL SIX CB MECHANISM BOXES. </t>
  </si>
  <si>
    <t xml:space="preserve">OUTAGE AVAILED FOR ALL 6 POLES CB MECHANISM BOXES REPLACEMENT WORK. DURING OPERATION OF ALSTOM MAKE CB DUE TO FAULTY DESIGN REPEATED FAILURE OF CRANK WHEEL BEARING WAS OBSERVED WHICH LED TO THE FREQUENT TRIPPING OF CB AND DISTURBANCE TO THE SYSTEM.  AS A PART OF SYSTEM IMPROVEMENT WE REPLACED  ALL SIX CB MECHANISM BOXES.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</si>
</sst>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 #,##0.00_ ;_ * \-#,##0.00_ ;_ * &quot;-&quot;??_ ;_ @_ "/>
    <numFmt numFmtId="165" formatCode="0.00_)"/>
    <numFmt numFmtId="166" formatCode="[$-409]d\-mmm\-yy;@"/>
    <numFmt numFmtId="167" formatCode="h:mm;@"/>
    <numFmt numFmtId="168" formatCode="[$-409]mmm\-yy;@"/>
    <numFmt numFmtId="169" formatCode="0.00;[Red]0.00"/>
    <numFmt numFmtId="170" formatCode="0.000"/>
    <numFmt numFmtId="171" formatCode="[h]:mm"/>
  </numFmts>
  <fonts count="55">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sz val="11"/>
      <color indexed="8"/>
      <name val="Mang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14"/>
      <name val="Helv"/>
    </font>
    <font>
      <sz val="11"/>
      <color indexed="52"/>
      <name val="Calibri"/>
      <family val="2"/>
    </font>
    <font>
      <sz val="11"/>
      <color indexed="60"/>
      <name val="Calibri"/>
      <family val="2"/>
    </font>
    <font>
      <sz val="11"/>
      <color theme="1"/>
      <name val="Calibri"/>
      <family val="2"/>
      <charset val="1"/>
      <scheme val="minor"/>
    </font>
    <font>
      <sz val="8"/>
      <color theme="1"/>
      <name val="Calibri"/>
      <family val="2"/>
      <scheme val="minor"/>
    </font>
    <font>
      <sz val="11"/>
      <color indexed="8"/>
      <name val="Calibri"/>
      <family val="2"/>
      <charset val="134"/>
    </font>
    <font>
      <sz val="12"/>
      <name val="Arial"/>
      <family val="2"/>
    </font>
    <font>
      <b/>
      <u/>
      <sz val="14"/>
      <name val="Shusha"/>
    </font>
    <font>
      <b/>
      <sz val="11"/>
      <color indexed="63"/>
      <name val="Calibri"/>
      <family val="2"/>
    </font>
    <font>
      <sz val="24"/>
      <color indexed="13"/>
      <name val="Helv"/>
    </font>
    <font>
      <b/>
      <sz val="18"/>
      <color indexed="56"/>
      <name val="Cambria"/>
      <family val="2"/>
    </font>
    <font>
      <b/>
      <sz val="11"/>
      <color indexed="8"/>
      <name val="Calibri"/>
      <family val="2"/>
    </font>
    <font>
      <sz val="11"/>
      <color indexed="10"/>
      <name val="Calibri"/>
      <family val="2"/>
    </font>
    <font>
      <sz val="11"/>
      <name val="Cambria"/>
      <family val="1"/>
      <scheme val="major"/>
    </font>
    <font>
      <b/>
      <sz val="11"/>
      <color theme="1"/>
      <name val="Calibri"/>
      <family val="2"/>
      <scheme val="minor"/>
    </font>
    <font>
      <sz val="11"/>
      <name val="Times New Roman"/>
      <family val="1"/>
    </font>
    <font>
      <b/>
      <sz val="9"/>
      <name val="Times New Roman"/>
      <family val="1"/>
    </font>
    <font>
      <b/>
      <sz val="11"/>
      <name val="Times New Roman"/>
      <family val="1"/>
    </font>
    <font>
      <sz val="8"/>
      <name val="Trebuchet MS"/>
      <family val="2"/>
    </font>
    <font>
      <sz val="10"/>
      <name val="Times New Roman"/>
      <family val="1"/>
    </font>
    <font>
      <sz val="12"/>
      <name val="Calibri"/>
      <family val="2"/>
      <scheme val="minor"/>
    </font>
    <font>
      <b/>
      <sz val="10"/>
      <name val="Times New Roman"/>
      <family val="1"/>
    </font>
    <font>
      <b/>
      <sz val="10"/>
      <name val="Arial"/>
      <family val="2"/>
    </font>
    <font>
      <sz val="10"/>
      <name val="Arial"/>
      <family val="2"/>
    </font>
    <font>
      <b/>
      <sz val="8"/>
      <color theme="1"/>
      <name val="Calibri"/>
      <family val="2"/>
      <scheme val="minor"/>
    </font>
    <font>
      <b/>
      <sz val="8"/>
      <name val="Trebuchet MS"/>
      <family val="2"/>
    </font>
    <font>
      <sz val="10"/>
      <name val="Trebuchet MS"/>
      <family val="2"/>
    </font>
    <font>
      <sz val="11"/>
      <name val="Cambria"/>
      <family val="1"/>
    </font>
    <font>
      <b/>
      <sz val="11"/>
      <name val="Calibri"/>
      <family val="2"/>
      <scheme val="minor"/>
    </font>
    <font>
      <sz val="11"/>
      <name val="Calibri"/>
      <family val="2"/>
      <scheme val="minor"/>
    </font>
    <font>
      <sz val="8"/>
      <name val="Calibri"/>
      <family val="2"/>
      <scheme val="minor"/>
    </font>
    <font>
      <sz val="11"/>
      <color theme="2"/>
      <name val="Calibri"/>
      <family val="2"/>
      <scheme val="minor"/>
    </font>
    <font>
      <sz val="8"/>
      <name val="Arial"/>
      <family val="2"/>
    </font>
    <font>
      <b/>
      <sz val="11"/>
      <color rgb="FFFF0000"/>
      <name val="Cambria"/>
      <family val="1"/>
      <scheme val="major"/>
    </font>
    <font>
      <b/>
      <sz val="11"/>
      <name val="Cambria"/>
      <family val="1"/>
      <scheme val="major"/>
    </font>
    <font>
      <b/>
      <sz val="8"/>
      <color rgb="FFFF0000"/>
      <name val="Cambria"/>
      <family val="1"/>
      <scheme val="major"/>
    </font>
    <font>
      <sz val="8"/>
      <name val="Cambria"/>
      <family val="1"/>
      <scheme val="major"/>
    </font>
    <font>
      <sz val="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22"/>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081">
    <xf numFmtId="0" fontId="0" fillId="0" borderId="0"/>
    <xf numFmtId="0" fontId="2"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xf numFmtId="0" fontId="8" fillId="0" borderId="3"/>
    <xf numFmtId="0" fontId="9" fillId="0" borderId="0"/>
    <xf numFmtId="0" fontId="10" fillId="0" borderId="0" applyNumberFormat="0" applyFill="0" applyBorder="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7" borderId="1" applyNumberFormat="0" applyAlignment="0" applyProtection="0"/>
    <xf numFmtId="0" fontId="17" fillId="22" borderId="3"/>
    <xf numFmtId="0" fontId="18" fillId="0" borderId="7" applyNumberFormat="0" applyFill="0" applyAlignment="0" applyProtection="0"/>
    <xf numFmtId="0" fontId="19" fillId="2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8" fillId="0" borderId="0"/>
    <xf numFmtId="0" fontId="2" fillId="0" borderId="0"/>
    <xf numFmtId="0" fontId="8" fillId="0" borderId="0"/>
    <xf numFmtId="0" fontId="1" fillId="0" borderId="0"/>
    <xf numFmtId="0" fontId="2" fillId="0" borderId="0"/>
    <xf numFmtId="0" fontId="2" fillId="0" borderId="0"/>
    <xf numFmtId="0" fontId="2" fillId="0" borderId="0"/>
    <xf numFmtId="0" fontId="2" fillId="0" borderId="0"/>
    <xf numFmtId="0" fontId="20" fillId="0" borderId="0"/>
    <xf numFmtId="0" fontId="2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3" fillId="0" borderId="0"/>
    <xf numFmtId="0" fontId="3" fillId="0" borderId="0"/>
    <xf numFmtId="0" fontId="3" fillId="0" borderId="0"/>
    <xf numFmtId="0" fontId="3"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8" fillId="0" borderId="0"/>
    <xf numFmtId="0" fontId="1" fillId="0" borderId="0"/>
    <xf numFmtId="165"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4" borderId="8" applyNumberFormat="0" applyFont="0" applyAlignment="0" applyProtection="0"/>
    <xf numFmtId="0" fontId="2" fillId="24" borderId="8" applyNumberFormat="0" applyFont="0" applyAlignment="0" applyProtection="0"/>
    <xf numFmtId="0" fontId="25" fillId="20"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0" fontId="8" fillId="0" borderId="3"/>
    <xf numFmtId="0" fontId="26" fillId="25" borderId="0"/>
    <xf numFmtId="0" fontId="27" fillId="0" borderId="0" applyNumberFormat="0" applyFill="0" applyBorder="0" applyAlignment="0" applyProtection="0"/>
    <xf numFmtId="0" fontId="28" fillId="0" borderId="10" applyNumberFormat="0" applyFill="0" applyAlignment="0" applyProtection="0"/>
    <xf numFmtId="0" fontId="17" fillId="0" borderId="11"/>
    <xf numFmtId="0" fontId="17" fillId="0" borderId="3"/>
    <xf numFmtId="0" fontId="29"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84">
    <xf numFmtId="0" fontId="0" fillId="0" borderId="0" xfId="0"/>
    <xf numFmtId="0" fontId="31" fillId="0" borderId="12" xfId="313" applyFont="1" applyBorder="1" applyAlignment="1">
      <alignment horizontal="center" vertical="center"/>
    </xf>
    <xf numFmtId="0" fontId="36" fillId="0" borderId="12" xfId="313" applyFont="1" applyFill="1" applyBorder="1" applyAlignment="1">
      <alignment horizontal="left" vertical="center" wrapText="1"/>
    </xf>
    <xf numFmtId="0" fontId="2" fillId="0" borderId="12" xfId="313" applyBorder="1" applyAlignment="1">
      <alignment horizontal="center" vertical="center"/>
    </xf>
    <xf numFmtId="0" fontId="36" fillId="0" borderId="12" xfId="313" applyFont="1" applyFill="1" applyBorder="1" applyAlignment="1">
      <alignment horizontal="center" vertical="center" wrapText="1"/>
    </xf>
    <xf numFmtId="0" fontId="36" fillId="0" borderId="12" xfId="313" applyFont="1" applyFill="1" applyBorder="1" applyAlignment="1">
      <alignment vertical="center" wrapText="1"/>
    </xf>
    <xf numFmtId="0" fontId="36" fillId="26" borderId="12" xfId="313" applyFont="1" applyFill="1" applyBorder="1" applyAlignment="1">
      <alignment horizontal="left" vertical="center" wrapText="1"/>
    </xf>
    <xf numFmtId="0" fontId="30" fillId="26" borderId="12" xfId="313" applyFont="1" applyFill="1" applyBorder="1" applyAlignment="1">
      <alignment horizontal="left" vertical="center" wrapText="1"/>
    </xf>
    <xf numFmtId="0" fontId="32" fillId="0" borderId="12" xfId="1" applyFont="1" applyFill="1" applyBorder="1" applyAlignment="1">
      <alignment horizontal="center" vertical="center"/>
    </xf>
    <xf numFmtId="0" fontId="32" fillId="28" borderId="12" xfId="1" applyFont="1" applyFill="1" applyBorder="1" applyAlignment="1">
      <alignment horizontal="center" vertical="center"/>
    </xf>
    <xf numFmtId="0" fontId="39" fillId="0" borderId="12" xfId="3958" applyFont="1" applyBorder="1" applyAlignment="1">
      <alignment vertical="center"/>
    </xf>
    <xf numFmtId="0" fontId="31" fillId="0" borderId="12" xfId="313" applyFont="1" applyBorder="1" applyAlignment="1">
      <alignment horizontal="right" vertical="center"/>
    </xf>
    <xf numFmtId="0" fontId="41" fillId="0" borderId="12" xfId="313" applyFont="1" applyBorder="1" applyAlignment="1">
      <alignment horizontal="center" vertical="center"/>
    </xf>
    <xf numFmtId="0" fontId="2" fillId="0" borderId="0" xfId="3958" applyFont="1"/>
    <xf numFmtId="0" fontId="2" fillId="0" borderId="0" xfId="3958"/>
    <xf numFmtId="0" fontId="2" fillId="0" borderId="12" xfId="3958" applyBorder="1"/>
    <xf numFmtId="0" fontId="30" fillId="0" borderId="12" xfId="3958" applyFont="1" applyFill="1" applyBorder="1" applyAlignment="1">
      <alignment vertical="center" wrapText="1"/>
    </xf>
    <xf numFmtId="0" fontId="2" fillId="0" borderId="12" xfId="3958" applyBorder="1" applyAlignment="1">
      <alignment horizontal="center"/>
    </xf>
    <xf numFmtId="0" fontId="2" fillId="0" borderId="12" xfId="3958" applyBorder="1" applyAlignment="1">
      <alignment horizontal="right"/>
    </xf>
    <xf numFmtId="0" fontId="30" fillId="0" borderId="12" xfId="3958" applyFont="1" applyFill="1" applyBorder="1" applyAlignment="1">
      <alignment horizontal="left" vertical="center" wrapText="1"/>
    </xf>
    <xf numFmtId="0" fontId="36" fillId="0" borderId="12" xfId="3958" applyFont="1" applyFill="1" applyBorder="1" applyAlignment="1">
      <alignment vertical="center" wrapText="1"/>
    </xf>
    <xf numFmtId="0" fontId="36" fillId="0" borderId="12" xfId="313" applyFont="1" applyFill="1" applyBorder="1" applyAlignment="1">
      <alignment horizontal="left" vertical="top" wrapText="1"/>
    </xf>
    <xf numFmtId="0" fontId="36" fillId="26" borderId="12" xfId="313" applyFont="1" applyFill="1" applyBorder="1" applyAlignment="1">
      <alignment horizontal="left" vertical="top" wrapText="1"/>
    </xf>
    <xf numFmtId="0" fontId="36" fillId="0" borderId="12" xfId="3959" applyNumberFormat="1" applyFont="1" applyFill="1" applyBorder="1" applyAlignment="1">
      <alignment horizontal="left" vertical="center" wrapText="1"/>
    </xf>
    <xf numFmtId="0" fontId="2" fillId="0" borderId="0" xfId="3958" applyAlignment="1">
      <alignment horizontal="center"/>
    </xf>
    <xf numFmtId="0" fontId="2" fillId="0" borderId="0" xfId="3958" applyAlignment="1">
      <alignment horizontal="right"/>
    </xf>
    <xf numFmtId="0" fontId="2" fillId="0" borderId="12" xfId="3958" applyFill="1" applyBorder="1" applyAlignment="1">
      <alignment horizontal="center"/>
    </xf>
    <xf numFmtId="0" fontId="2" fillId="0" borderId="0" xfId="3958" applyFill="1"/>
    <xf numFmtId="0" fontId="2" fillId="0" borderId="12" xfId="3959" applyFont="1" applyBorder="1" applyAlignment="1">
      <alignment horizontal="center"/>
    </xf>
    <xf numFmtId="0" fontId="2" fillId="0" borderId="12" xfId="3959" applyFont="1" applyBorder="1"/>
    <xf numFmtId="0" fontId="1" fillId="0" borderId="0" xfId="3959"/>
    <xf numFmtId="0" fontId="1" fillId="0" borderId="12" xfId="3959" applyBorder="1"/>
    <xf numFmtId="0" fontId="2" fillId="0" borderId="13" xfId="313" applyBorder="1" applyAlignment="1">
      <alignment horizontal="center" vertical="center"/>
    </xf>
    <xf numFmtId="168" fontId="34" fillId="0" borderId="0" xfId="3964" applyNumberFormat="1" applyFont="1" applyFill="1" applyBorder="1" applyAlignment="1">
      <alignment horizontal="center" vertical="center"/>
    </xf>
    <xf numFmtId="0" fontId="0" fillId="0" borderId="0" xfId="0" applyAlignment="1">
      <alignment horizontal="center"/>
    </xf>
    <xf numFmtId="0" fontId="32" fillId="0" borderId="12" xfId="313" applyFont="1" applyFill="1" applyBorder="1" applyAlignment="1">
      <alignment vertical="center" wrapText="1"/>
    </xf>
    <xf numFmtId="166" fontId="2" fillId="0" borderId="12" xfId="3958" applyNumberFormat="1" applyBorder="1" applyAlignment="1">
      <alignment horizontal="right"/>
    </xf>
    <xf numFmtId="166" fontId="36" fillId="0" borderId="12" xfId="3959" applyNumberFormat="1" applyFont="1" applyFill="1" applyBorder="1" applyAlignment="1">
      <alignment horizontal="right" vertical="center"/>
    </xf>
    <xf numFmtId="166" fontId="36" fillId="0" borderId="12" xfId="313" applyNumberFormat="1" applyFont="1" applyFill="1" applyBorder="1" applyAlignment="1">
      <alignment horizontal="right" vertical="center"/>
    </xf>
    <xf numFmtId="166" fontId="2" fillId="0" borderId="12" xfId="3958" applyNumberFormat="1" applyFill="1" applyBorder="1" applyAlignment="1">
      <alignment horizontal="right"/>
    </xf>
    <xf numFmtId="166" fontId="37" fillId="0" borderId="12" xfId="540" applyNumberFormat="1" applyFont="1" applyFill="1" applyBorder="1" applyAlignment="1">
      <alignment horizontal="right" vertical="center"/>
    </xf>
    <xf numFmtId="166" fontId="36" fillId="0" borderId="12" xfId="3959" quotePrefix="1" applyNumberFormat="1" applyFont="1" applyFill="1" applyBorder="1" applyAlignment="1">
      <alignment horizontal="right" vertical="center" wrapText="1"/>
    </xf>
    <xf numFmtId="0" fontId="44" fillId="0" borderId="12" xfId="0" applyFont="1" applyFill="1" applyBorder="1" applyAlignment="1">
      <alignment horizontal="left" vertical="center"/>
    </xf>
    <xf numFmtId="0" fontId="30" fillId="0" borderId="12" xfId="313" applyFont="1" applyFill="1" applyBorder="1" applyAlignment="1">
      <alignment horizontal="center" vertical="center" wrapText="1"/>
    </xf>
    <xf numFmtId="0" fontId="33" fillId="30" borderId="0" xfId="3960" applyFont="1" applyFill="1" applyBorder="1" applyAlignment="1">
      <alignment horizontal="center" vertical="center"/>
    </xf>
    <xf numFmtId="0" fontId="38" fillId="27" borderId="12" xfId="313" applyFont="1" applyFill="1" applyBorder="1" applyAlignment="1">
      <alignment vertical="center" wrapText="1"/>
    </xf>
    <xf numFmtId="0" fontId="38" fillId="27" borderId="12" xfId="313" applyFont="1" applyFill="1" applyBorder="1" applyAlignment="1">
      <alignment vertical="center"/>
    </xf>
    <xf numFmtId="0" fontId="2" fillId="0" borderId="12" xfId="3958" applyBorder="1" applyAlignment="1"/>
    <xf numFmtId="0" fontId="2" fillId="0" borderId="0" xfId="3958" applyAlignment="1"/>
    <xf numFmtId="0" fontId="2" fillId="0" borderId="12" xfId="3958" applyFill="1" applyBorder="1" applyAlignment="1"/>
    <xf numFmtId="0" fontId="0" fillId="0" borderId="12" xfId="0" applyBorder="1" applyAlignment="1"/>
    <xf numFmtId="170" fontId="38" fillId="0" borderId="12" xfId="313" applyNumberFormat="1" applyFont="1" applyFill="1" applyBorder="1" applyAlignment="1">
      <alignment horizontal="center" vertical="center" wrapText="1"/>
    </xf>
    <xf numFmtId="166" fontId="36" fillId="0" borderId="12" xfId="4069" applyNumberFormat="1" applyFont="1" applyFill="1" applyBorder="1" applyAlignment="1">
      <alignment horizontal="center" vertical="center"/>
    </xf>
    <xf numFmtId="0" fontId="46" fillId="0" borderId="12" xfId="313" applyFont="1" applyFill="1" applyBorder="1" applyAlignment="1">
      <alignment horizontal="center" vertical="center" wrapText="1"/>
    </xf>
    <xf numFmtId="0" fontId="2" fillId="0" borderId="0" xfId="313" applyFill="1"/>
    <xf numFmtId="0" fontId="34" fillId="0" borderId="0" xfId="3964" applyFont="1" applyFill="1" applyBorder="1" applyAlignment="1">
      <alignment horizontal="left" vertical="center" wrapText="1"/>
    </xf>
    <xf numFmtId="0" fontId="30" fillId="0" borderId="0" xfId="4072" quotePrefix="1" applyFont="1" applyFill="1" applyBorder="1" applyAlignment="1">
      <alignment horizontal="center" vertical="center" wrapText="1"/>
    </xf>
    <xf numFmtId="0" fontId="30" fillId="0" borderId="0" xfId="4072" applyFont="1" applyFill="1" applyBorder="1" applyAlignment="1">
      <alignment horizontal="center" vertical="center" wrapText="1"/>
    </xf>
    <xf numFmtId="0" fontId="30" fillId="0" borderId="0" xfId="4072" applyFont="1" applyFill="1" applyBorder="1" applyAlignment="1">
      <alignment horizontal="left" vertical="center" wrapText="1"/>
    </xf>
    <xf numFmtId="0" fontId="51" fillId="0" borderId="0" xfId="4072" applyFont="1" applyFill="1" applyBorder="1" applyAlignment="1">
      <alignment horizontal="center" vertical="center"/>
    </xf>
    <xf numFmtId="0" fontId="53" fillId="0" borderId="0" xfId="1" applyFont="1" applyFill="1"/>
    <xf numFmtId="0" fontId="30" fillId="0" borderId="0" xfId="4072" applyFont="1" applyFill="1" applyAlignment="1">
      <alignment horizontal="center" vertical="center"/>
    </xf>
    <xf numFmtId="0" fontId="30" fillId="0" borderId="0" xfId="4072" applyFont="1" applyFill="1" applyAlignment="1">
      <alignment vertical="center"/>
    </xf>
    <xf numFmtId="15" fontId="30" fillId="0" borderId="0" xfId="4072" applyNumberFormat="1" applyFont="1" applyFill="1" applyAlignment="1">
      <alignment horizontal="center" vertical="center"/>
    </xf>
    <xf numFmtId="20" fontId="30" fillId="0" borderId="0" xfId="4072" applyNumberFormat="1" applyFont="1" applyFill="1" applyAlignment="1">
      <alignment horizontal="center" vertical="center"/>
    </xf>
    <xf numFmtId="0" fontId="2" fillId="0" borderId="0" xfId="313" applyFill="1" applyAlignment="1">
      <alignment horizontal="center"/>
    </xf>
    <xf numFmtId="0" fontId="2" fillId="0" borderId="0" xfId="313" applyFill="1" applyAlignment="1">
      <alignment horizontal="center" vertical="center"/>
    </xf>
    <xf numFmtId="0" fontId="49" fillId="0" borderId="0" xfId="313" applyFont="1" applyFill="1"/>
    <xf numFmtId="0" fontId="2" fillId="0" borderId="12" xfId="313" applyFill="1" applyBorder="1" applyAlignment="1">
      <alignment horizontal="center" vertical="center"/>
    </xf>
    <xf numFmtId="0" fontId="52" fillId="0" borderId="0" xfId="4072" applyFont="1" applyFill="1" applyBorder="1" applyAlignment="1">
      <alignment horizontal="center" vertical="center"/>
    </xf>
    <xf numFmtId="0" fontId="2" fillId="0" borderId="12" xfId="3958" applyFill="1" applyBorder="1"/>
    <xf numFmtId="0" fontId="50" fillId="0" borderId="0" xfId="4072" applyFont="1" applyFill="1" applyBorder="1" applyAlignment="1">
      <alignment vertical="center"/>
    </xf>
    <xf numFmtId="0" fontId="50" fillId="0" borderId="14" xfId="4072" applyFont="1" applyFill="1" applyBorder="1" applyAlignment="1">
      <alignment vertical="center"/>
    </xf>
    <xf numFmtId="0" fontId="52" fillId="0" borderId="14" xfId="4072" applyFont="1" applyFill="1" applyBorder="1" applyAlignment="1">
      <alignment horizontal="center" vertical="center"/>
    </xf>
    <xf numFmtId="167" fontId="35" fillId="29" borderId="12" xfId="0" applyNumberFormat="1" applyFont="1" applyFill="1" applyBorder="1" applyAlignment="1">
      <alignment horizontal="center" vertical="center" wrapText="1"/>
    </xf>
    <xf numFmtId="0" fontId="46" fillId="0" borderId="12" xfId="313" applyFont="1" applyFill="1" applyBorder="1" applyAlignment="1">
      <alignment horizontal="center" vertical="center"/>
    </xf>
    <xf numFmtId="0" fontId="2" fillId="0" borderId="0" xfId="313" applyFill="1" applyAlignment="1">
      <alignment horizontal="left"/>
    </xf>
    <xf numFmtId="0" fontId="0" fillId="0" borderId="12" xfId="0" applyBorder="1" applyAlignment="1">
      <alignment horizontal="center"/>
    </xf>
    <xf numFmtId="171" fontId="46" fillId="0" borderId="12" xfId="4076" applyNumberFormat="1" applyFont="1" applyFill="1" applyBorder="1" applyAlignment="1">
      <alignment horizontal="center" vertical="center"/>
    </xf>
    <xf numFmtId="171" fontId="0" fillId="0" borderId="0" xfId="0" applyNumberFormat="1"/>
    <xf numFmtId="2" fontId="0" fillId="0" borderId="0" xfId="0" applyNumberFormat="1"/>
    <xf numFmtId="0" fontId="0" fillId="0" borderId="0" xfId="0" applyNumberFormat="1"/>
    <xf numFmtId="166" fontId="35" fillId="29" borderId="12" xfId="0" applyNumberFormat="1" applyFont="1" applyFill="1" applyBorder="1" applyAlignment="1">
      <alignment horizontal="center" vertical="center" wrapText="1"/>
    </xf>
    <xf numFmtId="167" fontId="35" fillId="0" borderId="12" xfId="0" applyNumberFormat="1" applyFont="1" applyFill="1" applyBorder="1" applyAlignment="1">
      <alignment horizontal="center" vertical="center" wrapText="1"/>
    </xf>
    <xf numFmtId="0" fontId="2" fillId="0" borderId="12" xfId="313" applyFill="1" applyBorder="1" applyAlignment="1">
      <alignment horizontal="left" vertical="center"/>
    </xf>
    <xf numFmtId="166" fontId="46" fillId="0" borderId="15" xfId="313" quotePrefix="1" applyNumberFormat="1" applyFont="1" applyFill="1" applyBorder="1" applyAlignment="1">
      <alignment horizontal="center" vertical="center" wrapText="1"/>
    </xf>
    <xf numFmtId="167" fontId="46" fillId="0" borderId="15" xfId="313" applyNumberFormat="1" applyFont="1" applyFill="1" applyBorder="1" applyAlignment="1">
      <alignment horizontal="center" vertical="center" wrapText="1"/>
    </xf>
    <xf numFmtId="0" fontId="2" fillId="0" borderId="15" xfId="313" applyFill="1" applyBorder="1" applyAlignment="1">
      <alignment horizontal="center" vertical="center"/>
    </xf>
    <xf numFmtId="0" fontId="2" fillId="0" borderId="12" xfId="313" applyFill="1" applyBorder="1" applyAlignment="1">
      <alignment vertical="center"/>
    </xf>
    <xf numFmtId="0" fontId="46" fillId="0" borderId="12" xfId="313" applyFont="1" applyFill="1" applyBorder="1" applyAlignment="1">
      <alignment horizontal="left" vertical="center" wrapText="1"/>
    </xf>
    <xf numFmtId="166" fontId="47" fillId="0" borderId="12" xfId="313" quotePrefix="1" applyNumberFormat="1" applyFont="1" applyFill="1" applyBorder="1" applyAlignment="1">
      <alignment horizontal="center" vertical="center" wrapText="1"/>
    </xf>
    <xf numFmtId="0" fontId="49" fillId="0" borderId="12" xfId="313" applyFont="1" applyFill="1" applyBorder="1" applyAlignment="1">
      <alignment vertical="center"/>
    </xf>
    <xf numFmtId="0" fontId="46" fillId="0" borderId="12" xfId="1" applyFont="1" applyFill="1" applyBorder="1" applyAlignment="1">
      <alignment horizontal="center" vertical="center" wrapText="1"/>
    </xf>
    <xf numFmtId="0" fontId="2" fillId="0" borderId="0" xfId="313" applyFill="1" applyAlignment="1">
      <alignment vertical="center"/>
    </xf>
    <xf numFmtId="169" fontId="39" fillId="0" borderId="12" xfId="313" applyNumberFormat="1" applyFont="1" applyFill="1" applyBorder="1" applyAlignment="1">
      <alignment horizontal="left" vertical="center"/>
    </xf>
    <xf numFmtId="10" fontId="33" fillId="0" borderId="12" xfId="0" applyNumberFormat="1" applyFont="1" applyFill="1" applyBorder="1" applyAlignment="1">
      <alignment horizontal="center" vertical="center" wrapText="1"/>
    </xf>
    <xf numFmtId="0" fontId="39" fillId="0" borderId="12" xfId="313" applyFont="1" applyFill="1" applyBorder="1" applyAlignment="1">
      <alignment horizontal="left" vertical="center"/>
    </xf>
    <xf numFmtId="0" fontId="54" fillId="0" borderId="0" xfId="313" applyFont="1" applyFill="1"/>
    <xf numFmtId="166" fontId="1" fillId="0" borderId="15" xfId="0" quotePrefix="1" applyNumberFormat="1" applyFont="1" applyFill="1" applyBorder="1" applyAlignment="1">
      <alignment horizontal="center" vertical="center" wrapText="1"/>
    </xf>
    <xf numFmtId="167" fontId="1" fillId="0" borderId="15" xfId="0" applyNumberFormat="1" applyFont="1" applyFill="1" applyBorder="1" applyAlignment="1">
      <alignment horizontal="center" vertical="center" wrapText="1"/>
    </xf>
    <xf numFmtId="166" fontId="46" fillId="0" borderId="15" xfId="313" applyNumberFormat="1" applyFont="1" applyFill="1" applyBorder="1" applyAlignment="1">
      <alignment horizontal="center" vertical="center" wrapText="1"/>
    </xf>
    <xf numFmtId="167" fontId="46" fillId="0" borderId="15" xfId="0" applyNumberFormat="1" applyFont="1" applyFill="1" applyBorder="1" applyAlignment="1">
      <alignment horizontal="center" vertical="center" wrapText="1"/>
    </xf>
    <xf numFmtId="2" fontId="2" fillId="0" borderId="12" xfId="313" applyNumberFormat="1" applyFill="1" applyBorder="1" applyAlignment="1">
      <alignment horizontal="center" vertical="center"/>
    </xf>
    <xf numFmtId="166" fontId="46" fillId="0" borderId="12" xfId="313" quotePrefix="1" applyNumberFormat="1" applyFont="1" applyFill="1" applyBorder="1" applyAlignment="1">
      <alignment horizontal="center" vertical="center" wrapText="1"/>
    </xf>
    <xf numFmtId="20" fontId="46" fillId="0" borderId="15" xfId="313" applyNumberFormat="1" applyFont="1" applyFill="1" applyBorder="1" applyAlignment="1">
      <alignment horizontal="center" vertical="center" wrapText="1"/>
    </xf>
    <xf numFmtId="2" fontId="46" fillId="0" borderId="12" xfId="4071" applyNumberFormat="1" applyFont="1" applyFill="1" applyBorder="1" applyAlignment="1">
      <alignment horizontal="center" vertical="center" wrapText="1"/>
    </xf>
    <xf numFmtId="0" fontId="1" fillId="0" borderId="12" xfId="1" applyFont="1" applyFill="1" applyBorder="1" applyAlignment="1">
      <alignment horizontal="center" vertical="center" wrapText="1"/>
    </xf>
    <xf numFmtId="0" fontId="45" fillId="0" borderId="12" xfId="3958" applyFont="1" applyFill="1" applyBorder="1" applyAlignment="1">
      <alignment horizontal="left" vertical="center" wrapText="1"/>
    </xf>
    <xf numFmtId="166" fontId="1" fillId="0" borderId="12" xfId="313" quotePrefix="1" applyNumberFormat="1" applyFont="1" applyFill="1" applyBorder="1" applyAlignment="1">
      <alignment horizontal="center" vertical="center" wrapText="1"/>
    </xf>
    <xf numFmtId="167" fontId="1" fillId="0" borderId="15" xfId="313" applyNumberFormat="1" applyFont="1" applyFill="1" applyBorder="1" applyAlignment="1">
      <alignment horizontal="center" vertical="center" wrapText="1"/>
    </xf>
    <xf numFmtId="166" fontId="46" fillId="0" borderId="12" xfId="313" applyNumberFormat="1" applyFont="1" applyFill="1" applyBorder="1" applyAlignment="1">
      <alignment horizontal="center" vertical="center" wrapText="1"/>
    </xf>
    <xf numFmtId="0" fontId="46" fillId="0" borderId="12" xfId="3958" applyFont="1" applyFill="1" applyBorder="1" applyAlignment="1">
      <alignment horizontal="left" vertical="center" wrapText="1"/>
    </xf>
    <xf numFmtId="0" fontId="0" fillId="0" borderId="12" xfId="1" applyFont="1" applyFill="1" applyBorder="1" applyAlignment="1">
      <alignment horizontal="center" vertical="center" wrapText="1"/>
    </xf>
    <xf numFmtId="167" fontId="46" fillId="0" borderId="15" xfId="313" quotePrefix="1" applyNumberFormat="1" applyFont="1" applyFill="1" applyBorder="1" applyAlignment="1">
      <alignment horizontal="center" vertical="center" wrapText="1"/>
    </xf>
    <xf numFmtId="0" fontId="51" fillId="0" borderId="12" xfId="3958" applyFont="1" applyFill="1" applyBorder="1" applyAlignment="1">
      <alignment horizontal="left" vertical="center" wrapText="1"/>
    </xf>
    <xf numFmtId="0" fontId="45" fillId="0" borderId="12" xfId="313" applyFont="1" applyFill="1" applyBorder="1" applyAlignment="1">
      <alignment horizontal="left" vertical="center" wrapText="1"/>
    </xf>
    <xf numFmtId="2" fontId="2" fillId="0" borderId="15" xfId="313" applyNumberFormat="1" applyFill="1" applyBorder="1" applyAlignment="1">
      <alignment horizontal="center" vertical="center"/>
    </xf>
    <xf numFmtId="2" fontId="46" fillId="0" borderId="12" xfId="4077" applyNumberFormat="1" applyFont="1" applyFill="1" applyBorder="1" applyAlignment="1">
      <alignment horizontal="center" vertical="center"/>
    </xf>
    <xf numFmtId="20" fontId="2" fillId="0" borderId="15" xfId="313" applyNumberFormat="1" applyFill="1" applyBorder="1" applyAlignment="1">
      <alignment horizontal="center" vertical="center"/>
    </xf>
    <xf numFmtId="0" fontId="39" fillId="0" borderId="15" xfId="313" applyFont="1" applyFill="1" applyBorder="1" applyAlignment="1">
      <alignment horizontal="left" vertical="center"/>
    </xf>
    <xf numFmtId="0" fontId="46" fillId="0" borderId="15" xfId="3958" applyFont="1" applyFill="1" applyBorder="1" applyAlignment="1">
      <alignment horizontal="left" vertical="center" wrapText="1"/>
    </xf>
    <xf numFmtId="0" fontId="45" fillId="0" borderId="15" xfId="3958" applyFont="1" applyFill="1" applyBorder="1" applyAlignment="1">
      <alignment horizontal="left" vertical="center" wrapText="1"/>
    </xf>
    <xf numFmtId="166" fontId="1" fillId="0" borderId="15" xfId="313" quotePrefix="1" applyNumberFormat="1" applyFont="1" applyFill="1" applyBorder="1" applyAlignment="1">
      <alignment horizontal="center" vertical="center" wrapText="1"/>
    </xf>
    <xf numFmtId="0" fontId="2" fillId="0" borderId="15" xfId="313" applyFill="1" applyBorder="1" applyAlignment="1">
      <alignment horizontal="left" vertical="center"/>
    </xf>
    <xf numFmtId="20" fontId="46" fillId="0" borderId="12" xfId="313" applyNumberFormat="1" applyFont="1" applyFill="1" applyBorder="1" applyAlignment="1">
      <alignment horizontal="center" vertical="center" wrapText="1"/>
    </xf>
    <xf numFmtId="166" fontId="47" fillId="0" borderId="12" xfId="313" applyNumberFormat="1" applyFont="1" applyFill="1" applyBorder="1" applyAlignment="1">
      <alignment horizontal="center" vertical="center" wrapText="1"/>
    </xf>
    <xf numFmtId="0" fontId="54" fillId="0" borderId="0" xfId="313" applyFont="1" applyFill="1" applyAlignment="1">
      <alignment vertical="center"/>
    </xf>
    <xf numFmtId="0" fontId="2" fillId="0" borderId="12" xfId="313" applyFont="1" applyFill="1" applyBorder="1" applyAlignment="1">
      <alignment horizontal="center" vertical="center"/>
    </xf>
    <xf numFmtId="166" fontId="48" fillId="0" borderId="15" xfId="313" applyNumberFormat="1" applyFont="1" applyFill="1" applyBorder="1" applyAlignment="1">
      <alignment horizontal="center" vertical="center" wrapText="1"/>
    </xf>
    <xf numFmtId="167" fontId="48" fillId="0" borderId="15" xfId="313" applyNumberFormat="1" applyFont="1" applyFill="1" applyBorder="1" applyAlignment="1">
      <alignment horizontal="center" vertical="center" wrapText="1"/>
    </xf>
    <xf numFmtId="0" fontId="46" fillId="0" borderId="12" xfId="313" quotePrefix="1" applyFont="1" applyFill="1" applyBorder="1" applyAlignment="1">
      <alignment horizontal="left" vertical="center" wrapText="1"/>
    </xf>
    <xf numFmtId="167" fontId="1" fillId="0" borderId="15" xfId="313" quotePrefix="1" applyNumberFormat="1" applyFont="1" applyFill="1" applyBorder="1" applyAlignment="1">
      <alignment horizontal="center" vertical="center" wrapText="1"/>
    </xf>
    <xf numFmtId="0" fontId="46" fillId="0" borderId="15" xfId="313" applyFont="1" applyFill="1" applyBorder="1" applyAlignment="1">
      <alignment horizontal="left" vertical="center" wrapText="1"/>
    </xf>
    <xf numFmtId="2" fontId="46" fillId="0" borderId="12" xfId="4076" applyNumberFormat="1" applyFont="1" applyFill="1" applyBorder="1" applyAlignment="1">
      <alignment horizontal="center" vertical="center"/>
    </xf>
    <xf numFmtId="0" fontId="45" fillId="0" borderId="15" xfId="313" applyFont="1" applyFill="1" applyBorder="1" applyAlignment="1">
      <alignment horizontal="left" vertical="center" wrapText="1"/>
    </xf>
    <xf numFmtId="0" fontId="0" fillId="0" borderId="0" xfId="0" applyFill="1" applyAlignment="1">
      <alignment horizontal="center" vertical="center"/>
    </xf>
    <xf numFmtId="167" fontId="46" fillId="0" borderId="12" xfId="313" applyNumberFormat="1" applyFont="1" applyFill="1" applyBorder="1" applyAlignment="1">
      <alignment horizontal="center" vertical="center" wrapText="1"/>
    </xf>
    <xf numFmtId="167" fontId="48" fillId="0" borderId="12" xfId="313" applyNumberFormat="1" applyFont="1" applyFill="1" applyBorder="1" applyAlignment="1">
      <alignment horizontal="center" vertical="center" wrapText="1"/>
    </xf>
    <xf numFmtId="167" fontId="1" fillId="0" borderId="12" xfId="313" applyNumberFormat="1" applyFont="1" applyFill="1" applyBorder="1" applyAlignment="1">
      <alignment horizontal="center" vertical="center" wrapText="1"/>
    </xf>
    <xf numFmtId="166" fontId="48" fillId="0" borderId="12" xfId="313" applyNumberFormat="1" applyFont="1" applyFill="1" applyBorder="1" applyAlignment="1">
      <alignment horizontal="center" vertical="center" wrapText="1"/>
    </xf>
    <xf numFmtId="0" fontId="38" fillId="0" borderId="12" xfId="313" applyFont="1" applyFill="1" applyBorder="1" applyAlignment="1">
      <alignment horizontal="left" vertical="center" wrapText="1"/>
    </xf>
    <xf numFmtId="0" fontId="2" fillId="0" borderId="0" xfId="313" applyFont="1" applyFill="1" applyBorder="1" applyAlignment="1">
      <alignment horizontal="center" vertical="center"/>
    </xf>
    <xf numFmtId="166" fontId="46" fillId="0" borderId="15" xfId="0" quotePrefix="1" applyNumberFormat="1" applyFont="1" applyFill="1" applyBorder="1" applyAlignment="1">
      <alignment horizontal="center" vertical="center" wrapText="1"/>
    </xf>
    <xf numFmtId="0" fontId="45" fillId="0" borderId="12" xfId="313" quotePrefix="1" applyFont="1" applyFill="1" applyBorder="1" applyAlignment="1">
      <alignment horizontal="left" vertical="center" wrapText="1"/>
    </xf>
    <xf numFmtId="166" fontId="46" fillId="26" borderId="12" xfId="313" quotePrefix="1" applyNumberFormat="1" applyFont="1" applyFill="1" applyBorder="1" applyAlignment="1">
      <alignment horizontal="center" vertical="center" wrapText="1"/>
    </xf>
    <xf numFmtId="167" fontId="46" fillId="26" borderId="12" xfId="313" applyNumberFormat="1" applyFont="1" applyFill="1" applyBorder="1" applyAlignment="1">
      <alignment horizontal="center" vertical="center" wrapText="1"/>
    </xf>
    <xf numFmtId="166" fontId="46" fillId="26" borderId="12" xfId="313" applyNumberFormat="1" applyFont="1" applyFill="1" applyBorder="1" applyAlignment="1">
      <alignment horizontal="center" vertical="center" wrapText="1"/>
    </xf>
    <xf numFmtId="2" fontId="45" fillId="31" borderId="12" xfId="4071" applyNumberFormat="1" applyFont="1" applyFill="1" applyBorder="1" applyAlignment="1">
      <alignment horizontal="center" vertical="center" wrapText="1"/>
    </xf>
    <xf numFmtId="0" fontId="46" fillId="26" borderId="12" xfId="313" applyFont="1" applyFill="1" applyBorder="1" applyAlignment="1">
      <alignment horizontal="left" vertical="center" wrapText="1"/>
    </xf>
    <xf numFmtId="0" fontId="46" fillId="26" borderId="12" xfId="313" applyFont="1" applyFill="1" applyBorder="1" applyAlignment="1">
      <alignment horizontal="center" vertical="center" wrapText="1"/>
    </xf>
    <xf numFmtId="0" fontId="2" fillId="28" borderId="12" xfId="313" applyFill="1" applyBorder="1" applyAlignment="1">
      <alignment horizontal="left" vertical="center"/>
    </xf>
    <xf numFmtId="0" fontId="46" fillId="28" borderId="12" xfId="313" applyFont="1" applyFill="1" applyBorder="1" applyAlignment="1">
      <alignment horizontal="left" vertical="center" wrapText="1"/>
    </xf>
    <xf numFmtId="0" fontId="30" fillId="28" borderId="12" xfId="3958" applyFont="1" applyFill="1" applyBorder="1" applyAlignment="1">
      <alignment horizontal="left" vertical="center" wrapText="1"/>
    </xf>
    <xf numFmtId="0" fontId="46" fillId="0" borderId="12" xfId="0" applyFont="1" applyFill="1" applyBorder="1" applyAlignment="1">
      <alignment vertical="center" wrapText="1"/>
    </xf>
    <xf numFmtId="0" fontId="46" fillId="0" borderId="12" xfId="0" applyFont="1" applyFill="1" applyBorder="1" applyAlignment="1">
      <alignment horizontal="center" vertical="center"/>
    </xf>
    <xf numFmtId="0" fontId="2" fillId="0" borderId="12" xfId="313" applyFill="1" applyBorder="1" applyAlignment="1">
      <alignment horizontal="center"/>
    </xf>
    <xf numFmtId="0" fontId="2" fillId="0" borderId="12" xfId="313" applyFill="1" applyBorder="1"/>
    <xf numFmtId="0" fontId="49" fillId="0" borderId="12" xfId="313" applyFont="1" applyFill="1" applyBorder="1"/>
    <xf numFmtId="0" fontId="2" fillId="0" borderId="12" xfId="313" applyFill="1" applyBorder="1" applyAlignment="1">
      <alignment horizontal="left"/>
    </xf>
    <xf numFmtId="0" fontId="46" fillId="0" borderId="12" xfId="0" applyFont="1" applyBorder="1" applyAlignment="1">
      <alignment horizontal="left" vertical="center" wrapText="1"/>
    </xf>
    <xf numFmtId="0" fontId="46" fillId="0" borderId="12" xfId="0" applyFont="1" applyBorder="1" applyAlignment="1">
      <alignment horizontal="center" vertical="center" wrapText="1"/>
    </xf>
    <xf numFmtId="166" fontId="48" fillId="31" borderId="12" xfId="313" applyNumberFormat="1" applyFont="1" applyFill="1" applyBorder="1" applyAlignment="1">
      <alignment horizontal="center" vertical="center" wrapText="1"/>
    </xf>
    <xf numFmtId="167" fontId="48" fillId="31" borderId="12" xfId="313" applyNumberFormat="1" applyFont="1" applyFill="1" applyBorder="1" applyAlignment="1">
      <alignment horizontal="center" vertical="center" wrapText="1"/>
    </xf>
    <xf numFmtId="0" fontId="38" fillId="0" borderId="12" xfId="1" applyFont="1" applyFill="1" applyBorder="1" applyAlignment="1">
      <alignment horizontal="left" vertical="center" wrapText="1"/>
    </xf>
    <xf numFmtId="169" fontId="35" fillId="29" borderId="12" xfId="0" applyNumberFormat="1" applyFont="1" applyFill="1" applyBorder="1" applyAlignment="1">
      <alignment horizontal="center" vertical="center" wrapText="1"/>
    </xf>
    <xf numFmtId="169" fontId="35" fillId="29" borderId="12" xfId="0" quotePrefix="1" applyNumberFormat="1" applyFont="1" applyFill="1" applyBorder="1" applyAlignment="1">
      <alignment horizontal="center" vertical="center" wrapText="1"/>
    </xf>
    <xf numFmtId="0" fontId="43" fillId="0" borderId="12" xfId="0" applyFont="1" applyFill="1" applyBorder="1" applyAlignment="1">
      <alignment horizontal="center" vertical="center" wrapText="1"/>
    </xf>
    <xf numFmtId="167" fontId="35" fillId="29" borderId="12" xfId="0" applyNumberFormat="1" applyFont="1" applyFill="1" applyBorder="1" applyAlignment="1">
      <alignment horizontal="center" vertical="center" wrapText="1"/>
    </xf>
    <xf numFmtId="169" fontId="42" fillId="29" borderId="12" xfId="0" quotePrefix="1" applyNumberFormat="1" applyFont="1" applyFill="1" applyBorder="1" applyAlignment="1">
      <alignment horizontal="center" vertical="center" wrapText="1"/>
    </xf>
    <xf numFmtId="166" fontId="35" fillId="29" borderId="12" xfId="0" applyNumberFormat="1" applyFont="1" applyFill="1" applyBorder="1" applyAlignment="1">
      <alignment horizontal="center" vertical="center" wrapText="1"/>
    </xf>
    <xf numFmtId="167" fontId="35" fillId="0" borderId="12" xfId="0" applyNumberFormat="1" applyFont="1" applyFill="1" applyBorder="1" applyAlignment="1">
      <alignment horizontal="center" vertical="center" wrapText="1"/>
    </xf>
    <xf numFmtId="169" fontId="42" fillId="29" borderId="12" xfId="0" quotePrefix="1" applyNumberFormat="1" applyFont="1" applyFill="1" applyBorder="1" applyAlignment="1">
      <alignment horizontal="left" vertical="center" wrapText="1"/>
    </xf>
    <xf numFmtId="0" fontId="45" fillId="26" borderId="12" xfId="0" applyFont="1" applyFill="1" applyBorder="1" applyAlignment="1">
      <alignment horizontal="center" vertical="center"/>
    </xf>
    <xf numFmtId="0" fontId="46" fillId="26" borderId="12" xfId="0" applyFont="1" applyFill="1" applyBorder="1" applyAlignment="1">
      <alignment horizontal="left" vertical="center" wrapText="1"/>
    </xf>
    <xf numFmtId="0" fontId="46" fillId="26" borderId="12" xfId="0" applyFont="1" applyFill="1" applyBorder="1" applyAlignment="1">
      <alignment horizontal="center" vertical="center"/>
    </xf>
    <xf numFmtId="0" fontId="46" fillId="26" borderId="12" xfId="0" applyFont="1" applyFill="1" applyBorder="1" applyAlignment="1">
      <alignment vertical="center" wrapText="1"/>
    </xf>
    <xf numFmtId="0" fontId="1" fillId="26" borderId="12" xfId="0" applyFont="1" applyFill="1" applyBorder="1" applyAlignment="1">
      <alignment horizontal="center" vertical="center"/>
    </xf>
    <xf numFmtId="0" fontId="46" fillId="32" borderId="12" xfId="313" applyFont="1" applyFill="1" applyBorder="1" applyAlignment="1">
      <alignment horizontal="left" vertical="center" wrapText="1"/>
    </xf>
    <xf numFmtId="20" fontId="46" fillId="26" borderId="12" xfId="313" applyNumberFormat="1" applyFont="1" applyFill="1" applyBorder="1" applyAlignment="1">
      <alignment horizontal="center" vertical="center" wrapText="1"/>
    </xf>
    <xf numFmtId="0" fontId="46" fillId="26" borderId="12" xfId="4080" applyFont="1" applyFill="1" applyBorder="1" applyAlignment="1">
      <alignment vertical="center" wrapText="1"/>
    </xf>
    <xf numFmtId="0" fontId="46" fillId="26" borderId="12" xfId="4080" applyFont="1" applyFill="1" applyBorder="1" applyAlignment="1">
      <alignment horizontal="center" vertical="center" wrapText="1"/>
    </xf>
    <xf numFmtId="167" fontId="46" fillId="26" borderId="12" xfId="313" applyNumberFormat="1" applyFont="1" applyFill="1" applyBorder="1" applyAlignment="1">
      <alignment horizontal="left" vertical="center" wrapText="1"/>
    </xf>
    <xf numFmtId="0" fontId="46" fillId="26" borderId="12" xfId="0" applyFont="1" applyFill="1" applyBorder="1" applyAlignment="1">
      <alignment horizontal="left" vertical="center" wrapText="1" readingOrder="1"/>
    </xf>
    <xf numFmtId="2" fontId="46" fillId="26" borderId="12" xfId="0" applyNumberFormat="1" applyFont="1" applyFill="1" applyBorder="1" applyAlignment="1">
      <alignment horizontal="center" vertical="center"/>
    </xf>
  </cellXfs>
  <cellStyles count="4081">
    <cellStyle name="20% - Accent1 2" xfId="2"/>
    <cellStyle name="20% - Accent1 2 2" xfId="3"/>
    <cellStyle name="20% - Accent1 2 3" xfId="4"/>
    <cellStyle name="20% - Accent2 2" xfId="5"/>
    <cellStyle name="20% - Accent2 2 2" xfId="6"/>
    <cellStyle name="20% - Accent2 2 3" xfId="7"/>
    <cellStyle name="20% - Accent3 2" xfId="8"/>
    <cellStyle name="20% - Accent3 2 2" xfId="9"/>
    <cellStyle name="20% - Accent3 2 3" xfId="10"/>
    <cellStyle name="20% - Accent4 2" xfId="11"/>
    <cellStyle name="20% - Accent4 2 2" xfId="12"/>
    <cellStyle name="20% - Accent4 2 3" xfId="13"/>
    <cellStyle name="20% - Accent5 2" xfId="14"/>
    <cellStyle name="20% - Accent5 2 2" xfId="15"/>
    <cellStyle name="20% - Accent5 2 3" xfId="16"/>
    <cellStyle name="20% - Accent6 2" xfId="17"/>
    <cellStyle name="20% - Accent6 2 2" xfId="18"/>
    <cellStyle name="20% - Accent6 2 3" xfId="19"/>
    <cellStyle name="40% - Accent1 2" xfId="20"/>
    <cellStyle name="40% - Accent1 2 2" xfId="21"/>
    <cellStyle name="40% - Accent1 2 3" xfId="22"/>
    <cellStyle name="40% - Accent2 2" xfId="23"/>
    <cellStyle name="40% - Accent2 2 2" xfId="24"/>
    <cellStyle name="40% - Accent2 2 3" xfId="25"/>
    <cellStyle name="40% - Accent3 2" xfId="26"/>
    <cellStyle name="40% - Accent3 2 2" xfId="27"/>
    <cellStyle name="40% - Accent3 2 3" xfId="28"/>
    <cellStyle name="40% - Accent4 2" xfId="29"/>
    <cellStyle name="40% - Accent4 2 2" xfId="30"/>
    <cellStyle name="40% - Accent4 2 3" xfId="31"/>
    <cellStyle name="40% - Accent5 2" xfId="32"/>
    <cellStyle name="40% - Accent5 2 2" xfId="33"/>
    <cellStyle name="40% - Accent5 2 3" xfId="34"/>
    <cellStyle name="40% - Accent6 2" xfId="35"/>
    <cellStyle name="40% - Accent6 2 2" xfId="36"/>
    <cellStyle name="40% - Accent6 2 3" xfId="37"/>
    <cellStyle name="60% - Accent1 2" xfId="38"/>
    <cellStyle name="60% - Accent2 2" xfId="39"/>
    <cellStyle name="60% - Accent3 2" xfId="40"/>
    <cellStyle name="60% - Accent4 2" xfId="41"/>
    <cellStyle name="60% - Accent5 2" xfId="42"/>
    <cellStyle name="60% - Accent6 2" xfId="43"/>
    <cellStyle name="Accent1 2" xfId="44"/>
    <cellStyle name="Accent2 2" xfId="45"/>
    <cellStyle name="Accent3 2" xfId="46"/>
    <cellStyle name="Accent4 2" xfId="47"/>
    <cellStyle name="Accent5 2" xfId="48"/>
    <cellStyle name="Accent6 2" xfId="49"/>
    <cellStyle name="Bad 2" xfId="50"/>
    <cellStyle name="Calculation 2" xfId="51"/>
    <cellStyle name="Check Cell 2" xfId="52"/>
    <cellStyle name="Comma 2" xfId="1159"/>
    <cellStyle name="Comma 2 2" xfId="1160"/>
    <cellStyle name="Comma 3" xfId="1161"/>
    <cellStyle name="Comma 3 2" xfId="1162"/>
    <cellStyle name="Comma 4" xfId="4075"/>
    <cellStyle name="Custom - Style8" xfId="53"/>
    <cellStyle name="Data   - Style2" xfId="54"/>
    <cellStyle name="Excel Built-in Normal" xfId="55"/>
    <cellStyle name="Explanatory Text 2" xfId="56"/>
    <cellStyle name="Good 2" xfId="57"/>
    <cellStyle name="Heading 1 2" xfId="58"/>
    <cellStyle name="Heading 2 2" xfId="59"/>
    <cellStyle name="Heading 3 2" xfId="60"/>
    <cellStyle name="Heading 4 2" xfId="61"/>
    <cellStyle name="Hyperlink 2" xfId="62"/>
    <cellStyle name="Input 2" xfId="63"/>
    <cellStyle name="Labels - Style3" xfId="64"/>
    <cellStyle name="Linked Cell 2" xfId="65"/>
    <cellStyle name="Neutral 2" xfId="66"/>
    <cellStyle name="Normal" xfId="0" builtinId="0"/>
    <cellStyle name="Normal 10" xfId="67"/>
    <cellStyle name="Normal 10 10" xfId="68"/>
    <cellStyle name="Normal 10 10 2" xfId="3959"/>
    <cellStyle name="Normal 10 10 2 3" xfId="4070"/>
    <cellStyle name="Normal 10 10 2 3 2 2" xfId="4079"/>
    <cellStyle name="Normal 10 10 2 3 2 2 3" xfId="4080"/>
    <cellStyle name="Normal 10 10 2 3 3" xfId="4072"/>
    <cellStyle name="Normal 10 11" xfId="69"/>
    <cellStyle name="Normal 10 12" xfId="70"/>
    <cellStyle name="Normal 10 13" xfId="3960"/>
    <cellStyle name="Normal 10 13 2" xfId="4067"/>
    <cellStyle name="Normal 10 13 3" xfId="4069"/>
    <cellStyle name="Normal 10 2" xfId="71"/>
    <cellStyle name="Normal 10 2 11" xfId="4076"/>
    <cellStyle name="Normal 10 2 11 2 2" xfId="4078"/>
    <cellStyle name="Normal 10 2 11 5" xfId="4077"/>
    <cellStyle name="Normal 10 2 2" xfId="72"/>
    <cellStyle name="Normal 10 2 2 2" xfId="73"/>
    <cellStyle name="Normal 10 2 2 2 2" xfId="74"/>
    <cellStyle name="Normal 10 2 2 2 2 2" xfId="75"/>
    <cellStyle name="Normal 10 2 2 2 3" xfId="76"/>
    <cellStyle name="Normal 10 2 2 2 3 2" xfId="77"/>
    <cellStyle name="Normal 10 2 2 2 4" xfId="78"/>
    <cellStyle name="Normal 10 2 2 2 5" xfId="79"/>
    <cellStyle name="Normal 10 2 2 2 6" xfId="80"/>
    <cellStyle name="Normal 10 2 2 3" xfId="81"/>
    <cellStyle name="Normal 10 2 2 3 2" xfId="82"/>
    <cellStyle name="Normal 10 2 2 4" xfId="83"/>
    <cellStyle name="Normal 10 2 2 4 2" xfId="84"/>
    <cellStyle name="Normal 10 2 2 5" xfId="85"/>
    <cellStyle name="Normal 10 2 2 6" xfId="86"/>
    <cellStyle name="Normal 10 2 2 7" xfId="87"/>
    <cellStyle name="Normal 10 2 3" xfId="88"/>
    <cellStyle name="Normal 10 2 3 2" xfId="89"/>
    <cellStyle name="Normal 10 2 3 2 2" xfId="90"/>
    <cellStyle name="Normal 10 2 3 2 3" xfId="3961"/>
    <cellStyle name="Normal 10 2 3 2 4" xfId="3962"/>
    <cellStyle name="Normal 10 2 3 3" xfId="91"/>
    <cellStyle name="Normal 10 2 3 3 2" xfId="92"/>
    <cellStyle name="Normal 10 2 3 4" xfId="93"/>
    <cellStyle name="Normal 10 2 3 5" xfId="94"/>
    <cellStyle name="Normal 10 2 3 6" xfId="95"/>
    <cellStyle name="Normal 10 2 4" xfId="96"/>
    <cellStyle name="Normal 10 2 4 2" xfId="97"/>
    <cellStyle name="Normal 10 2 5" xfId="98"/>
    <cellStyle name="Normal 10 2 5 2" xfId="99"/>
    <cellStyle name="Normal 10 2 6" xfId="100"/>
    <cellStyle name="Normal 10 2 7" xfId="101"/>
    <cellStyle name="Normal 10 2 8" xfId="102"/>
    <cellStyle name="Normal 10 2 9" xfId="3963"/>
    <cellStyle name="Normal 10 3" xfId="103"/>
    <cellStyle name="Normal 10 3 2" xfId="104"/>
    <cellStyle name="Normal 10 3 2 2" xfId="105"/>
    <cellStyle name="Normal 10 3 2 2 2" xfId="106"/>
    <cellStyle name="Normal 10 3 2 3" xfId="107"/>
    <cellStyle name="Normal 10 3 2 3 2" xfId="108"/>
    <cellStyle name="Normal 10 3 2 4" xfId="109"/>
    <cellStyle name="Normal 10 3 2 5" xfId="110"/>
    <cellStyle name="Normal 10 3 2 6" xfId="111"/>
    <cellStyle name="Normal 10 3 3" xfId="112"/>
    <cellStyle name="Normal 10 3 3 2" xfId="113"/>
    <cellStyle name="Normal 10 3 4" xfId="114"/>
    <cellStyle name="Normal 10 3 4 2" xfId="115"/>
    <cellStyle name="Normal 10 3 5" xfId="116"/>
    <cellStyle name="Normal 10 3 6" xfId="117"/>
    <cellStyle name="Normal 10 3 7" xfId="118"/>
    <cellStyle name="Normal 10 4" xfId="119"/>
    <cellStyle name="Normal 10 4 2" xfId="120"/>
    <cellStyle name="Normal 10 4 2 2" xfId="121"/>
    <cellStyle name="Normal 10 4 3" xfId="122"/>
    <cellStyle name="Normal 10 4 3 2" xfId="123"/>
    <cellStyle name="Normal 10 4 4" xfId="124"/>
    <cellStyle name="Normal 10 4 5" xfId="125"/>
    <cellStyle name="Normal 10 4 6" xfId="126"/>
    <cellStyle name="Normal 10 5" xfId="127"/>
    <cellStyle name="Normal 10 5 2" xfId="128"/>
    <cellStyle name="Normal 10 5 3" xfId="129"/>
    <cellStyle name="Normal 10 6" xfId="130"/>
    <cellStyle name="Normal 10 6 10" xfId="131"/>
    <cellStyle name="Normal 10 6 2" xfId="132"/>
    <cellStyle name="Normal 10 6 2 2" xfId="133"/>
    <cellStyle name="Normal 10 6 2 2 2" xfId="134"/>
    <cellStyle name="Normal 10 6 2 2 2 2" xfId="135"/>
    <cellStyle name="Normal 10 6 2 2 2 2 2" xfId="136"/>
    <cellStyle name="Normal 10 6 2 2 2 2 2 2" xfId="137"/>
    <cellStyle name="Normal 10 6 2 2 2 2 3" xfId="138"/>
    <cellStyle name="Normal 10 6 2 2 2 2 3 2" xfId="139"/>
    <cellStyle name="Normal 10 6 2 2 2 2 4" xfId="140"/>
    <cellStyle name="Normal 10 6 2 2 2 2 5" xfId="141"/>
    <cellStyle name="Normal 10 6 2 2 2 2 6" xfId="142"/>
    <cellStyle name="Normal 10 6 2 2 2 3" xfId="143"/>
    <cellStyle name="Normal 10 6 2 2 2 3 2" xfId="144"/>
    <cellStyle name="Normal 10 6 2 2 2 4" xfId="145"/>
    <cellStyle name="Normal 10 6 2 2 2 4 2" xfId="146"/>
    <cellStyle name="Normal 10 6 2 2 2 5" xfId="147"/>
    <cellStyle name="Normal 10 6 2 2 2 6" xfId="148"/>
    <cellStyle name="Normal 10 6 2 2 2 7" xfId="149"/>
    <cellStyle name="Normal 10 6 2 2 3" xfId="150"/>
    <cellStyle name="Normal 10 6 2 2 3 2" xfId="151"/>
    <cellStyle name="Normal 10 6 2 2 3 2 2" xfId="152"/>
    <cellStyle name="Normal 10 6 2 2 3 3" xfId="153"/>
    <cellStyle name="Normal 10 6 2 2 3 3 2" xfId="154"/>
    <cellStyle name="Normal 10 6 2 2 3 4" xfId="155"/>
    <cellStyle name="Normal 10 6 2 2 3 5" xfId="156"/>
    <cellStyle name="Normal 10 6 2 2 3 6" xfId="157"/>
    <cellStyle name="Normal 10 6 2 2 4" xfId="158"/>
    <cellStyle name="Normal 10 6 2 2 4 2" xfId="159"/>
    <cellStyle name="Normal 10 6 2 2 5" xfId="160"/>
    <cellStyle name="Normal 10 6 2 2 5 2" xfId="161"/>
    <cellStyle name="Normal 10 6 2 2 6" xfId="162"/>
    <cellStyle name="Normal 10 6 2 2 7" xfId="163"/>
    <cellStyle name="Normal 10 6 2 2 8" xfId="164"/>
    <cellStyle name="Normal 10 6 2 3" xfId="165"/>
    <cellStyle name="Normal 10 6 2 3 2" xfId="166"/>
    <cellStyle name="Normal 10 6 2 3 2 2" xfId="167"/>
    <cellStyle name="Normal 10 6 2 3 2 2 2" xfId="168"/>
    <cellStyle name="Normal 10 6 2 3 2 3" xfId="169"/>
    <cellStyle name="Normal 10 6 2 3 2 3 2" xfId="170"/>
    <cellStyle name="Normal 10 6 2 3 2 4" xfId="171"/>
    <cellStyle name="Normal 10 6 2 3 2 5" xfId="172"/>
    <cellStyle name="Normal 10 6 2 3 2 6" xfId="173"/>
    <cellStyle name="Normal 10 6 2 3 3" xfId="174"/>
    <cellStyle name="Normal 10 6 2 3 3 2" xfId="175"/>
    <cellStyle name="Normal 10 6 2 3 4" xfId="176"/>
    <cellStyle name="Normal 10 6 2 3 4 2" xfId="177"/>
    <cellStyle name="Normal 10 6 2 3 5" xfId="178"/>
    <cellStyle name="Normal 10 6 2 3 6" xfId="179"/>
    <cellStyle name="Normal 10 6 2 3 7" xfId="180"/>
    <cellStyle name="Normal 10 6 2 4" xfId="181"/>
    <cellStyle name="Normal 10 6 2 4 2" xfId="182"/>
    <cellStyle name="Normal 10 6 2 4 2 2" xfId="183"/>
    <cellStyle name="Normal 10 6 2 4 3" xfId="184"/>
    <cellStyle name="Normal 10 6 2 4 3 2" xfId="185"/>
    <cellStyle name="Normal 10 6 2 4 4" xfId="186"/>
    <cellStyle name="Normal 10 6 2 4 5" xfId="187"/>
    <cellStyle name="Normal 10 6 2 4 6" xfId="188"/>
    <cellStyle name="Normal 10 6 2 5" xfId="189"/>
    <cellStyle name="Normal 10 6 2 5 2" xfId="190"/>
    <cellStyle name="Normal 10 6 2 6" xfId="191"/>
    <cellStyle name="Normal 10 6 2 6 2" xfId="192"/>
    <cellStyle name="Normal 10 6 2 7" xfId="193"/>
    <cellStyle name="Normal 10 6 2 8" xfId="194"/>
    <cellStyle name="Normal 10 6 2 9" xfId="195"/>
    <cellStyle name="Normal 10 6 3" xfId="196"/>
    <cellStyle name="Normal 10 6 3 2" xfId="197"/>
    <cellStyle name="Normal 10 6 3 2 2" xfId="198"/>
    <cellStyle name="Normal 10 6 3 2 2 2" xfId="199"/>
    <cellStyle name="Normal 10 6 3 2 2 2 2" xfId="200"/>
    <cellStyle name="Normal 10 6 3 2 2 3" xfId="201"/>
    <cellStyle name="Normal 10 6 3 2 2 3 2" xfId="202"/>
    <cellStyle name="Normal 10 6 3 2 2 4" xfId="203"/>
    <cellStyle name="Normal 10 6 3 2 2 5" xfId="204"/>
    <cellStyle name="Normal 10 6 3 2 2 6" xfId="205"/>
    <cellStyle name="Normal 10 6 3 2 3" xfId="206"/>
    <cellStyle name="Normal 10 6 3 2 3 2" xfId="207"/>
    <cellStyle name="Normal 10 6 3 2 4" xfId="208"/>
    <cellStyle name="Normal 10 6 3 2 4 2" xfId="209"/>
    <cellStyle name="Normal 10 6 3 2 5" xfId="210"/>
    <cellStyle name="Normal 10 6 3 2 6" xfId="211"/>
    <cellStyle name="Normal 10 6 3 2 7" xfId="212"/>
    <cellStyle name="Normal 10 6 3 3" xfId="213"/>
    <cellStyle name="Normal 10 6 3 3 2" xfId="214"/>
    <cellStyle name="Normal 10 6 3 3 2 2" xfId="215"/>
    <cellStyle name="Normal 10 6 3 3 3" xfId="216"/>
    <cellStyle name="Normal 10 6 3 3 3 2" xfId="217"/>
    <cellStyle name="Normal 10 6 3 3 4" xfId="218"/>
    <cellStyle name="Normal 10 6 3 3 5" xfId="219"/>
    <cellStyle name="Normal 10 6 3 3 6" xfId="220"/>
    <cellStyle name="Normal 10 6 3 4" xfId="221"/>
    <cellStyle name="Normal 10 6 3 4 2" xfId="222"/>
    <cellStyle name="Normal 10 6 3 5" xfId="223"/>
    <cellStyle name="Normal 10 6 3 5 2" xfId="224"/>
    <cellStyle name="Normal 10 6 3 6" xfId="225"/>
    <cellStyle name="Normal 10 6 3 7" xfId="226"/>
    <cellStyle name="Normal 10 6 3 8" xfId="227"/>
    <cellStyle name="Normal 10 6 4" xfId="228"/>
    <cellStyle name="Normal 10 6 4 2" xfId="229"/>
    <cellStyle name="Normal 10 6 4 2 2" xfId="230"/>
    <cellStyle name="Normal 10 6 4 2 2 2" xfId="231"/>
    <cellStyle name="Normal 10 6 4 2 3" xfId="232"/>
    <cellStyle name="Normal 10 6 4 2 3 2" xfId="233"/>
    <cellStyle name="Normal 10 6 4 2 4" xfId="234"/>
    <cellStyle name="Normal 10 6 4 2 5" xfId="235"/>
    <cellStyle name="Normal 10 6 4 2 6" xfId="236"/>
    <cellStyle name="Normal 10 6 4 3" xfId="237"/>
    <cellStyle name="Normal 10 6 4 3 2" xfId="238"/>
    <cellStyle name="Normal 10 6 4 4" xfId="239"/>
    <cellStyle name="Normal 10 6 4 4 2" xfId="240"/>
    <cellStyle name="Normal 10 6 4 5" xfId="241"/>
    <cellStyle name="Normal 10 6 4 6" xfId="242"/>
    <cellStyle name="Normal 10 6 4 7" xfId="243"/>
    <cellStyle name="Normal 10 6 5" xfId="244"/>
    <cellStyle name="Normal 10 6 5 2" xfId="245"/>
    <cellStyle name="Normal 10 6 5 2 2" xfId="246"/>
    <cellStyle name="Normal 10 6 5 3" xfId="247"/>
    <cellStyle name="Normal 10 6 5 3 2" xfId="248"/>
    <cellStyle name="Normal 10 6 5 4" xfId="249"/>
    <cellStyle name="Normal 10 6 5 5" xfId="250"/>
    <cellStyle name="Normal 10 6 5 6" xfId="251"/>
    <cellStyle name="Normal 10 6 6" xfId="252"/>
    <cellStyle name="Normal 10 6 6 2" xfId="253"/>
    <cellStyle name="Normal 10 6 7" xfId="254"/>
    <cellStyle name="Normal 10 6 7 2" xfId="255"/>
    <cellStyle name="Normal 10 6 8" xfId="256"/>
    <cellStyle name="Normal 10 6 9" xfId="257"/>
    <cellStyle name="Normal 10 7" xfId="258"/>
    <cellStyle name="Normal 10 7 2" xfId="259"/>
    <cellStyle name="Normal 10 8" xfId="260"/>
    <cellStyle name="Normal 10 8 2" xfId="3964"/>
    <cellStyle name="Normal 10 9" xfId="261"/>
    <cellStyle name="Normal 100" xfId="262"/>
    <cellStyle name="Normal 100 2" xfId="1163"/>
    <cellStyle name="Normal 100 2 2" xfId="1164"/>
    <cellStyle name="Normal 100 3" xfId="1165"/>
    <cellStyle name="Normal 100 4" xfId="1166"/>
    <cellStyle name="Normal 101" xfId="263"/>
    <cellStyle name="Normal 101 2" xfId="1167"/>
    <cellStyle name="Normal 101 2 2" xfId="1168"/>
    <cellStyle name="Normal 101 3" xfId="1169"/>
    <cellStyle name="Normal 101 4" xfId="1170"/>
    <cellStyle name="Normal 102" xfId="264"/>
    <cellStyle name="Normal 102 2" xfId="1171"/>
    <cellStyle name="Normal 102 2 2" xfId="1172"/>
    <cellStyle name="Normal 102 3" xfId="1173"/>
    <cellStyle name="Normal 102 4" xfId="1174"/>
    <cellStyle name="Normal 103" xfId="265"/>
    <cellStyle name="Normal 103 2" xfId="1175"/>
    <cellStyle name="Normal 103 2 2" xfId="1176"/>
    <cellStyle name="Normal 103 3" xfId="1177"/>
    <cellStyle name="Normal 103 4" xfId="1178"/>
    <cellStyle name="Normal 104" xfId="266"/>
    <cellStyle name="Normal 104 2" xfId="1179"/>
    <cellStyle name="Normal 104 2 2" xfId="1180"/>
    <cellStyle name="Normal 104 3" xfId="1181"/>
    <cellStyle name="Normal 104 4" xfId="1182"/>
    <cellStyle name="Normal 105" xfId="267"/>
    <cellStyle name="Normal 105 2" xfId="1183"/>
    <cellStyle name="Normal 105 2 2" xfId="1184"/>
    <cellStyle name="Normal 105 3" xfId="1185"/>
    <cellStyle name="Normal 105 4" xfId="1186"/>
    <cellStyle name="Normal 106" xfId="268"/>
    <cellStyle name="Normal 106 2" xfId="1187"/>
    <cellStyle name="Normal 106 2 2" xfId="1188"/>
    <cellStyle name="Normal 106 3" xfId="1189"/>
    <cellStyle name="Normal 106 4" xfId="1190"/>
    <cellStyle name="Normal 107" xfId="269"/>
    <cellStyle name="Normal 107 2" xfId="1191"/>
    <cellStyle name="Normal 107 2 2" xfId="1192"/>
    <cellStyle name="Normal 107 3" xfId="1193"/>
    <cellStyle name="Normal 107 4" xfId="1194"/>
    <cellStyle name="Normal 108" xfId="270"/>
    <cellStyle name="Normal 108 2" xfId="1195"/>
    <cellStyle name="Normal 108 2 2" xfId="1196"/>
    <cellStyle name="Normal 108 3" xfId="1197"/>
    <cellStyle name="Normal 108 4" xfId="1198"/>
    <cellStyle name="Normal 109" xfId="271"/>
    <cellStyle name="Normal 109 2" xfId="1199"/>
    <cellStyle name="Normal 109 2 2" xfId="1200"/>
    <cellStyle name="Normal 109 3" xfId="1201"/>
    <cellStyle name="Normal 109 4" xfId="1202"/>
    <cellStyle name="Normal 11" xfId="272"/>
    <cellStyle name="Normal 11 2" xfId="1203"/>
    <cellStyle name="Normal 11 2 2" xfId="1204"/>
    <cellStyle name="Normal 11 3" xfId="1205"/>
    <cellStyle name="Normal 11 4" xfId="1206"/>
    <cellStyle name="Normal 110" xfId="273"/>
    <cellStyle name="Normal 110 2" xfId="1207"/>
    <cellStyle name="Normal 110 2 2" xfId="1208"/>
    <cellStyle name="Normal 110 3" xfId="1209"/>
    <cellStyle name="Normal 110 4" xfId="1210"/>
    <cellStyle name="Normal 111" xfId="274"/>
    <cellStyle name="Normal 111 2" xfId="1211"/>
    <cellStyle name="Normal 111 2 2" xfId="1212"/>
    <cellStyle name="Normal 111 3" xfId="1213"/>
    <cellStyle name="Normal 111 4" xfId="1214"/>
    <cellStyle name="Normal 112" xfId="275"/>
    <cellStyle name="Normal 112 2" xfId="1215"/>
    <cellStyle name="Normal 112 2 2" xfId="1216"/>
    <cellStyle name="Normal 112 3" xfId="1217"/>
    <cellStyle name="Normal 112 4" xfId="1218"/>
    <cellStyle name="Normal 113" xfId="276"/>
    <cellStyle name="Normal 113 2" xfId="1219"/>
    <cellStyle name="Normal 113 2 2" xfId="1220"/>
    <cellStyle name="Normal 113 3" xfId="1221"/>
    <cellStyle name="Normal 113 4" xfId="1222"/>
    <cellStyle name="Normal 114" xfId="277"/>
    <cellStyle name="Normal 114 10" xfId="278"/>
    <cellStyle name="Normal 114 10 2" xfId="1223"/>
    <cellStyle name="Normal 114 10 2 2" xfId="1224"/>
    <cellStyle name="Normal 114 10 3" xfId="1225"/>
    <cellStyle name="Normal 114 10 4" xfId="1226"/>
    <cellStyle name="Normal 114 11" xfId="279"/>
    <cellStyle name="Normal 114 11 2" xfId="1227"/>
    <cellStyle name="Normal 114 11 2 2" xfId="1228"/>
    <cellStyle name="Normal 114 11 3" xfId="1229"/>
    <cellStyle name="Normal 114 11 4" xfId="1230"/>
    <cellStyle name="Normal 114 12" xfId="280"/>
    <cellStyle name="Normal 114 12 2" xfId="1231"/>
    <cellStyle name="Normal 114 12 2 2" xfId="1232"/>
    <cellStyle name="Normal 114 12 3" xfId="1233"/>
    <cellStyle name="Normal 114 12 4" xfId="1234"/>
    <cellStyle name="Normal 114 13" xfId="281"/>
    <cellStyle name="Normal 114 13 2" xfId="1235"/>
    <cellStyle name="Normal 114 13 2 2" xfId="1236"/>
    <cellStyle name="Normal 114 13 3" xfId="1237"/>
    <cellStyle name="Normal 114 13 4" xfId="1238"/>
    <cellStyle name="Normal 114 14" xfId="282"/>
    <cellStyle name="Normal 114 14 2" xfId="1239"/>
    <cellStyle name="Normal 114 14 2 2" xfId="1240"/>
    <cellStyle name="Normal 114 14 3" xfId="1241"/>
    <cellStyle name="Normal 114 14 4" xfId="1242"/>
    <cellStyle name="Normal 114 15" xfId="283"/>
    <cellStyle name="Normal 114 15 2" xfId="1243"/>
    <cellStyle name="Normal 114 15 2 2" xfId="1244"/>
    <cellStyle name="Normal 114 15 3" xfId="1245"/>
    <cellStyle name="Normal 114 15 4" xfId="1246"/>
    <cellStyle name="Normal 114 16" xfId="284"/>
    <cellStyle name="Normal 114 16 2" xfId="1247"/>
    <cellStyle name="Normal 114 16 2 2" xfId="1248"/>
    <cellStyle name="Normal 114 16 3" xfId="1249"/>
    <cellStyle name="Normal 114 16 4" xfId="1250"/>
    <cellStyle name="Normal 114 17" xfId="285"/>
    <cellStyle name="Normal 114 17 2" xfId="1251"/>
    <cellStyle name="Normal 114 17 2 2" xfId="1252"/>
    <cellStyle name="Normal 114 17 3" xfId="1253"/>
    <cellStyle name="Normal 114 17 4" xfId="1254"/>
    <cellStyle name="Normal 114 18" xfId="286"/>
    <cellStyle name="Normal 114 18 2" xfId="1255"/>
    <cellStyle name="Normal 114 18 2 2" xfId="1256"/>
    <cellStyle name="Normal 114 18 3" xfId="1257"/>
    <cellStyle name="Normal 114 18 4" xfId="1258"/>
    <cellStyle name="Normal 114 19" xfId="287"/>
    <cellStyle name="Normal 114 19 2" xfId="1259"/>
    <cellStyle name="Normal 114 19 2 2" xfId="1260"/>
    <cellStyle name="Normal 114 19 3" xfId="1261"/>
    <cellStyle name="Normal 114 19 4" xfId="1262"/>
    <cellStyle name="Normal 114 2" xfId="288"/>
    <cellStyle name="Normal 114 2 2" xfId="1263"/>
    <cellStyle name="Normal 114 2 2 2" xfId="1264"/>
    <cellStyle name="Normal 114 2 3" xfId="1265"/>
    <cellStyle name="Normal 114 2 4" xfId="1266"/>
    <cellStyle name="Normal 114 20" xfId="289"/>
    <cellStyle name="Normal 114 20 2" xfId="1267"/>
    <cellStyle name="Normal 114 20 2 2" xfId="1268"/>
    <cellStyle name="Normal 114 20 3" xfId="1269"/>
    <cellStyle name="Normal 114 20 4" xfId="1270"/>
    <cellStyle name="Normal 114 21" xfId="290"/>
    <cellStyle name="Normal 114 21 2" xfId="1271"/>
    <cellStyle name="Normal 114 21 2 2" xfId="1272"/>
    <cellStyle name="Normal 114 21 3" xfId="1273"/>
    <cellStyle name="Normal 114 21 4" xfId="1274"/>
    <cellStyle name="Normal 114 22" xfId="291"/>
    <cellStyle name="Normal 114 22 2" xfId="1275"/>
    <cellStyle name="Normal 114 22 2 2" xfId="1276"/>
    <cellStyle name="Normal 114 22 3" xfId="1277"/>
    <cellStyle name="Normal 114 22 4" xfId="1278"/>
    <cellStyle name="Normal 114 23" xfId="292"/>
    <cellStyle name="Normal 114 23 2" xfId="1279"/>
    <cellStyle name="Normal 114 23 2 2" xfId="1280"/>
    <cellStyle name="Normal 114 23 3" xfId="1281"/>
    <cellStyle name="Normal 114 23 4" xfId="1282"/>
    <cellStyle name="Normal 114 24" xfId="293"/>
    <cellStyle name="Normal 114 24 2" xfId="1283"/>
    <cellStyle name="Normal 114 24 2 2" xfId="1284"/>
    <cellStyle name="Normal 114 24 3" xfId="1285"/>
    <cellStyle name="Normal 114 24 4" xfId="1286"/>
    <cellStyle name="Normal 114 25" xfId="294"/>
    <cellStyle name="Normal 114 25 2" xfId="1287"/>
    <cellStyle name="Normal 114 25 2 2" xfId="1288"/>
    <cellStyle name="Normal 114 25 3" xfId="1289"/>
    <cellStyle name="Normal 114 25 4" xfId="1290"/>
    <cellStyle name="Normal 114 26" xfId="295"/>
    <cellStyle name="Normal 114 26 2" xfId="1291"/>
    <cellStyle name="Normal 114 26 2 2" xfId="1292"/>
    <cellStyle name="Normal 114 26 3" xfId="1293"/>
    <cellStyle name="Normal 114 26 4" xfId="1294"/>
    <cellStyle name="Normal 114 27" xfId="296"/>
    <cellStyle name="Normal 114 27 2" xfId="1295"/>
    <cellStyle name="Normal 114 27 2 2" xfId="1296"/>
    <cellStyle name="Normal 114 27 3" xfId="1297"/>
    <cellStyle name="Normal 114 27 4" xfId="1298"/>
    <cellStyle name="Normal 114 28" xfId="297"/>
    <cellStyle name="Normal 114 28 2" xfId="1299"/>
    <cellStyle name="Normal 114 28 2 2" xfId="1300"/>
    <cellStyle name="Normal 114 28 3" xfId="1301"/>
    <cellStyle name="Normal 114 28 4" xfId="1302"/>
    <cellStyle name="Normal 114 29" xfId="298"/>
    <cellStyle name="Normal 114 29 2" xfId="1303"/>
    <cellStyle name="Normal 114 29 2 2" xfId="1304"/>
    <cellStyle name="Normal 114 29 3" xfId="1305"/>
    <cellStyle name="Normal 114 29 4" xfId="1306"/>
    <cellStyle name="Normal 114 3" xfId="299"/>
    <cellStyle name="Normal 114 3 2" xfId="1307"/>
    <cellStyle name="Normal 114 3 2 2" xfId="1308"/>
    <cellStyle name="Normal 114 3 3" xfId="1309"/>
    <cellStyle name="Normal 114 3 4" xfId="1310"/>
    <cellStyle name="Normal 114 30" xfId="300"/>
    <cellStyle name="Normal 114 30 2" xfId="1311"/>
    <cellStyle name="Normal 114 30 2 2" xfId="1312"/>
    <cellStyle name="Normal 114 30 3" xfId="1313"/>
    <cellStyle name="Normal 114 30 4" xfId="1314"/>
    <cellStyle name="Normal 114 31" xfId="301"/>
    <cellStyle name="Normal 114 31 2" xfId="1315"/>
    <cellStyle name="Normal 114 31 2 2" xfId="1316"/>
    <cellStyle name="Normal 114 31 3" xfId="1317"/>
    <cellStyle name="Normal 114 31 4" xfId="1318"/>
    <cellStyle name="Normal 114 32" xfId="302"/>
    <cellStyle name="Normal 114 32 2" xfId="1319"/>
    <cellStyle name="Normal 114 32 2 2" xfId="1320"/>
    <cellStyle name="Normal 114 32 3" xfId="1321"/>
    <cellStyle name="Normal 114 32 4" xfId="1322"/>
    <cellStyle name="Normal 114 33" xfId="303"/>
    <cellStyle name="Normal 114 33 2" xfId="1323"/>
    <cellStyle name="Normal 114 33 2 2" xfId="1324"/>
    <cellStyle name="Normal 114 33 3" xfId="1325"/>
    <cellStyle name="Normal 114 33 4" xfId="1326"/>
    <cellStyle name="Normal 114 34" xfId="304"/>
    <cellStyle name="Normal 114 34 2" xfId="1327"/>
    <cellStyle name="Normal 114 34 2 2" xfId="1328"/>
    <cellStyle name="Normal 114 34 3" xfId="1329"/>
    <cellStyle name="Normal 114 34 4" xfId="1330"/>
    <cellStyle name="Normal 114 35" xfId="1331"/>
    <cellStyle name="Normal 114 35 2" xfId="1332"/>
    <cellStyle name="Normal 114 36" xfId="1333"/>
    <cellStyle name="Normal 114 37" xfId="305"/>
    <cellStyle name="Normal 114 4" xfId="306"/>
    <cellStyle name="Normal 114 4 2" xfId="1334"/>
    <cellStyle name="Normal 114 4 2 2" xfId="1335"/>
    <cellStyle name="Normal 114 4 3" xfId="1336"/>
    <cellStyle name="Normal 114 4 4" xfId="1337"/>
    <cellStyle name="Normal 114 5" xfId="307"/>
    <cellStyle name="Normal 114 5 2" xfId="1338"/>
    <cellStyle name="Normal 114 5 2 2" xfId="1339"/>
    <cellStyle name="Normal 114 5 3" xfId="1340"/>
    <cellStyle name="Normal 114 5 4" xfId="1341"/>
    <cellStyle name="Normal 114 6" xfId="308"/>
    <cellStyle name="Normal 114 6 2" xfId="1342"/>
    <cellStyle name="Normal 114 6 2 2" xfId="1343"/>
    <cellStyle name="Normal 114 6 3" xfId="1344"/>
    <cellStyle name="Normal 114 6 4" xfId="1345"/>
    <cellStyle name="Normal 114 7" xfId="309"/>
    <cellStyle name="Normal 114 7 2" xfId="1346"/>
    <cellStyle name="Normal 114 7 2 2" xfId="1347"/>
    <cellStyle name="Normal 114 7 3" xfId="1348"/>
    <cellStyle name="Normal 114 7 4" xfId="1349"/>
    <cellStyle name="Normal 114 8" xfId="310"/>
    <cellStyle name="Normal 114 8 2" xfId="1350"/>
    <cellStyle name="Normal 114 8 2 2" xfId="1351"/>
    <cellStyle name="Normal 114 8 3" xfId="1352"/>
    <cellStyle name="Normal 114 8 4" xfId="1353"/>
    <cellStyle name="Normal 114 9" xfId="311"/>
    <cellStyle name="Normal 114 9 2" xfId="1354"/>
    <cellStyle name="Normal 114 9 2 2" xfId="1355"/>
    <cellStyle name="Normal 114 9 3" xfId="1356"/>
    <cellStyle name="Normal 114 9 4" xfId="1357"/>
    <cellStyle name="Normal 114 9 6" xfId="4074"/>
    <cellStyle name="Normal 115" xfId="312"/>
    <cellStyle name="Normal 115 2" xfId="313"/>
    <cellStyle name="Normal 115 3" xfId="314"/>
    <cellStyle name="Normal 115 3 2" xfId="1358"/>
    <cellStyle name="Normal 115 3 2 2" xfId="1359"/>
    <cellStyle name="Normal 115 3 3" xfId="1360"/>
    <cellStyle name="Normal 115 4" xfId="1361"/>
    <cellStyle name="Normal 115 4 2" xfId="1362"/>
    <cellStyle name="Normal 115 5" xfId="1363"/>
    <cellStyle name="Normal 115 6" xfId="1364"/>
    <cellStyle name="Normal 116" xfId="315"/>
    <cellStyle name="Normal 116 2" xfId="1365"/>
    <cellStyle name="Normal 116 2 2" xfId="1366"/>
    <cellStyle name="Normal 116 3" xfId="1367"/>
    <cellStyle name="Normal 116 4" xfId="1368"/>
    <cellStyle name="Normal 117" xfId="316"/>
    <cellStyle name="Normal 117 2" xfId="1369"/>
    <cellStyle name="Normal 117 2 2" xfId="1370"/>
    <cellStyle name="Normal 117 3" xfId="1371"/>
    <cellStyle name="Normal 117 4" xfId="1372"/>
    <cellStyle name="Normal 118" xfId="317"/>
    <cellStyle name="Normal 118 2" xfId="1373"/>
    <cellStyle name="Normal 118 2 2" xfId="1374"/>
    <cellStyle name="Normal 118 3" xfId="1375"/>
    <cellStyle name="Normal 118 4" xfId="1376"/>
    <cellStyle name="Normal 119" xfId="318"/>
    <cellStyle name="Normal 119 2" xfId="1377"/>
    <cellStyle name="Normal 119 2 2" xfId="1378"/>
    <cellStyle name="Normal 119 3" xfId="1379"/>
    <cellStyle name="Normal 119 4" xfId="1380"/>
    <cellStyle name="Normal 12" xfId="319"/>
    <cellStyle name="Normal 12 2" xfId="1381"/>
    <cellStyle name="Normal 12 2 2" xfId="1382"/>
    <cellStyle name="Normal 12 3" xfId="1383"/>
    <cellStyle name="Normal 12 4" xfId="1384"/>
    <cellStyle name="Normal 120" xfId="320"/>
    <cellStyle name="Normal 120 2" xfId="1385"/>
    <cellStyle name="Normal 120 2 2" xfId="1386"/>
    <cellStyle name="Normal 120 3" xfId="1387"/>
    <cellStyle name="Normal 120 4" xfId="1388"/>
    <cellStyle name="Normal 121" xfId="321"/>
    <cellStyle name="Normal 121 2" xfId="1389"/>
    <cellStyle name="Normal 121 2 2" xfId="1390"/>
    <cellStyle name="Normal 121 3" xfId="1391"/>
    <cellStyle name="Normal 121 4" xfId="1392"/>
    <cellStyle name="Normal 122" xfId="322"/>
    <cellStyle name="Normal 122 2" xfId="1393"/>
    <cellStyle name="Normal 122 2 2" xfId="1394"/>
    <cellStyle name="Normal 122 3" xfId="1395"/>
    <cellStyle name="Normal 122 4" xfId="1396"/>
    <cellStyle name="Normal 123" xfId="323"/>
    <cellStyle name="Normal 123 2" xfId="1397"/>
    <cellStyle name="Normal 123 2 2" xfId="1398"/>
    <cellStyle name="Normal 123 3" xfId="1399"/>
    <cellStyle name="Normal 123 4" xfId="1400"/>
    <cellStyle name="Normal 124" xfId="324"/>
    <cellStyle name="Normal 124 2" xfId="1401"/>
    <cellStyle name="Normal 124 2 2" xfId="1402"/>
    <cellStyle name="Normal 124 3" xfId="1403"/>
    <cellStyle name="Normal 124 4" xfId="1404"/>
    <cellStyle name="Normal 125" xfId="325"/>
    <cellStyle name="Normal 125 2" xfId="1405"/>
    <cellStyle name="Normal 125 2 2" xfId="1406"/>
    <cellStyle name="Normal 125 3" xfId="1407"/>
    <cellStyle name="Normal 125 4" xfId="1408"/>
    <cellStyle name="Normal 126" xfId="326"/>
    <cellStyle name="Normal 126 2" xfId="1409"/>
    <cellStyle name="Normal 126 2 2" xfId="1410"/>
    <cellStyle name="Normal 126 3" xfId="1411"/>
    <cellStyle name="Normal 126 4" xfId="1412"/>
    <cellStyle name="Normal 127" xfId="327"/>
    <cellStyle name="Normal 127 2" xfId="1413"/>
    <cellStyle name="Normal 127 2 2" xfId="1414"/>
    <cellStyle name="Normal 127 3" xfId="1415"/>
    <cellStyle name="Normal 127 4" xfId="1416"/>
    <cellStyle name="Normal 128" xfId="328"/>
    <cellStyle name="Normal 128 2" xfId="1417"/>
    <cellStyle name="Normal 128 2 2" xfId="1418"/>
    <cellStyle name="Normal 128 3" xfId="1419"/>
    <cellStyle name="Normal 128 4" xfId="1420"/>
    <cellStyle name="Normal 129" xfId="329"/>
    <cellStyle name="Normal 129 2" xfId="1421"/>
    <cellStyle name="Normal 129 2 2" xfId="1422"/>
    <cellStyle name="Normal 129 3" xfId="1423"/>
    <cellStyle name="Normal 129 4" xfId="1424"/>
    <cellStyle name="Normal 13" xfId="330"/>
    <cellStyle name="Normal 13 2" xfId="1425"/>
    <cellStyle name="Normal 13 2 2" xfId="1426"/>
    <cellStyle name="Normal 13 3" xfId="1427"/>
    <cellStyle name="Normal 13 4" xfId="1428"/>
    <cellStyle name="Normal 130" xfId="331"/>
    <cellStyle name="Normal 130 2" xfId="1429"/>
    <cellStyle name="Normal 130 2 2" xfId="1430"/>
    <cellStyle name="Normal 130 3" xfId="1431"/>
    <cellStyle name="Normal 130 4" xfId="1432"/>
    <cellStyle name="Normal 131" xfId="332"/>
    <cellStyle name="Normal 131 2" xfId="1433"/>
    <cellStyle name="Normal 131 2 2" xfId="1434"/>
    <cellStyle name="Normal 131 3" xfId="1435"/>
    <cellStyle name="Normal 131 4" xfId="1436"/>
    <cellStyle name="Normal 132" xfId="333"/>
    <cellStyle name="Normal 132 2" xfId="1437"/>
    <cellStyle name="Normal 132 2 2" xfId="1438"/>
    <cellStyle name="Normal 132 3" xfId="1439"/>
    <cellStyle name="Normal 132 4" xfId="1440"/>
    <cellStyle name="Normal 133" xfId="334"/>
    <cellStyle name="Normal 133 2" xfId="1441"/>
    <cellStyle name="Normal 133 2 2" xfId="1442"/>
    <cellStyle name="Normal 133 3" xfId="1443"/>
    <cellStyle name="Normal 133 4" xfId="1444"/>
    <cellStyle name="Normal 134" xfId="335"/>
    <cellStyle name="Normal 134 2" xfId="1445"/>
    <cellStyle name="Normal 134 2 2" xfId="1446"/>
    <cellStyle name="Normal 134 3" xfId="1447"/>
    <cellStyle name="Normal 134 4" xfId="1448"/>
    <cellStyle name="Normal 135" xfId="336"/>
    <cellStyle name="Normal 135 2" xfId="1449"/>
    <cellStyle name="Normal 135 2 2" xfId="1450"/>
    <cellStyle name="Normal 135 3" xfId="1451"/>
    <cellStyle name="Normal 135 4" xfId="1452"/>
    <cellStyle name="Normal 136" xfId="337"/>
    <cellStyle name="Normal 136 2" xfId="1453"/>
    <cellStyle name="Normal 136 2 2" xfId="1454"/>
    <cellStyle name="Normal 136 3" xfId="1455"/>
    <cellStyle name="Normal 136 4" xfId="1456"/>
    <cellStyle name="Normal 137" xfId="338"/>
    <cellStyle name="Normal 137 2" xfId="1457"/>
    <cellStyle name="Normal 137 2 2" xfId="1458"/>
    <cellStyle name="Normal 137 3" xfId="1459"/>
    <cellStyle name="Normal 137 4" xfId="1460"/>
    <cellStyle name="Normal 138" xfId="339"/>
    <cellStyle name="Normal 138 2" xfId="1461"/>
    <cellStyle name="Normal 138 2 2" xfId="1462"/>
    <cellStyle name="Normal 138 3" xfId="1463"/>
    <cellStyle name="Normal 138 4" xfId="1464"/>
    <cellStyle name="Normal 139" xfId="340"/>
    <cellStyle name="Normal 139 2" xfId="1465"/>
    <cellStyle name="Normal 139 2 2" xfId="1466"/>
    <cellStyle name="Normal 139 3" xfId="1467"/>
    <cellStyle name="Normal 139 4" xfId="1468"/>
    <cellStyle name="Normal 14" xfId="341"/>
    <cellStyle name="Normal 14 2" xfId="1469"/>
    <cellStyle name="Normal 14 2 2" xfId="1470"/>
    <cellStyle name="Normal 14 3" xfId="1471"/>
    <cellStyle name="Normal 14 4" xfId="1472"/>
    <cellStyle name="Normal 140" xfId="342"/>
    <cellStyle name="Normal 140 2" xfId="1473"/>
    <cellStyle name="Normal 140 2 2" xfId="1474"/>
    <cellStyle name="Normal 140 3" xfId="1475"/>
    <cellStyle name="Normal 140 4" xfId="1476"/>
    <cellStyle name="Normal 141" xfId="343"/>
    <cellStyle name="Normal 141 2" xfId="1477"/>
    <cellStyle name="Normal 141 2 2" xfId="1478"/>
    <cellStyle name="Normal 141 3" xfId="1479"/>
    <cellStyle name="Normal 141 4" xfId="1480"/>
    <cellStyle name="Normal 142" xfId="344"/>
    <cellStyle name="Normal 142 2" xfId="1481"/>
    <cellStyle name="Normal 142 2 2" xfId="1482"/>
    <cellStyle name="Normal 142 3" xfId="1483"/>
    <cellStyle name="Normal 142 4" xfId="1484"/>
    <cellStyle name="Normal 143" xfId="345"/>
    <cellStyle name="Normal 143 2" xfId="1485"/>
    <cellStyle name="Normal 143 2 2" xfId="1486"/>
    <cellStyle name="Normal 143 3" xfId="1487"/>
    <cellStyle name="Normal 143 4" xfId="1488"/>
    <cellStyle name="Normal 144" xfId="346"/>
    <cellStyle name="Normal 144 2" xfId="1489"/>
    <cellStyle name="Normal 144 2 2" xfId="1490"/>
    <cellStyle name="Normal 144 3" xfId="1491"/>
    <cellStyle name="Normal 144 4" xfId="1492"/>
    <cellStyle name="Normal 145" xfId="347"/>
    <cellStyle name="Normal 145 2" xfId="1493"/>
    <cellStyle name="Normal 145 2 2" xfId="1494"/>
    <cellStyle name="Normal 145 3" xfId="1495"/>
    <cellStyle name="Normal 145 4" xfId="1496"/>
    <cellStyle name="Normal 146" xfId="348"/>
    <cellStyle name="Normal 146 2" xfId="1497"/>
    <cellStyle name="Normal 146 2 2" xfId="1498"/>
    <cellStyle name="Normal 146 3" xfId="1499"/>
    <cellStyle name="Normal 146 4" xfId="1500"/>
    <cellStyle name="Normal 147" xfId="349"/>
    <cellStyle name="Normal 147 2" xfId="1501"/>
    <cellStyle name="Normal 147 2 2" xfId="1502"/>
    <cellStyle name="Normal 147 3" xfId="1503"/>
    <cellStyle name="Normal 147 4" xfId="1504"/>
    <cellStyle name="Normal 148" xfId="350"/>
    <cellStyle name="Normal 148 2" xfId="351"/>
    <cellStyle name="Normal 149" xfId="352"/>
    <cellStyle name="Normal 149 2" xfId="353"/>
    <cellStyle name="Normal 149 3" xfId="354"/>
    <cellStyle name="Normal 15" xfId="355"/>
    <cellStyle name="Normal 15 2" xfId="1505"/>
    <cellStyle name="Normal 15 2 2" xfId="1506"/>
    <cellStyle name="Normal 15 3" xfId="1507"/>
    <cellStyle name="Normal 15 4" xfId="1508"/>
    <cellStyle name="Normal 150" xfId="356"/>
    <cellStyle name="Normal 150 2" xfId="357"/>
    <cellStyle name="Normal 151" xfId="358"/>
    <cellStyle name="Normal 151 2" xfId="359"/>
    <cellStyle name="Normal 151 3" xfId="360"/>
    <cellStyle name="Normal 152" xfId="361"/>
    <cellStyle name="Normal 152 2" xfId="362"/>
    <cellStyle name="Normal 153" xfId="363"/>
    <cellStyle name="Normal 154" xfId="364"/>
    <cellStyle name="Normal 155" xfId="365"/>
    <cellStyle name="Normal 155 2" xfId="1509"/>
    <cellStyle name="Normal 156" xfId="3957"/>
    <cellStyle name="Normal 156 2" xfId="3965"/>
    <cellStyle name="Normal 157" xfId="366"/>
    <cellStyle name="Normal 158" xfId="3966"/>
    <cellStyle name="Normal 158 2" xfId="3958"/>
    <cellStyle name="Normal 158 3" xfId="4068"/>
    <cellStyle name="Normal 16" xfId="367"/>
    <cellStyle name="Normal 16 2" xfId="1510"/>
    <cellStyle name="Normal 16 2 2" xfId="1511"/>
    <cellStyle name="Normal 16 3" xfId="1512"/>
    <cellStyle name="Normal 16 4" xfId="1513"/>
    <cellStyle name="Normal 17" xfId="368"/>
    <cellStyle name="Normal 17 2" xfId="1514"/>
    <cellStyle name="Normal 17 2 2" xfId="1515"/>
    <cellStyle name="Normal 17 3" xfId="1516"/>
    <cellStyle name="Normal 17 4" xfId="1517"/>
    <cellStyle name="Normal 18" xfId="369"/>
    <cellStyle name="Normal 18 2" xfId="1518"/>
    <cellStyle name="Normal 18 2 2" xfId="1519"/>
    <cellStyle name="Normal 18 3" xfId="1520"/>
    <cellStyle name="Normal 18 4" xfId="1521"/>
    <cellStyle name="Normal 19" xfId="370"/>
    <cellStyle name="Normal 19 2" xfId="1522"/>
    <cellStyle name="Normal 19 2 2" xfId="1523"/>
    <cellStyle name="Normal 19 3" xfId="1524"/>
    <cellStyle name="Normal 19 4" xfId="1525"/>
    <cellStyle name="Normal 2" xfId="1"/>
    <cellStyle name="Normal 2 2" xfId="371"/>
    <cellStyle name="Normal 2 2 2" xfId="372"/>
    <cellStyle name="Normal 2 2 2 2" xfId="373"/>
    <cellStyle name="Normal 2 2 2 2 2" xfId="374"/>
    <cellStyle name="Normal 2 2 2 2 3" xfId="375"/>
    <cellStyle name="Normal 2 2 2 3" xfId="376"/>
    <cellStyle name="Normal 2 2 2 4" xfId="377"/>
    <cellStyle name="Normal 2 2 2 5" xfId="378"/>
    <cellStyle name="Normal 2 2 3" xfId="379"/>
    <cellStyle name="Normal 2 2 3 2" xfId="380"/>
    <cellStyle name="Normal 2 2 3 3" xfId="381"/>
    <cellStyle name="Normal 2 2 3 3 2" xfId="3967"/>
    <cellStyle name="Normal 2 2 4" xfId="382"/>
    <cellStyle name="Normal 2 2 4 2" xfId="383"/>
    <cellStyle name="Normal 2 2 5" xfId="384"/>
    <cellStyle name="Normal 2 2 5 2" xfId="385"/>
    <cellStyle name="Normal 2 2 6" xfId="386"/>
    <cellStyle name="Normal 2 2 7" xfId="387"/>
    <cellStyle name="Normal 2 3" xfId="388"/>
    <cellStyle name="Normal 2 3 10" xfId="3968"/>
    <cellStyle name="Normal 2 3 11" xfId="3969"/>
    <cellStyle name="Normal 2 3 12" xfId="3970"/>
    <cellStyle name="Normal 2 3 13" xfId="3971"/>
    <cellStyle name="Normal 2 3 14" xfId="3972"/>
    <cellStyle name="Normal 2 3 15" xfId="3973"/>
    <cellStyle name="Normal 2 3 16" xfId="3974"/>
    <cellStyle name="Normal 2 3 17" xfId="3975"/>
    <cellStyle name="Normal 2 3 18" xfId="3976"/>
    <cellStyle name="Normal 2 3 19" xfId="3977"/>
    <cellStyle name="Normal 2 3 2" xfId="389"/>
    <cellStyle name="Normal 2 3 20" xfId="3978"/>
    <cellStyle name="Normal 2 3 21" xfId="3979"/>
    <cellStyle name="Normal 2 3 22" xfId="3980"/>
    <cellStyle name="Normal 2 3 23" xfId="3981"/>
    <cellStyle name="Normal 2 3 24" xfId="3982"/>
    <cellStyle name="Normal 2 3 25" xfId="3983"/>
    <cellStyle name="Normal 2 3 26" xfId="3984"/>
    <cellStyle name="Normal 2 3 27" xfId="3985"/>
    <cellStyle name="Normal 2 3 28" xfId="3986"/>
    <cellStyle name="Normal 2 3 29" xfId="3987"/>
    <cellStyle name="Normal 2 3 3" xfId="3988"/>
    <cellStyle name="Normal 2 3 30" xfId="3989"/>
    <cellStyle name="Normal 2 3 31" xfId="3990"/>
    <cellStyle name="Normal 2 3 32" xfId="3991"/>
    <cellStyle name="Normal 2 3 33" xfId="3992"/>
    <cellStyle name="Normal 2 3 34" xfId="3993"/>
    <cellStyle name="Normal 2 3 35" xfId="3994"/>
    <cellStyle name="Normal 2 3 36" xfId="3995"/>
    <cellStyle name="Normal 2 3 37" xfId="3996"/>
    <cellStyle name="Normal 2 3 38" xfId="3997"/>
    <cellStyle name="Normal 2 3 39" xfId="3998"/>
    <cellStyle name="Normal 2 3 4" xfId="3999"/>
    <cellStyle name="Normal 2 3 40" xfId="4000"/>
    <cellStyle name="Normal 2 3 41" xfId="4001"/>
    <cellStyle name="Normal 2 3 42" xfId="4002"/>
    <cellStyle name="Normal 2 3 43" xfId="4003"/>
    <cellStyle name="Normal 2 3 44" xfId="4004"/>
    <cellStyle name="Normal 2 3 45" xfId="4005"/>
    <cellStyle name="Normal 2 3 46" xfId="4006"/>
    <cellStyle name="Normal 2 3 47" xfId="4007"/>
    <cellStyle name="Normal 2 3 48" xfId="4008"/>
    <cellStyle name="Normal 2 3 49" xfId="4009"/>
    <cellStyle name="Normal 2 3 5" xfId="4010"/>
    <cellStyle name="Normal 2 3 50" xfId="4011"/>
    <cellStyle name="Normal 2 3 51" xfId="4012"/>
    <cellStyle name="Normal 2 3 52" xfId="4013"/>
    <cellStyle name="Normal 2 3 53" xfId="4014"/>
    <cellStyle name="Normal 2 3 54" xfId="4015"/>
    <cellStyle name="Normal 2 3 55" xfId="4016"/>
    <cellStyle name="Normal 2 3 56" xfId="4017"/>
    <cellStyle name="Normal 2 3 57" xfId="4018"/>
    <cellStyle name="Normal 2 3 58" xfId="4019"/>
    <cellStyle name="Normal 2 3 59" xfId="4020"/>
    <cellStyle name="Normal 2 3 6" xfId="4021"/>
    <cellStyle name="Normal 2 3 60" xfId="4022"/>
    <cellStyle name="Normal 2 3 61" xfId="4023"/>
    <cellStyle name="Normal 2 3 62" xfId="4024"/>
    <cellStyle name="Normal 2 3 63" xfId="4025"/>
    <cellStyle name="Normal 2 3 64" xfId="4026"/>
    <cellStyle name="Normal 2 3 65" xfId="4027"/>
    <cellStyle name="Normal 2 3 66" xfId="4028"/>
    <cellStyle name="Normal 2 3 67" xfId="4029"/>
    <cellStyle name="Normal 2 3 68" xfId="4030"/>
    <cellStyle name="Normal 2 3 69" xfId="4031"/>
    <cellStyle name="Normal 2 3 7" xfId="4032"/>
    <cellStyle name="Normal 2 3 70" xfId="4033"/>
    <cellStyle name="Normal 2 3 71" xfId="4034"/>
    <cellStyle name="Normal 2 3 72" xfId="4035"/>
    <cellStyle name="Normal 2 3 73" xfId="4036"/>
    <cellStyle name="Normal 2 3 74" xfId="4037"/>
    <cellStyle name="Normal 2 3 75" xfId="4038"/>
    <cellStyle name="Normal 2 3 76" xfId="4039"/>
    <cellStyle name="Normal 2 3 77" xfId="4040"/>
    <cellStyle name="Normal 2 3 78" xfId="4041"/>
    <cellStyle name="Normal 2 3 79" xfId="4042"/>
    <cellStyle name="Normal 2 3 8" xfId="4043"/>
    <cellStyle name="Normal 2 3 80" xfId="4044"/>
    <cellStyle name="Normal 2 3 81" xfId="4045"/>
    <cellStyle name="Normal 2 3 82" xfId="4046"/>
    <cellStyle name="Normal 2 3 83" xfId="4047"/>
    <cellStyle name="Normal 2 3 84" xfId="4048"/>
    <cellStyle name="Normal 2 3 85" xfId="4049"/>
    <cellStyle name="Normal 2 3 86" xfId="4050"/>
    <cellStyle name="Normal 2 3 87" xfId="4051"/>
    <cellStyle name="Normal 2 3 88" xfId="4052"/>
    <cellStyle name="Normal 2 3 89" xfId="4053"/>
    <cellStyle name="Normal 2 3 9" xfId="4054"/>
    <cellStyle name="Normal 2 3 90" xfId="4055"/>
    <cellStyle name="Normal 2 3 91" xfId="4056"/>
    <cellStyle name="Normal 2 3 92" xfId="4057"/>
    <cellStyle name="Normal 2 3 93" xfId="4058"/>
    <cellStyle name="Normal 2 3 94" xfId="4059"/>
    <cellStyle name="Normal 2 4" xfId="390"/>
    <cellStyle name="Normal 2 4 2" xfId="391"/>
    <cellStyle name="Normal 2 5" xfId="392"/>
    <cellStyle name="Normal 2_April-13 - Certificate" xfId="4060"/>
    <cellStyle name="Normal 20" xfId="393"/>
    <cellStyle name="Normal 20 2" xfId="1526"/>
    <cellStyle name="Normal 20 2 2" xfId="1527"/>
    <cellStyle name="Normal 20 3" xfId="1528"/>
    <cellStyle name="Normal 20 4" xfId="1529"/>
    <cellStyle name="Normal 21" xfId="394"/>
    <cellStyle name="Normal 21 2" xfId="1530"/>
    <cellStyle name="Normal 21 2 2" xfId="1531"/>
    <cellStyle name="Normal 21 3" xfId="1532"/>
    <cellStyle name="Normal 21 4" xfId="1533"/>
    <cellStyle name="Normal 22" xfId="395"/>
    <cellStyle name="Normal 22 2" xfId="1534"/>
    <cellStyle name="Normal 22 2 2" xfId="1535"/>
    <cellStyle name="Normal 22 3" xfId="1536"/>
    <cellStyle name="Normal 22 4" xfId="1537"/>
    <cellStyle name="Normal 23" xfId="396"/>
    <cellStyle name="Normal 23 2" xfId="1538"/>
    <cellStyle name="Normal 23 2 2" xfId="1539"/>
    <cellStyle name="Normal 23 3" xfId="1540"/>
    <cellStyle name="Normal 23 4" xfId="1541"/>
    <cellStyle name="Normal 24" xfId="397"/>
    <cellStyle name="Normal 24 2" xfId="1542"/>
    <cellStyle name="Normal 24 2 2" xfId="1543"/>
    <cellStyle name="Normal 24 3" xfId="1544"/>
    <cellStyle name="Normal 24 4" xfId="1545"/>
    <cellStyle name="Normal 25" xfId="398"/>
    <cellStyle name="Normal 25 2" xfId="1546"/>
    <cellStyle name="Normal 25 2 2" xfId="1547"/>
    <cellStyle name="Normal 25 3" xfId="1548"/>
    <cellStyle name="Normal 25 4" xfId="1549"/>
    <cellStyle name="Normal 26" xfId="399"/>
    <cellStyle name="Normal 26 10" xfId="400"/>
    <cellStyle name="Normal 26 10 2" xfId="1550"/>
    <cellStyle name="Normal 26 10 2 2" xfId="1551"/>
    <cellStyle name="Normal 26 10 3" xfId="1552"/>
    <cellStyle name="Normal 26 10 4" xfId="1553"/>
    <cellStyle name="Normal 26 100" xfId="1554"/>
    <cellStyle name="Normal 26 101" xfId="1555"/>
    <cellStyle name="Normal 26 11" xfId="401"/>
    <cellStyle name="Normal 26 11 2" xfId="1556"/>
    <cellStyle name="Normal 26 11 2 2" xfId="1557"/>
    <cellStyle name="Normal 26 11 3" xfId="1558"/>
    <cellStyle name="Normal 26 11 4" xfId="1559"/>
    <cellStyle name="Normal 26 12" xfId="402"/>
    <cellStyle name="Normal 26 12 2" xfId="1560"/>
    <cellStyle name="Normal 26 12 2 2" xfId="1561"/>
    <cellStyle name="Normal 26 12 3" xfId="1562"/>
    <cellStyle name="Normal 26 12 4" xfId="1563"/>
    <cellStyle name="Normal 26 13" xfId="403"/>
    <cellStyle name="Normal 26 13 2" xfId="1564"/>
    <cellStyle name="Normal 26 13 2 2" xfId="1565"/>
    <cellStyle name="Normal 26 13 3" xfId="1566"/>
    <cellStyle name="Normal 26 13 4" xfId="1567"/>
    <cellStyle name="Normal 26 14" xfId="404"/>
    <cellStyle name="Normal 26 14 2" xfId="1568"/>
    <cellStyle name="Normal 26 14 2 2" xfId="1569"/>
    <cellStyle name="Normal 26 14 3" xfId="1570"/>
    <cellStyle name="Normal 26 14 4" xfId="1571"/>
    <cellStyle name="Normal 26 15" xfId="405"/>
    <cellStyle name="Normal 26 15 2" xfId="1572"/>
    <cellStyle name="Normal 26 15 2 2" xfId="1573"/>
    <cellStyle name="Normal 26 15 3" xfId="1574"/>
    <cellStyle name="Normal 26 15 4" xfId="1575"/>
    <cellStyle name="Normal 26 16" xfId="406"/>
    <cellStyle name="Normal 26 16 2" xfId="1576"/>
    <cellStyle name="Normal 26 16 2 2" xfId="1577"/>
    <cellStyle name="Normal 26 16 3" xfId="1578"/>
    <cellStyle name="Normal 26 16 4" xfId="1579"/>
    <cellStyle name="Normal 26 17" xfId="407"/>
    <cellStyle name="Normal 26 17 2" xfId="1580"/>
    <cellStyle name="Normal 26 17 2 2" xfId="1581"/>
    <cellStyle name="Normal 26 17 3" xfId="1582"/>
    <cellStyle name="Normal 26 17 4" xfId="1583"/>
    <cellStyle name="Normal 26 18" xfId="408"/>
    <cellStyle name="Normal 26 18 2" xfId="1584"/>
    <cellStyle name="Normal 26 18 2 2" xfId="1585"/>
    <cellStyle name="Normal 26 18 3" xfId="1586"/>
    <cellStyle name="Normal 26 18 4" xfId="1587"/>
    <cellStyle name="Normal 26 19" xfId="409"/>
    <cellStyle name="Normal 26 19 2" xfId="1588"/>
    <cellStyle name="Normal 26 19 2 2" xfId="1589"/>
    <cellStyle name="Normal 26 19 3" xfId="1590"/>
    <cellStyle name="Normal 26 19 4" xfId="1591"/>
    <cellStyle name="Normal 26 2" xfId="410"/>
    <cellStyle name="Normal 26 2 2" xfId="1592"/>
    <cellStyle name="Normal 26 2 2 2" xfId="1593"/>
    <cellStyle name="Normal 26 2 3" xfId="1594"/>
    <cellStyle name="Normal 26 2 4" xfId="1595"/>
    <cellStyle name="Normal 26 20" xfId="411"/>
    <cellStyle name="Normal 26 20 2" xfId="1596"/>
    <cellStyle name="Normal 26 20 2 2" xfId="1597"/>
    <cellStyle name="Normal 26 20 3" xfId="1598"/>
    <cellStyle name="Normal 26 20 4" xfId="1599"/>
    <cellStyle name="Normal 26 21" xfId="412"/>
    <cellStyle name="Normal 26 21 2" xfId="1600"/>
    <cellStyle name="Normal 26 21 2 2" xfId="1601"/>
    <cellStyle name="Normal 26 21 3" xfId="1602"/>
    <cellStyle name="Normal 26 21 4" xfId="1603"/>
    <cellStyle name="Normal 26 22" xfId="413"/>
    <cellStyle name="Normal 26 22 2" xfId="1604"/>
    <cellStyle name="Normal 26 22 2 2" xfId="1605"/>
    <cellStyle name="Normal 26 22 3" xfId="1606"/>
    <cellStyle name="Normal 26 22 4" xfId="1607"/>
    <cellStyle name="Normal 26 23" xfId="414"/>
    <cellStyle name="Normal 26 23 2" xfId="1608"/>
    <cellStyle name="Normal 26 23 2 2" xfId="1609"/>
    <cellStyle name="Normal 26 23 3" xfId="1610"/>
    <cellStyle name="Normal 26 23 4" xfId="1611"/>
    <cellStyle name="Normal 26 24" xfId="415"/>
    <cellStyle name="Normal 26 24 2" xfId="1612"/>
    <cellStyle name="Normal 26 24 2 2" xfId="1613"/>
    <cellStyle name="Normal 26 24 3" xfId="1614"/>
    <cellStyle name="Normal 26 24 4" xfId="1615"/>
    <cellStyle name="Normal 26 25" xfId="416"/>
    <cellStyle name="Normal 26 25 2" xfId="1616"/>
    <cellStyle name="Normal 26 25 2 2" xfId="1617"/>
    <cellStyle name="Normal 26 25 3" xfId="1618"/>
    <cellStyle name="Normal 26 25 4" xfId="1619"/>
    <cellStyle name="Normal 26 26" xfId="417"/>
    <cellStyle name="Normal 26 26 2" xfId="1620"/>
    <cellStyle name="Normal 26 26 2 2" xfId="1621"/>
    <cellStyle name="Normal 26 26 3" xfId="1622"/>
    <cellStyle name="Normal 26 26 4" xfId="1623"/>
    <cellStyle name="Normal 26 27" xfId="418"/>
    <cellStyle name="Normal 26 27 2" xfId="1624"/>
    <cellStyle name="Normal 26 27 2 2" xfId="1625"/>
    <cellStyle name="Normal 26 27 3" xfId="1626"/>
    <cellStyle name="Normal 26 27 4" xfId="1627"/>
    <cellStyle name="Normal 26 28" xfId="419"/>
    <cellStyle name="Normal 26 28 2" xfId="1628"/>
    <cellStyle name="Normal 26 28 2 2" xfId="1629"/>
    <cellStyle name="Normal 26 28 3" xfId="1630"/>
    <cellStyle name="Normal 26 28 4" xfId="1631"/>
    <cellStyle name="Normal 26 29" xfId="420"/>
    <cellStyle name="Normal 26 29 2" xfId="1632"/>
    <cellStyle name="Normal 26 29 2 2" xfId="1633"/>
    <cellStyle name="Normal 26 29 3" xfId="1634"/>
    <cellStyle name="Normal 26 29 4" xfId="1635"/>
    <cellStyle name="Normal 26 3" xfId="421"/>
    <cellStyle name="Normal 26 3 2" xfId="1636"/>
    <cellStyle name="Normal 26 3 2 2" xfId="1637"/>
    <cellStyle name="Normal 26 3 3" xfId="1638"/>
    <cellStyle name="Normal 26 3 4" xfId="1639"/>
    <cellStyle name="Normal 26 30" xfId="422"/>
    <cellStyle name="Normal 26 30 2" xfId="1640"/>
    <cellStyle name="Normal 26 30 2 2" xfId="1641"/>
    <cellStyle name="Normal 26 30 3" xfId="1642"/>
    <cellStyle name="Normal 26 30 4" xfId="1643"/>
    <cellStyle name="Normal 26 31" xfId="423"/>
    <cellStyle name="Normal 26 31 2" xfId="1644"/>
    <cellStyle name="Normal 26 31 2 2" xfId="1645"/>
    <cellStyle name="Normal 26 31 3" xfId="1646"/>
    <cellStyle name="Normal 26 31 4" xfId="1647"/>
    <cellStyle name="Normal 26 32" xfId="424"/>
    <cellStyle name="Normal 26 32 2" xfId="1648"/>
    <cellStyle name="Normal 26 32 2 2" xfId="1649"/>
    <cellStyle name="Normal 26 32 3" xfId="1650"/>
    <cellStyle name="Normal 26 32 4" xfId="1651"/>
    <cellStyle name="Normal 26 33" xfId="425"/>
    <cellStyle name="Normal 26 33 10" xfId="426"/>
    <cellStyle name="Normal 26 33 10 2" xfId="1652"/>
    <cellStyle name="Normal 26 33 10 2 2" xfId="1653"/>
    <cellStyle name="Normal 26 33 10 3" xfId="1654"/>
    <cellStyle name="Normal 26 33 10 4" xfId="1655"/>
    <cellStyle name="Normal 26 33 11" xfId="427"/>
    <cellStyle name="Normal 26 33 11 2" xfId="1656"/>
    <cellStyle name="Normal 26 33 11 2 2" xfId="1657"/>
    <cellStyle name="Normal 26 33 11 3" xfId="1658"/>
    <cellStyle name="Normal 26 33 11 4" xfId="1659"/>
    <cellStyle name="Normal 26 33 12" xfId="428"/>
    <cellStyle name="Normal 26 33 12 2" xfId="1660"/>
    <cellStyle name="Normal 26 33 12 2 2" xfId="1661"/>
    <cellStyle name="Normal 26 33 12 3" xfId="1662"/>
    <cellStyle name="Normal 26 33 12 4" xfId="1663"/>
    <cellStyle name="Normal 26 33 13" xfId="429"/>
    <cellStyle name="Normal 26 33 13 2" xfId="1664"/>
    <cellStyle name="Normal 26 33 13 2 2" xfId="1665"/>
    <cellStyle name="Normal 26 33 13 3" xfId="1666"/>
    <cellStyle name="Normal 26 33 13 4" xfId="1667"/>
    <cellStyle name="Normal 26 33 14" xfId="430"/>
    <cellStyle name="Normal 26 33 14 2" xfId="1668"/>
    <cellStyle name="Normal 26 33 14 2 2" xfId="1669"/>
    <cellStyle name="Normal 26 33 14 3" xfId="1670"/>
    <cellStyle name="Normal 26 33 14 4" xfId="1671"/>
    <cellStyle name="Normal 26 33 15" xfId="431"/>
    <cellStyle name="Normal 26 33 15 2" xfId="1672"/>
    <cellStyle name="Normal 26 33 15 2 2" xfId="1673"/>
    <cellStyle name="Normal 26 33 15 3" xfId="1674"/>
    <cellStyle name="Normal 26 33 15 4" xfId="1675"/>
    <cellStyle name="Normal 26 33 16" xfId="432"/>
    <cellStyle name="Normal 26 33 16 2" xfId="1676"/>
    <cellStyle name="Normal 26 33 16 2 2" xfId="1677"/>
    <cellStyle name="Normal 26 33 16 3" xfId="1678"/>
    <cellStyle name="Normal 26 33 16 4" xfId="1679"/>
    <cellStyle name="Normal 26 33 17" xfId="433"/>
    <cellStyle name="Normal 26 33 17 2" xfId="1680"/>
    <cellStyle name="Normal 26 33 17 2 2" xfId="1681"/>
    <cellStyle name="Normal 26 33 17 3" xfId="1682"/>
    <cellStyle name="Normal 26 33 17 4" xfId="1683"/>
    <cellStyle name="Normal 26 33 18" xfId="434"/>
    <cellStyle name="Normal 26 33 18 2" xfId="1684"/>
    <cellStyle name="Normal 26 33 18 2 2" xfId="1685"/>
    <cellStyle name="Normal 26 33 18 3" xfId="1686"/>
    <cellStyle name="Normal 26 33 18 4" xfId="1687"/>
    <cellStyle name="Normal 26 33 19" xfId="435"/>
    <cellStyle name="Normal 26 33 19 2" xfId="1688"/>
    <cellStyle name="Normal 26 33 19 2 2" xfId="1689"/>
    <cellStyle name="Normal 26 33 19 3" xfId="1690"/>
    <cellStyle name="Normal 26 33 19 4" xfId="1691"/>
    <cellStyle name="Normal 26 33 2" xfId="436"/>
    <cellStyle name="Normal 26 33 2 2" xfId="1692"/>
    <cellStyle name="Normal 26 33 2 2 2" xfId="1693"/>
    <cellStyle name="Normal 26 33 2 3" xfId="1694"/>
    <cellStyle name="Normal 26 33 2 4" xfId="1695"/>
    <cellStyle name="Normal 26 33 20" xfId="437"/>
    <cellStyle name="Normal 26 33 20 2" xfId="1696"/>
    <cellStyle name="Normal 26 33 20 2 2" xfId="1697"/>
    <cellStyle name="Normal 26 33 20 3" xfId="1698"/>
    <cellStyle name="Normal 26 33 20 4" xfId="1699"/>
    <cellStyle name="Normal 26 33 21" xfId="438"/>
    <cellStyle name="Normal 26 33 21 2" xfId="1700"/>
    <cellStyle name="Normal 26 33 21 2 2" xfId="1701"/>
    <cellStyle name="Normal 26 33 21 3" xfId="1702"/>
    <cellStyle name="Normal 26 33 21 4" xfId="1703"/>
    <cellStyle name="Normal 26 33 22" xfId="439"/>
    <cellStyle name="Normal 26 33 22 2" xfId="1704"/>
    <cellStyle name="Normal 26 33 22 2 2" xfId="1705"/>
    <cellStyle name="Normal 26 33 22 3" xfId="1706"/>
    <cellStyle name="Normal 26 33 22 4" xfId="1707"/>
    <cellStyle name="Normal 26 33 23" xfId="440"/>
    <cellStyle name="Normal 26 33 23 2" xfId="1708"/>
    <cellStyle name="Normal 26 33 23 2 2" xfId="1709"/>
    <cellStyle name="Normal 26 33 23 3" xfId="1710"/>
    <cellStyle name="Normal 26 33 23 4" xfId="1711"/>
    <cellStyle name="Normal 26 33 24" xfId="441"/>
    <cellStyle name="Normal 26 33 24 2" xfId="1712"/>
    <cellStyle name="Normal 26 33 24 2 2" xfId="1713"/>
    <cellStyle name="Normal 26 33 24 3" xfId="1714"/>
    <cellStyle name="Normal 26 33 24 4" xfId="1715"/>
    <cellStyle name="Normal 26 33 25" xfId="1716"/>
    <cellStyle name="Normal 26 33 25 2" xfId="1717"/>
    <cellStyle name="Normal 26 33 26" xfId="1718"/>
    <cellStyle name="Normal 26 33 27" xfId="1719"/>
    <cellStyle name="Normal 26 33 3" xfId="442"/>
    <cellStyle name="Normal 26 33 3 2" xfId="1720"/>
    <cellStyle name="Normal 26 33 3 2 2" xfId="1721"/>
    <cellStyle name="Normal 26 33 3 3" xfId="1722"/>
    <cellStyle name="Normal 26 33 3 4" xfId="1723"/>
    <cellStyle name="Normal 26 33 4" xfId="443"/>
    <cellStyle name="Normal 26 33 4 2" xfId="1724"/>
    <cellStyle name="Normal 26 33 4 2 2" xfId="1725"/>
    <cellStyle name="Normal 26 33 4 3" xfId="1726"/>
    <cellStyle name="Normal 26 33 4 4" xfId="1727"/>
    <cellStyle name="Normal 26 33 5" xfId="444"/>
    <cellStyle name="Normal 26 33 5 2" xfId="1728"/>
    <cellStyle name="Normal 26 33 5 2 2" xfId="1729"/>
    <cellStyle name="Normal 26 33 5 3" xfId="1730"/>
    <cellStyle name="Normal 26 33 5 4" xfId="1731"/>
    <cellStyle name="Normal 26 33 6" xfId="445"/>
    <cellStyle name="Normal 26 33 6 2" xfId="1732"/>
    <cellStyle name="Normal 26 33 6 2 2" xfId="1733"/>
    <cellStyle name="Normal 26 33 6 3" xfId="1734"/>
    <cellStyle name="Normal 26 33 6 4" xfId="1735"/>
    <cellStyle name="Normal 26 33 7" xfId="446"/>
    <cellStyle name="Normal 26 33 7 2" xfId="1736"/>
    <cellStyle name="Normal 26 33 7 2 2" xfId="1737"/>
    <cellStyle name="Normal 26 33 7 3" xfId="1738"/>
    <cellStyle name="Normal 26 33 7 4" xfId="1739"/>
    <cellStyle name="Normal 26 33 8" xfId="447"/>
    <cellStyle name="Normal 26 33 8 2" xfId="1740"/>
    <cellStyle name="Normal 26 33 8 2 2" xfId="1741"/>
    <cellStyle name="Normal 26 33 8 3" xfId="1742"/>
    <cellStyle name="Normal 26 33 8 4" xfId="1743"/>
    <cellStyle name="Normal 26 33 9" xfId="448"/>
    <cellStyle name="Normal 26 33 9 2" xfId="1744"/>
    <cellStyle name="Normal 26 33 9 2 2" xfId="1745"/>
    <cellStyle name="Normal 26 33 9 3" xfId="1746"/>
    <cellStyle name="Normal 26 33 9 4" xfId="1747"/>
    <cellStyle name="Normal 26 34" xfId="449"/>
    <cellStyle name="Normal 26 34 2" xfId="1748"/>
    <cellStyle name="Normal 26 34 2 2" xfId="1749"/>
    <cellStyle name="Normal 26 34 3" xfId="1750"/>
    <cellStyle name="Normal 26 34 4" xfId="1751"/>
    <cellStyle name="Normal 26 35" xfId="450"/>
    <cellStyle name="Normal 26 35 2" xfId="1752"/>
    <cellStyle name="Normal 26 35 2 2" xfId="1753"/>
    <cellStyle name="Normal 26 35 3" xfId="1754"/>
    <cellStyle name="Normal 26 35 4" xfId="1755"/>
    <cellStyle name="Normal 26 36" xfId="451"/>
    <cellStyle name="Normal 26 36 2" xfId="1756"/>
    <cellStyle name="Normal 26 36 2 2" xfId="1757"/>
    <cellStyle name="Normal 26 36 3" xfId="1758"/>
    <cellStyle name="Normal 26 36 4" xfId="1759"/>
    <cellStyle name="Normal 26 37" xfId="452"/>
    <cellStyle name="Normal 26 37 2" xfId="1760"/>
    <cellStyle name="Normal 26 37 2 2" xfId="1761"/>
    <cellStyle name="Normal 26 37 3" xfId="1762"/>
    <cellStyle name="Normal 26 37 4" xfId="1763"/>
    <cellStyle name="Normal 26 38" xfId="453"/>
    <cellStyle name="Normal 26 38 2" xfId="1764"/>
    <cellStyle name="Normal 26 38 2 2" xfId="1765"/>
    <cellStyle name="Normal 26 38 3" xfId="1766"/>
    <cellStyle name="Normal 26 38 4" xfId="1767"/>
    <cellStyle name="Normal 26 39" xfId="454"/>
    <cellStyle name="Normal 26 39 2" xfId="1768"/>
    <cellStyle name="Normal 26 39 2 2" xfId="1769"/>
    <cellStyle name="Normal 26 39 3" xfId="1770"/>
    <cellStyle name="Normal 26 39 4" xfId="1771"/>
    <cellStyle name="Normal 26 4" xfId="455"/>
    <cellStyle name="Normal 26 4 2" xfId="1772"/>
    <cellStyle name="Normal 26 4 2 2" xfId="1773"/>
    <cellStyle name="Normal 26 4 3" xfId="1774"/>
    <cellStyle name="Normal 26 4 4" xfId="1775"/>
    <cellStyle name="Normal 26 40" xfId="456"/>
    <cellStyle name="Normal 26 40 2" xfId="1776"/>
    <cellStyle name="Normal 26 40 2 2" xfId="1777"/>
    <cellStyle name="Normal 26 40 3" xfId="1778"/>
    <cellStyle name="Normal 26 40 4" xfId="1779"/>
    <cellStyle name="Normal 26 41" xfId="457"/>
    <cellStyle name="Normal 26 41 2" xfId="1780"/>
    <cellStyle name="Normal 26 41 2 2" xfId="1781"/>
    <cellStyle name="Normal 26 41 3" xfId="1782"/>
    <cellStyle name="Normal 26 41 4" xfId="1783"/>
    <cellStyle name="Normal 26 42" xfId="458"/>
    <cellStyle name="Normal 26 42 2" xfId="1784"/>
    <cellStyle name="Normal 26 42 2 2" xfId="1785"/>
    <cellStyle name="Normal 26 42 3" xfId="1786"/>
    <cellStyle name="Normal 26 42 4" xfId="1787"/>
    <cellStyle name="Normal 26 43" xfId="459"/>
    <cellStyle name="Normal 26 43 2" xfId="1788"/>
    <cellStyle name="Normal 26 43 2 2" xfId="1789"/>
    <cellStyle name="Normal 26 43 3" xfId="1790"/>
    <cellStyle name="Normal 26 43 4" xfId="1791"/>
    <cellStyle name="Normal 26 44" xfId="460"/>
    <cellStyle name="Normal 26 44 2" xfId="1792"/>
    <cellStyle name="Normal 26 44 2 2" xfId="1793"/>
    <cellStyle name="Normal 26 44 3" xfId="1794"/>
    <cellStyle name="Normal 26 44 4" xfId="1795"/>
    <cellStyle name="Normal 26 45" xfId="461"/>
    <cellStyle name="Normal 26 45 2" xfId="1796"/>
    <cellStyle name="Normal 26 45 2 2" xfId="1797"/>
    <cellStyle name="Normal 26 45 3" xfId="1798"/>
    <cellStyle name="Normal 26 45 4" xfId="1799"/>
    <cellStyle name="Normal 26 46" xfId="462"/>
    <cellStyle name="Normal 26 46 2" xfId="1800"/>
    <cellStyle name="Normal 26 46 2 2" xfId="1801"/>
    <cellStyle name="Normal 26 46 3" xfId="1802"/>
    <cellStyle name="Normal 26 46 4" xfId="1803"/>
    <cellStyle name="Normal 26 47" xfId="463"/>
    <cellStyle name="Normal 26 47 2" xfId="1804"/>
    <cellStyle name="Normal 26 47 2 2" xfId="1805"/>
    <cellStyle name="Normal 26 47 3" xfId="1806"/>
    <cellStyle name="Normal 26 47 4" xfId="1807"/>
    <cellStyle name="Normal 26 48" xfId="464"/>
    <cellStyle name="Normal 26 48 2" xfId="1808"/>
    <cellStyle name="Normal 26 48 2 2" xfId="1809"/>
    <cellStyle name="Normal 26 48 3" xfId="1810"/>
    <cellStyle name="Normal 26 48 4" xfId="1811"/>
    <cellStyle name="Normal 26 49" xfId="465"/>
    <cellStyle name="Normal 26 49 2" xfId="1812"/>
    <cellStyle name="Normal 26 49 2 2" xfId="1813"/>
    <cellStyle name="Normal 26 49 3" xfId="1814"/>
    <cellStyle name="Normal 26 49 4" xfId="1815"/>
    <cellStyle name="Normal 26 5" xfId="466"/>
    <cellStyle name="Normal 26 5 2" xfId="1816"/>
    <cellStyle name="Normal 26 5 2 2" xfId="1817"/>
    <cellStyle name="Normal 26 5 3" xfId="1818"/>
    <cellStyle name="Normal 26 5 4" xfId="1819"/>
    <cellStyle name="Normal 26 50" xfId="467"/>
    <cellStyle name="Normal 26 50 2" xfId="1820"/>
    <cellStyle name="Normal 26 50 2 2" xfId="1821"/>
    <cellStyle name="Normal 26 50 3" xfId="1822"/>
    <cellStyle name="Normal 26 50 4" xfId="1823"/>
    <cellStyle name="Normal 26 51" xfId="468"/>
    <cellStyle name="Normal 26 51 2" xfId="1824"/>
    <cellStyle name="Normal 26 51 2 2" xfId="1825"/>
    <cellStyle name="Normal 26 51 3" xfId="1826"/>
    <cellStyle name="Normal 26 51 4" xfId="1827"/>
    <cellStyle name="Normal 26 52" xfId="469"/>
    <cellStyle name="Normal 26 52 2" xfId="1828"/>
    <cellStyle name="Normal 26 52 2 2" xfId="1829"/>
    <cellStyle name="Normal 26 52 3" xfId="1830"/>
    <cellStyle name="Normal 26 52 4" xfId="1831"/>
    <cellStyle name="Normal 26 53" xfId="470"/>
    <cellStyle name="Normal 26 53 2" xfId="1832"/>
    <cellStyle name="Normal 26 53 2 2" xfId="1833"/>
    <cellStyle name="Normal 26 53 3" xfId="1834"/>
    <cellStyle name="Normal 26 53 4" xfId="1835"/>
    <cellStyle name="Normal 26 54" xfId="471"/>
    <cellStyle name="Normal 26 54 2" xfId="1836"/>
    <cellStyle name="Normal 26 54 2 2" xfId="1837"/>
    <cellStyle name="Normal 26 54 3" xfId="1838"/>
    <cellStyle name="Normal 26 54 4" xfId="1839"/>
    <cellStyle name="Normal 26 55" xfId="472"/>
    <cellStyle name="Normal 26 55 2" xfId="1840"/>
    <cellStyle name="Normal 26 55 2 2" xfId="1841"/>
    <cellStyle name="Normal 26 55 3" xfId="1842"/>
    <cellStyle name="Normal 26 55 4" xfId="1843"/>
    <cellStyle name="Normal 26 56" xfId="473"/>
    <cellStyle name="Normal 26 56 2" xfId="1844"/>
    <cellStyle name="Normal 26 56 2 2" xfId="1845"/>
    <cellStyle name="Normal 26 56 3" xfId="1846"/>
    <cellStyle name="Normal 26 56 4" xfId="1847"/>
    <cellStyle name="Normal 26 57" xfId="474"/>
    <cellStyle name="Normal 26 57 2" xfId="1848"/>
    <cellStyle name="Normal 26 57 2 2" xfId="1849"/>
    <cellStyle name="Normal 26 57 3" xfId="1850"/>
    <cellStyle name="Normal 26 57 4" xfId="1851"/>
    <cellStyle name="Normal 26 58" xfId="475"/>
    <cellStyle name="Normal 26 58 2" xfId="1852"/>
    <cellStyle name="Normal 26 58 2 2" xfId="1853"/>
    <cellStyle name="Normal 26 58 3" xfId="1854"/>
    <cellStyle name="Normal 26 58 4" xfId="1855"/>
    <cellStyle name="Normal 26 59" xfId="476"/>
    <cellStyle name="Normal 26 59 2" xfId="1856"/>
    <cellStyle name="Normal 26 59 2 2" xfId="1857"/>
    <cellStyle name="Normal 26 59 3" xfId="1858"/>
    <cellStyle name="Normal 26 59 4" xfId="1859"/>
    <cellStyle name="Normal 26 6" xfId="477"/>
    <cellStyle name="Normal 26 6 2" xfId="1860"/>
    <cellStyle name="Normal 26 6 2 2" xfId="1861"/>
    <cellStyle name="Normal 26 6 3" xfId="1862"/>
    <cellStyle name="Normal 26 6 4" xfId="1863"/>
    <cellStyle name="Normal 26 60" xfId="478"/>
    <cellStyle name="Normal 26 60 2" xfId="1864"/>
    <cellStyle name="Normal 26 60 2 2" xfId="1865"/>
    <cellStyle name="Normal 26 60 3" xfId="1866"/>
    <cellStyle name="Normal 26 60 4" xfId="1867"/>
    <cellStyle name="Normal 26 61" xfId="479"/>
    <cellStyle name="Normal 26 61 2" xfId="1868"/>
    <cellStyle name="Normal 26 61 2 2" xfId="1869"/>
    <cellStyle name="Normal 26 61 3" xfId="1870"/>
    <cellStyle name="Normal 26 61 4" xfId="1871"/>
    <cellStyle name="Normal 26 62" xfId="480"/>
    <cellStyle name="Normal 26 62 2" xfId="1872"/>
    <cellStyle name="Normal 26 62 2 2" xfId="1873"/>
    <cellStyle name="Normal 26 62 3" xfId="1874"/>
    <cellStyle name="Normal 26 62 4" xfId="1875"/>
    <cellStyle name="Normal 26 63" xfId="481"/>
    <cellStyle name="Normal 26 63 2" xfId="1876"/>
    <cellStyle name="Normal 26 63 2 2" xfId="1877"/>
    <cellStyle name="Normal 26 63 3" xfId="1878"/>
    <cellStyle name="Normal 26 63 4" xfId="1879"/>
    <cellStyle name="Normal 26 64" xfId="482"/>
    <cellStyle name="Normal 26 64 2" xfId="1880"/>
    <cellStyle name="Normal 26 64 2 2" xfId="1881"/>
    <cellStyle name="Normal 26 64 3" xfId="1882"/>
    <cellStyle name="Normal 26 64 4" xfId="1883"/>
    <cellStyle name="Normal 26 65" xfId="483"/>
    <cellStyle name="Normal 26 65 2" xfId="1884"/>
    <cellStyle name="Normal 26 65 2 2" xfId="1885"/>
    <cellStyle name="Normal 26 65 3" xfId="1886"/>
    <cellStyle name="Normal 26 65 4" xfId="1887"/>
    <cellStyle name="Normal 26 66" xfId="484"/>
    <cellStyle name="Normal 26 66 2" xfId="1888"/>
    <cellStyle name="Normal 26 66 2 2" xfId="1889"/>
    <cellStyle name="Normal 26 66 3" xfId="1890"/>
    <cellStyle name="Normal 26 66 4" xfId="1891"/>
    <cellStyle name="Normal 26 67" xfId="485"/>
    <cellStyle name="Normal 26 67 2" xfId="1892"/>
    <cellStyle name="Normal 26 67 2 2" xfId="1893"/>
    <cellStyle name="Normal 26 67 3" xfId="1894"/>
    <cellStyle name="Normal 26 67 4" xfId="1895"/>
    <cellStyle name="Normal 26 68" xfId="486"/>
    <cellStyle name="Normal 26 68 2" xfId="1896"/>
    <cellStyle name="Normal 26 68 2 2" xfId="1897"/>
    <cellStyle name="Normal 26 68 3" xfId="1898"/>
    <cellStyle name="Normal 26 68 4" xfId="1899"/>
    <cellStyle name="Normal 26 69" xfId="487"/>
    <cellStyle name="Normal 26 69 2" xfId="1900"/>
    <cellStyle name="Normal 26 69 2 2" xfId="1901"/>
    <cellStyle name="Normal 26 69 3" xfId="1902"/>
    <cellStyle name="Normal 26 69 4" xfId="1903"/>
    <cellStyle name="Normal 26 7" xfId="488"/>
    <cellStyle name="Normal 26 7 2" xfId="1904"/>
    <cellStyle name="Normal 26 7 2 2" xfId="1905"/>
    <cellStyle name="Normal 26 7 3" xfId="1906"/>
    <cellStyle name="Normal 26 7 4" xfId="1907"/>
    <cellStyle name="Normal 26 70" xfId="489"/>
    <cellStyle name="Normal 26 70 2" xfId="1908"/>
    <cellStyle name="Normal 26 70 2 2" xfId="1909"/>
    <cellStyle name="Normal 26 70 3" xfId="1910"/>
    <cellStyle name="Normal 26 70 4" xfId="1911"/>
    <cellStyle name="Normal 26 71" xfId="490"/>
    <cellStyle name="Normal 26 71 2" xfId="1912"/>
    <cellStyle name="Normal 26 71 2 2" xfId="1913"/>
    <cellStyle name="Normal 26 71 3" xfId="1914"/>
    <cellStyle name="Normal 26 71 4" xfId="1915"/>
    <cellStyle name="Normal 26 72" xfId="491"/>
    <cellStyle name="Normal 26 72 2" xfId="1916"/>
    <cellStyle name="Normal 26 72 2 2" xfId="1917"/>
    <cellStyle name="Normal 26 72 3" xfId="1918"/>
    <cellStyle name="Normal 26 72 4" xfId="1919"/>
    <cellStyle name="Normal 26 73" xfId="492"/>
    <cellStyle name="Normal 26 73 2" xfId="1920"/>
    <cellStyle name="Normal 26 73 2 2" xfId="1921"/>
    <cellStyle name="Normal 26 73 3" xfId="1922"/>
    <cellStyle name="Normal 26 73 4" xfId="1923"/>
    <cellStyle name="Normal 26 74" xfId="493"/>
    <cellStyle name="Normal 26 74 2" xfId="1924"/>
    <cellStyle name="Normal 26 74 2 2" xfId="1925"/>
    <cellStyle name="Normal 26 74 3" xfId="1926"/>
    <cellStyle name="Normal 26 74 4" xfId="1927"/>
    <cellStyle name="Normal 26 75" xfId="494"/>
    <cellStyle name="Normal 26 75 2" xfId="1928"/>
    <cellStyle name="Normal 26 75 2 2" xfId="1929"/>
    <cellStyle name="Normal 26 75 3" xfId="1930"/>
    <cellStyle name="Normal 26 75 4" xfId="1931"/>
    <cellStyle name="Normal 26 76" xfId="495"/>
    <cellStyle name="Normal 26 76 2" xfId="1932"/>
    <cellStyle name="Normal 26 76 2 2" xfId="1933"/>
    <cellStyle name="Normal 26 76 3" xfId="1934"/>
    <cellStyle name="Normal 26 76 4" xfId="1935"/>
    <cellStyle name="Normal 26 77" xfId="496"/>
    <cellStyle name="Normal 26 77 2" xfId="1936"/>
    <cellStyle name="Normal 26 77 2 2" xfId="1937"/>
    <cellStyle name="Normal 26 77 3" xfId="1938"/>
    <cellStyle name="Normal 26 77 4" xfId="1939"/>
    <cellStyle name="Normal 26 78" xfId="497"/>
    <cellStyle name="Normal 26 78 2" xfId="1940"/>
    <cellStyle name="Normal 26 78 2 2" xfId="1941"/>
    <cellStyle name="Normal 26 78 3" xfId="1942"/>
    <cellStyle name="Normal 26 78 4" xfId="1943"/>
    <cellStyle name="Normal 26 79" xfId="498"/>
    <cellStyle name="Normal 26 79 2" xfId="1944"/>
    <cellStyle name="Normal 26 79 2 2" xfId="1945"/>
    <cellStyle name="Normal 26 79 3" xfId="1946"/>
    <cellStyle name="Normal 26 79 4" xfId="1947"/>
    <cellStyle name="Normal 26 8" xfId="499"/>
    <cellStyle name="Normal 26 8 2" xfId="1948"/>
    <cellStyle name="Normal 26 8 2 2" xfId="1949"/>
    <cellStyle name="Normal 26 8 3" xfId="1950"/>
    <cellStyle name="Normal 26 8 4" xfId="1951"/>
    <cellStyle name="Normal 26 80" xfId="500"/>
    <cellStyle name="Normal 26 80 2" xfId="1952"/>
    <cellStyle name="Normal 26 80 2 2" xfId="1953"/>
    <cellStyle name="Normal 26 80 3" xfId="1954"/>
    <cellStyle name="Normal 26 80 4" xfId="1955"/>
    <cellStyle name="Normal 26 81" xfId="501"/>
    <cellStyle name="Normal 26 81 2" xfId="1956"/>
    <cellStyle name="Normal 26 81 2 2" xfId="1957"/>
    <cellStyle name="Normal 26 81 3" xfId="1958"/>
    <cellStyle name="Normal 26 81 4" xfId="1959"/>
    <cellStyle name="Normal 26 82" xfId="502"/>
    <cellStyle name="Normal 26 82 2" xfId="1960"/>
    <cellStyle name="Normal 26 82 2 2" xfId="1961"/>
    <cellStyle name="Normal 26 82 3" xfId="1962"/>
    <cellStyle name="Normal 26 82 4" xfId="1963"/>
    <cellStyle name="Normal 26 83" xfId="503"/>
    <cellStyle name="Normal 26 83 2" xfId="1964"/>
    <cellStyle name="Normal 26 83 2 2" xfId="1965"/>
    <cellStyle name="Normal 26 83 3" xfId="1966"/>
    <cellStyle name="Normal 26 83 4" xfId="1967"/>
    <cellStyle name="Normal 26 84" xfId="504"/>
    <cellStyle name="Normal 26 84 2" xfId="1968"/>
    <cellStyle name="Normal 26 84 2 2" xfId="1969"/>
    <cellStyle name="Normal 26 84 3" xfId="1970"/>
    <cellStyle name="Normal 26 84 4" xfId="1971"/>
    <cellStyle name="Normal 26 85" xfId="505"/>
    <cellStyle name="Normal 26 85 2" xfId="1972"/>
    <cellStyle name="Normal 26 85 2 2" xfId="1973"/>
    <cellStyle name="Normal 26 85 3" xfId="1974"/>
    <cellStyle name="Normal 26 85 4" xfId="1975"/>
    <cellStyle name="Normal 26 86" xfId="506"/>
    <cellStyle name="Normal 26 86 2" xfId="1976"/>
    <cellStyle name="Normal 26 86 2 2" xfId="1977"/>
    <cellStyle name="Normal 26 86 3" xfId="1978"/>
    <cellStyle name="Normal 26 86 4" xfId="1979"/>
    <cellStyle name="Normal 26 87" xfId="507"/>
    <cellStyle name="Normal 26 87 2" xfId="1980"/>
    <cellStyle name="Normal 26 87 2 2" xfId="1981"/>
    <cellStyle name="Normal 26 87 3" xfId="1982"/>
    <cellStyle name="Normal 26 87 4" xfId="1983"/>
    <cellStyle name="Normal 26 88" xfId="508"/>
    <cellStyle name="Normal 26 88 2" xfId="1984"/>
    <cellStyle name="Normal 26 88 2 2" xfId="1985"/>
    <cellStyle name="Normal 26 88 3" xfId="1986"/>
    <cellStyle name="Normal 26 88 4" xfId="1987"/>
    <cellStyle name="Normal 26 89" xfId="509"/>
    <cellStyle name="Normal 26 89 2" xfId="1988"/>
    <cellStyle name="Normal 26 89 2 2" xfId="1989"/>
    <cellStyle name="Normal 26 89 3" xfId="1990"/>
    <cellStyle name="Normal 26 89 4" xfId="1991"/>
    <cellStyle name="Normal 26 9" xfId="510"/>
    <cellStyle name="Normal 26 9 2" xfId="1992"/>
    <cellStyle name="Normal 26 9 2 2" xfId="1993"/>
    <cellStyle name="Normal 26 9 3" xfId="1994"/>
    <cellStyle name="Normal 26 9 4" xfId="1995"/>
    <cellStyle name="Normal 26 90" xfId="511"/>
    <cellStyle name="Normal 26 90 2" xfId="1996"/>
    <cellStyle name="Normal 26 90 2 2" xfId="1997"/>
    <cellStyle name="Normal 26 90 3" xfId="1998"/>
    <cellStyle name="Normal 26 90 4" xfId="1999"/>
    <cellStyle name="Normal 26 91" xfId="512"/>
    <cellStyle name="Normal 26 91 2" xfId="2000"/>
    <cellStyle name="Normal 26 91 2 2" xfId="2001"/>
    <cellStyle name="Normal 26 91 3" xfId="2002"/>
    <cellStyle name="Normal 26 91 4" xfId="2003"/>
    <cellStyle name="Normal 26 92" xfId="513"/>
    <cellStyle name="Normal 26 92 2" xfId="2004"/>
    <cellStyle name="Normal 26 92 2 2" xfId="2005"/>
    <cellStyle name="Normal 26 92 3" xfId="2006"/>
    <cellStyle name="Normal 26 92 4" xfId="2007"/>
    <cellStyle name="Normal 26 93" xfId="514"/>
    <cellStyle name="Normal 26 93 2" xfId="2008"/>
    <cellStyle name="Normal 26 93 2 2" xfId="2009"/>
    <cellStyle name="Normal 26 93 3" xfId="2010"/>
    <cellStyle name="Normal 26 93 4" xfId="2011"/>
    <cellStyle name="Normal 26 94" xfId="515"/>
    <cellStyle name="Normal 26 94 2" xfId="2012"/>
    <cellStyle name="Normal 26 94 2 2" xfId="2013"/>
    <cellStyle name="Normal 26 94 3" xfId="2014"/>
    <cellStyle name="Normal 26 94 4" xfId="2015"/>
    <cellStyle name="Normal 26 95" xfId="516"/>
    <cellStyle name="Normal 26 95 2" xfId="2016"/>
    <cellStyle name="Normal 26 95 2 2" xfId="2017"/>
    <cellStyle name="Normal 26 95 3" xfId="2018"/>
    <cellStyle name="Normal 26 95 4" xfId="2019"/>
    <cellStyle name="Normal 26 96" xfId="517"/>
    <cellStyle name="Normal 26 96 2" xfId="2020"/>
    <cellStyle name="Normal 26 96 2 2" xfId="2021"/>
    <cellStyle name="Normal 26 96 3" xfId="2022"/>
    <cellStyle name="Normal 26 96 4" xfId="2023"/>
    <cellStyle name="Normal 26 97" xfId="518"/>
    <cellStyle name="Normal 26 97 2" xfId="2024"/>
    <cellStyle name="Normal 26 97 2 2" xfId="2025"/>
    <cellStyle name="Normal 26 97 3" xfId="2026"/>
    <cellStyle name="Normal 26 97 4" xfId="2027"/>
    <cellStyle name="Normal 26 98" xfId="519"/>
    <cellStyle name="Normal 26 98 2" xfId="2028"/>
    <cellStyle name="Normal 26 98 2 2" xfId="2029"/>
    <cellStyle name="Normal 26 98 3" xfId="2030"/>
    <cellStyle name="Normal 26 98 4" xfId="2031"/>
    <cellStyle name="Normal 26 99" xfId="2032"/>
    <cellStyle name="Normal 26 99 2" xfId="2033"/>
    <cellStyle name="Normal 27" xfId="520"/>
    <cellStyle name="Normal 27 2" xfId="2034"/>
    <cellStyle name="Normal 27 2 2" xfId="2035"/>
    <cellStyle name="Normal 27 3" xfId="2036"/>
    <cellStyle name="Normal 27 4" xfId="2037"/>
    <cellStyle name="Normal 28" xfId="521"/>
    <cellStyle name="Normal 28 2" xfId="2038"/>
    <cellStyle name="Normal 28 2 2" xfId="2039"/>
    <cellStyle name="Normal 28 3" xfId="2040"/>
    <cellStyle name="Normal 28 4" xfId="2041"/>
    <cellStyle name="Normal 29" xfId="522"/>
    <cellStyle name="Normal 29 2" xfId="2042"/>
    <cellStyle name="Normal 29 2 2" xfId="2043"/>
    <cellStyle name="Normal 29 3" xfId="2044"/>
    <cellStyle name="Normal 29 4" xfId="2045"/>
    <cellStyle name="Normal 3" xfId="523"/>
    <cellStyle name="Normal 3 2" xfId="524"/>
    <cellStyle name="Normal 3 2 2" xfId="525"/>
    <cellStyle name="Normal 3 2 2 2" xfId="2046"/>
    <cellStyle name="Normal 3 2 3" xfId="2047"/>
    <cellStyle name="Normal 3 2 4" xfId="2048"/>
    <cellStyle name="Normal 3 3" xfId="526"/>
    <cellStyle name="Normal 3 3 2" xfId="527"/>
    <cellStyle name="Normal 3 4" xfId="528"/>
    <cellStyle name="Normal 3 5" xfId="2049"/>
    <cellStyle name="Normal 3_Final February 2013 Elementwise availability " xfId="4061"/>
    <cellStyle name="Normal 30" xfId="529"/>
    <cellStyle name="Normal 30 2" xfId="2050"/>
    <cellStyle name="Normal 30 2 2" xfId="2051"/>
    <cellStyle name="Normal 30 3" xfId="2052"/>
    <cellStyle name="Normal 30 4" xfId="2053"/>
    <cellStyle name="Normal 31" xfId="530"/>
    <cellStyle name="Normal 31 2" xfId="2054"/>
    <cellStyle name="Normal 31 2 2" xfId="2055"/>
    <cellStyle name="Normal 31 3" xfId="2056"/>
    <cellStyle name="Normal 31 4" xfId="2057"/>
    <cellStyle name="Normal 32" xfId="531"/>
    <cellStyle name="Normal 32 2" xfId="2058"/>
    <cellStyle name="Normal 32 2 2" xfId="2059"/>
    <cellStyle name="Normal 32 3" xfId="2060"/>
    <cellStyle name="Normal 32 4" xfId="2061"/>
    <cellStyle name="Normal 33" xfId="532"/>
    <cellStyle name="Normal 33 2" xfId="2062"/>
    <cellStyle name="Normal 33 2 2" xfId="2063"/>
    <cellStyle name="Normal 33 3" xfId="2064"/>
    <cellStyle name="Normal 33 4" xfId="2065"/>
    <cellStyle name="Normal 34" xfId="533"/>
    <cellStyle name="Normal 34 2" xfId="2066"/>
    <cellStyle name="Normal 34 2 2" xfId="2067"/>
    <cellStyle name="Normal 34 3" xfId="2068"/>
    <cellStyle name="Normal 34 4" xfId="2069"/>
    <cellStyle name="Normal 35" xfId="534"/>
    <cellStyle name="Normal 35 2" xfId="2070"/>
    <cellStyle name="Normal 35 2 2" xfId="2071"/>
    <cellStyle name="Normal 35 3" xfId="2072"/>
    <cellStyle name="Normal 35 4" xfId="2073"/>
    <cellStyle name="Normal 36" xfId="535"/>
    <cellStyle name="Normal 36 2" xfId="2074"/>
    <cellStyle name="Normal 36 2 2" xfId="2075"/>
    <cellStyle name="Normal 36 3" xfId="2076"/>
    <cellStyle name="Normal 36 4" xfId="2077"/>
    <cellStyle name="Normal 37" xfId="536"/>
    <cellStyle name="Normal 37 2" xfId="2078"/>
    <cellStyle name="Normal 37 2 2" xfId="2079"/>
    <cellStyle name="Normal 37 3" xfId="2080"/>
    <cellStyle name="Normal 37 4" xfId="2081"/>
    <cellStyle name="Normal 38" xfId="537"/>
    <cellStyle name="Normal 38 2" xfId="2082"/>
    <cellStyle name="Normal 38 2 2" xfId="2083"/>
    <cellStyle name="Normal 38 3" xfId="2084"/>
    <cellStyle name="Normal 38 4" xfId="2085"/>
    <cellStyle name="Normal 39" xfId="538"/>
    <cellStyle name="Normal 39 2" xfId="2086"/>
    <cellStyle name="Normal 39 2 2" xfId="2087"/>
    <cellStyle name="Normal 39 3" xfId="2088"/>
    <cellStyle name="Normal 39 4" xfId="2089"/>
    <cellStyle name="Normal 4" xfId="539"/>
    <cellStyle name="Normal 4 2" xfId="540"/>
    <cellStyle name="Normal 4 2 2" xfId="541"/>
    <cellStyle name="Normal 4 2 3" xfId="542"/>
    <cellStyle name="Normal 4 2 4" xfId="543"/>
    <cellStyle name="Normal 4 3" xfId="544"/>
    <cellStyle name="Normal 4 3 2" xfId="545"/>
    <cellStyle name="Normal 4 4" xfId="546"/>
    <cellStyle name="Normal 4 5" xfId="547"/>
    <cellStyle name="Normal 4 6" xfId="548"/>
    <cellStyle name="Normal 40" xfId="549"/>
    <cellStyle name="Normal 40 2" xfId="2090"/>
    <cellStyle name="Normal 40 2 2" xfId="2091"/>
    <cellStyle name="Normal 40 3" xfId="2092"/>
    <cellStyle name="Normal 40 4" xfId="2093"/>
    <cellStyle name="Normal 41" xfId="550"/>
    <cellStyle name="Normal 41 2" xfId="2094"/>
    <cellStyle name="Normal 41 2 2" xfId="2095"/>
    <cellStyle name="Normal 41 3" xfId="2096"/>
    <cellStyle name="Normal 41 4" xfId="2097"/>
    <cellStyle name="Normal 42" xfId="551"/>
    <cellStyle name="Normal 42 2" xfId="2098"/>
    <cellStyle name="Normal 42 2 2" xfId="2099"/>
    <cellStyle name="Normal 42 3" xfId="2100"/>
    <cellStyle name="Normal 42 4" xfId="2101"/>
    <cellStyle name="Normal 43" xfId="552"/>
    <cellStyle name="Normal 43 2" xfId="2102"/>
    <cellStyle name="Normal 43 2 2" xfId="2103"/>
    <cellStyle name="Normal 43 3" xfId="2104"/>
    <cellStyle name="Normal 43 4" xfId="2105"/>
    <cellStyle name="Normal 44" xfId="553"/>
    <cellStyle name="Normal 44 2" xfId="2106"/>
    <cellStyle name="Normal 44 2 2" xfId="2107"/>
    <cellStyle name="Normal 44 3" xfId="2108"/>
    <cellStyle name="Normal 44 4" xfId="2109"/>
    <cellStyle name="Normal 45" xfId="554"/>
    <cellStyle name="Normal 45 2" xfId="2110"/>
    <cellStyle name="Normal 45 2 2" xfId="2111"/>
    <cellStyle name="Normal 45 3" xfId="2112"/>
    <cellStyle name="Normal 45 4" xfId="2113"/>
    <cellStyle name="Normal 46" xfId="555"/>
    <cellStyle name="Normal 46 2" xfId="2114"/>
    <cellStyle name="Normal 46 2 2" xfId="2115"/>
    <cellStyle name="Normal 46 3" xfId="2116"/>
    <cellStyle name="Normal 46 4" xfId="2117"/>
    <cellStyle name="Normal 47" xfId="556"/>
    <cellStyle name="Normal 47 2" xfId="2118"/>
    <cellStyle name="Normal 47 2 2" xfId="2119"/>
    <cellStyle name="Normal 47 3" xfId="2120"/>
    <cellStyle name="Normal 47 4" xfId="2121"/>
    <cellStyle name="Normal 48" xfId="557"/>
    <cellStyle name="Normal 48 2" xfId="2122"/>
    <cellStyle name="Normal 48 2 2" xfId="2123"/>
    <cellStyle name="Normal 48 3" xfId="2124"/>
    <cellStyle name="Normal 48 4" xfId="2125"/>
    <cellStyle name="Normal 49" xfId="558"/>
    <cellStyle name="Normal 49 2" xfId="2126"/>
    <cellStyle name="Normal 49 2 2" xfId="2127"/>
    <cellStyle name="Normal 49 3" xfId="2128"/>
    <cellStyle name="Normal 49 4" xfId="2129"/>
    <cellStyle name="Normal 5" xfId="559"/>
    <cellStyle name="Normal 5 2" xfId="2130"/>
    <cellStyle name="Normal 5 2 2" xfId="2131"/>
    <cellStyle name="Normal 5 3" xfId="2132"/>
    <cellStyle name="Normal 5 4" xfId="2133"/>
    <cellStyle name="Normal 50" xfId="560"/>
    <cellStyle name="Normal 50 2" xfId="2134"/>
    <cellStyle name="Normal 50 2 2" xfId="2135"/>
    <cellStyle name="Normal 50 3" xfId="2136"/>
    <cellStyle name="Normal 50 4" xfId="2137"/>
    <cellStyle name="Normal 51" xfId="561"/>
    <cellStyle name="Normal 51 2" xfId="2138"/>
    <cellStyle name="Normal 51 2 2" xfId="2139"/>
    <cellStyle name="Normal 51 3" xfId="2140"/>
    <cellStyle name="Normal 51 4" xfId="2141"/>
    <cellStyle name="Normal 52" xfId="562"/>
    <cellStyle name="Normal 52 2" xfId="2142"/>
    <cellStyle name="Normal 52 2 2" xfId="2143"/>
    <cellStyle name="Normal 52 3" xfId="2144"/>
    <cellStyle name="Normal 52 4" xfId="2145"/>
    <cellStyle name="Normal 53" xfId="563"/>
    <cellStyle name="Normal 53 2" xfId="2146"/>
    <cellStyle name="Normal 53 2 2" xfId="2147"/>
    <cellStyle name="Normal 53 3" xfId="2148"/>
    <cellStyle name="Normal 53 4" xfId="2149"/>
    <cellStyle name="Normal 54" xfId="564"/>
    <cellStyle name="Normal 54 2" xfId="2150"/>
    <cellStyle name="Normal 54 2 2" xfId="2151"/>
    <cellStyle name="Normal 54 3" xfId="2152"/>
    <cellStyle name="Normal 54 4" xfId="2153"/>
    <cellStyle name="Normal 55" xfId="565"/>
    <cellStyle name="Normal 55 2" xfId="2154"/>
    <cellStyle name="Normal 55 2 2" xfId="2155"/>
    <cellStyle name="Normal 55 3" xfId="2156"/>
    <cellStyle name="Normal 55 4" xfId="2157"/>
    <cellStyle name="Normal 56" xfId="566"/>
    <cellStyle name="Normal 56 2" xfId="2158"/>
    <cellStyle name="Normal 56 2 2" xfId="2159"/>
    <cellStyle name="Normal 56 3" xfId="2160"/>
    <cellStyle name="Normal 56 4" xfId="2161"/>
    <cellStyle name="Normal 57" xfId="567"/>
    <cellStyle name="Normal 57 2" xfId="2162"/>
    <cellStyle name="Normal 57 2 2" xfId="2163"/>
    <cellStyle name="Normal 57 3" xfId="2164"/>
    <cellStyle name="Normal 57 4" xfId="2165"/>
    <cellStyle name="Normal 58" xfId="568"/>
    <cellStyle name="Normal 58 2" xfId="2166"/>
    <cellStyle name="Normal 58 2 2" xfId="2167"/>
    <cellStyle name="Normal 58 3" xfId="2168"/>
    <cellStyle name="Normal 58 4" xfId="2169"/>
    <cellStyle name="Normal 59" xfId="569"/>
    <cellStyle name="Normal 59 2" xfId="2170"/>
    <cellStyle name="Normal 59 2 2" xfId="2171"/>
    <cellStyle name="Normal 59 3" xfId="2172"/>
    <cellStyle name="Normal 59 4" xfId="2173"/>
    <cellStyle name="Normal 6" xfId="570"/>
    <cellStyle name="Normal 6 2" xfId="2174"/>
    <cellStyle name="Normal 6 2 2" xfId="2175"/>
    <cellStyle name="Normal 6 3" xfId="571"/>
    <cellStyle name="Normal 6 3 2" xfId="2176"/>
    <cellStyle name="Normal 6 4" xfId="2177"/>
    <cellStyle name="Normal 60" xfId="572"/>
    <cellStyle name="Normal 60 2" xfId="2178"/>
    <cellStyle name="Normal 60 2 2" xfId="2179"/>
    <cellStyle name="Normal 60 3" xfId="2180"/>
    <cellStyle name="Normal 60 4" xfId="2181"/>
    <cellStyle name="Normal 61" xfId="573"/>
    <cellStyle name="Normal 61 2" xfId="2182"/>
    <cellStyle name="Normal 61 2 2" xfId="2183"/>
    <cellStyle name="Normal 61 3" xfId="2184"/>
    <cellStyle name="Normal 61 4" xfId="2185"/>
    <cellStyle name="Normal 62" xfId="574"/>
    <cellStyle name="Normal 62 2" xfId="2186"/>
    <cellStyle name="Normal 62 2 2" xfId="2187"/>
    <cellStyle name="Normal 62 3" xfId="2188"/>
    <cellStyle name="Normal 62 4" xfId="2189"/>
    <cellStyle name="Normal 63" xfId="575"/>
    <cellStyle name="Normal 63 2" xfId="2190"/>
    <cellStyle name="Normal 63 2 2" xfId="2191"/>
    <cellStyle name="Normal 63 3" xfId="2192"/>
    <cellStyle name="Normal 63 4" xfId="2193"/>
    <cellStyle name="Normal 64" xfId="576"/>
    <cellStyle name="Normal 64 2" xfId="2194"/>
    <cellStyle name="Normal 64 2 2" xfId="2195"/>
    <cellStyle name="Normal 64 3" xfId="2196"/>
    <cellStyle name="Normal 64 4" xfId="2197"/>
    <cellStyle name="Normal 65" xfId="577"/>
    <cellStyle name="Normal 65 2" xfId="2198"/>
    <cellStyle name="Normal 65 2 2" xfId="2199"/>
    <cellStyle name="Normal 65 3" xfId="2200"/>
    <cellStyle name="Normal 65 4" xfId="2201"/>
    <cellStyle name="Normal 66" xfId="578"/>
    <cellStyle name="Normal 66 2" xfId="2202"/>
    <cellStyle name="Normal 66 2 2" xfId="2203"/>
    <cellStyle name="Normal 66 3" xfId="2204"/>
    <cellStyle name="Normal 66 4" xfId="2205"/>
    <cellStyle name="Normal 67" xfId="579"/>
    <cellStyle name="Normal 67 2" xfId="2206"/>
    <cellStyle name="Normal 67 2 2" xfId="2207"/>
    <cellStyle name="Normal 67 3" xfId="2208"/>
    <cellStyle name="Normal 67 4" xfId="2209"/>
    <cellStyle name="Normal 68" xfId="580"/>
    <cellStyle name="Normal 68 2" xfId="2210"/>
    <cellStyle name="Normal 68 2 2" xfId="2211"/>
    <cellStyle name="Normal 68 3" xfId="2212"/>
    <cellStyle name="Normal 68 4" xfId="2213"/>
    <cellStyle name="Normal 69" xfId="581"/>
    <cellStyle name="Normal 69 2" xfId="2214"/>
    <cellStyle name="Normal 69 2 2" xfId="2215"/>
    <cellStyle name="Normal 69 3" xfId="2216"/>
    <cellStyle name="Normal 69 4" xfId="2217"/>
    <cellStyle name="Normal 7" xfId="582"/>
    <cellStyle name="Normal 7 10" xfId="4062"/>
    <cellStyle name="Normal 7 11" xfId="4063"/>
    <cellStyle name="Normal 7 12" xfId="4071"/>
    <cellStyle name="Normal 7 12 2" xfId="4073"/>
    <cellStyle name="Normal 7 2" xfId="2218"/>
    <cellStyle name="Normal 7 2 2" xfId="2219"/>
    <cellStyle name="Normal 7 3" xfId="2220"/>
    <cellStyle name="Normal 7 4" xfId="2221"/>
    <cellStyle name="Normal 7 5" xfId="2222"/>
    <cellStyle name="Normal 7 6" xfId="2223"/>
    <cellStyle name="Normal 7 7" xfId="2224"/>
    <cellStyle name="Normal 7 8" xfId="4064"/>
    <cellStyle name="Normal 7 9" xfId="4065"/>
    <cellStyle name="Normal 70" xfId="583"/>
    <cellStyle name="Normal 70 2" xfId="2225"/>
    <cellStyle name="Normal 70 2 2" xfId="2226"/>
    <cellStyle name="Normal 70 3" xfId="2227"/>
    <cellStyle name="Normal 70 4" xfId="2228"/>
    <cellStyle name="Normal 71" xfId="584"/>
    <cellStyle name="Normal 71 2" xfId="2229"/>
    <cellStyle name="Normal 71 2 2" xfId="2230"/>
    <cellStyle name="Normal 71 3" xfId="2231"/>
    <cellStyle name="Normal 71 4" xfId="2232"/>
    <cellStyle name="Normal 72" xfId="585"/>
    <cellStyle name="Normal 72 2" xfId="2233"/>
    <cellStyle name="Normal 72 2 2" xfId="2234"/>
    <cellStyle name="Normal 72 3" xfId="2235"/>
    <cellStyle name="Normal 72 4" xfId="2236"/>
    <cellStyle name="Normal 73" xfId="586"/>
    <cellStyle name="Normal 73 2" xfId="2237"/>
    <cellStyle name="Normal 73 2 2" xfId="2238"/>
    <cellStyle name="Normal 73 3" xfId="2239"/>
    <cellStyle name="Normal 73 4" xfId="2240"/>
    <cellStyle name="Normal 74" xfId="587"/>
    <cellStyle name="Normal 74 10" xfId="588"/>
    <cellStyle name="Normal 74 10 2" xfId="2241"/>
    <cellStyle name="Normal 74 10 2 2" xfId="2242"/>
    <cellStyle name="Normal 74 10 3" xfId="2243"/>
    <cellStyle name="Normal 74 10 4" xfId="2244"/>
    <cellStyle name="Normal 74 11" xfId="589"/>
    <cellStyle name="Normal 74 11 2" xfId="2245"/>
    <cellStyle name="Normal 74 11 2 2" xfId="2246"/>
    <cellStyle name="Normal 74 11 3" xfId="2247"/>
    <cellStyle name="Normal 74 11 4" xfId="2248"/>
    <cellStyle name="Normal 74 12" xfId="590"/>
    <cellStyle name="Normal 74 12 2" xfId="2249"/>
    <cellStyle name="Normal 74 12 2 2" xfId="2250"/>
    <cellStyle name="Normal 74 12 3" xfId="2251"/>
    <cellStyle name="Normal 74 12 4" xfId="2252"/>
    <cellStyle name="Normal 74 13" xfId="591"/>
    <cellStyle name="Normal 74 13 2" xfId="2253"/>
    <cellStyle name="Normal 74 13 2 2" xfId="2254"/>
    <cellStyle name="Normal 74 13 3" xfId="2255"/>
    <cellStyle name="Normal 74 13 4" xfId="2256"/>
    <cellStyle name="Normal 74 14" xfId="592"/>
    <cellStyle name="Normal 74 14 2" xfId="2257"/>
    <cellStyle name="Normal 74 14 2 2" xfId="2258"/>
    <cellStyle name="Normal 74 14 3" xfId="2259"/>
    <cellStyle name="Normal 74 14 4" xfId="2260"/>
    <cellStyle name="Normal 74 15" xfId="593"/>
    <cellStyle name="Normal 74 15 2" xfId="2261"/>
    <cellStyle name="Normal 74 15 2 2" xfId="2262"/>
    <cellStyle name="Normal 74 15 3" xfId="2263"/>
    <cellStyle name="Normal 74 15 4" xfId="2264"/>
    <cellStyle name="Normal 74 16" xfId="594"/>
    <cellStyle name="Normal 74 16 2" xfId="2265"/>
    <cellStyle name="Normal 74 16 2 2" xfId="2266"/>
    <cellStyle name="Normal 74 16 3" xfId="2267"/>
    <cellStyle name="Normal 74 16 4" xfId="2268"/>
    <cellStyle name="Normal 74 17" xfId="595"/>
    <cellStyle name="Normal 74 17 2" xfId="2269"/>
    <cellStyle name="Normal 74 17 2 2" xfId="2270"/>
    <cellStyle name="Normal 74 17 3" xfId="2271"/>
    <cellStyle name="Normal 74 17 4" xfId="2272"/>
    <cellStyle name="Normal 74 18" xfId="596"/>
    <cellStyle name="Normal 74 18 2" xfId="2273"/>
    <cellStyle name="Normal 74 18 2 2" xfId="2274"/>
    <cellStyle name="Normal 74 18 3" xfId="2275"/>
    <cellStyle name="Normal 74 18 4" xfId="2276"/>
    <cellStyle name="Normal 74 19" xfId="597"/>
    <cellStyle name="Normal 74 19 2" xfId="2277"/>
    <cellStyle name="Normal 74 19 2 2" xfId="2278"/>
    <cellStyle name="Normal 74 19 3" xfId="2279"/>
    <cellStyle name="Normal 74 19 4" xfId="2280"/>
    <cellStyle name="Normal 74 2" xfId="598"/>
    <cellStyle name="Normal 74 2 2" xfId="2281"/>
    <cellStyle name="Normal 74 2 2 2" xfId="2282"/>
    <cellStyle name="Normal 74 2 3" xfId="2283"/>
    <cellStyle name="Normal 74 2 4" xfId="2284"/>
    <cellStyle name="Normal 74 20" xfId="599"/>
    <cellStyle name="Normal 74 20 2" xfId="2285"/>
    <cellStyle name="Normal 74 20 2 2" xfId="2286"/>
    <cellStyle name="Normal 74 20 3" xfId="2287"/>
    <cellStyle name="Normal 74 20 4" xfId="2288"/>
    <cellStyle name="Normal 74 21" xfId="600"/>
    <cellStyle name="Normal 74 21 2" xfId="2289"/>
    <cellStyle name="Normal 74 21 2 2" xfId="2290"/>
    <cellStyle name="Normal 74 21 3" xfId="2291"/>
    <cellStyle name="Normal 74 21 4" xfId="2292"/>
    <cellStyle name="Normal 74 22" xfId="601"/>
    <cellStyle name="Normal 74 22 2" xfId="2293"/>
    <cellStyle name="Normal 74 22 2 2" xfId="2294"/>
    <cellStyle name="Normal 74 22 3" xfId="2295"/>
    <cellStyle name="Normal 74 22 4" xfId="2296"/>
    <cellStyle name="Normal 74 23" xfId="602"/>
    <cellStyle name="Normal 74 23 2" xfId="2297"/>
    <cellStyle name="Normal 74 23 2 2" xfId="2298"/>
    <cellStyle name="Normal 74 23 3" xfId="2299"/>
    <cellStyle name="Normal 74 23 4" xfId="2300"/>
    <cellStyle name="Normal 74 24" xfId="603"/>
    <cellStyle name="Normal 74 24 2" xfId="2301"/>
    <cellStyle name="Normal 74 24 2 2" xfId="2302"/>
    <cellStyle name="Normal 74 24 3" xfId="2303"/>
    <cellStyle name="Normal 74 24 4" xfId="2304"/>
    <cellStyle name="Normal 74 25" xfId="604"/>
    <cellStyle name="Normal 74 25 2" xfId="2305"/>
    <cellStyle name="Normal 74 25 2 2" xfId="2306"/>
    <cellStyle name="Normal 74 25 3" xfId="2307"/>
    <cellStyle name="Normal 74 25 4" xfId="2308"/>
    <cellStyle name="Normal 74 26" xfId="605"/>
    <cellStyle name="Normal 74 26 2" xfId="2309"/>
    <cellStyle name="Normal 74 26 2 2" xfId="2310"/>
    <cellStyle name="Normal 74 26 3" xfId="2311"/>
    <cellStyle name="Normal 74 26 4" xfId="2312"/>
    <cellStyle name="Normal 74 27" xfId="606"/>
    <cellStyle name="Normal 74 27 10" xfId="607"/>
    <cellStyle name="Normal 74 27 10 2" xfId="2313"/>
    <cellStyle name="Normal 74 27 10 2 2" xfId="2314"/>
    <cellStyle name="Normal 74 27 10 3" xfId="2315"/>
    <cellStyle name="Normal 74 27 10 4" xfId="2316"/>
    <cellStyle name="Normal 74 27 11" xfId="608"/>
    <cellStyle name="Normal 74 27 11 2" xfId="2317"/>
    <cellStyle name="Normal 74 27 11 2 2" xfId="2318"/>
    <cellStyle name="Normal 74 27 11 3" xfId="2319"/>
    <cellStyle name="Normal 74 27 11 4" xfId="2320"/>
    <cellStyle name="Normal 74 27 12" xfId="609"/>
    <cellStyle name="Normal 74 27 12 2" xfId="2321"/>
    <cellStyle name="Normal 74 27 12 2 2" xfId="2322"/>
    <cellStyle name="Normal 74 27 12 3" xfId="2323"/>
    <cellStyle name="Normal 74 27 12 4" xfId="2324"/>
    <cellStyle name="Normal 74 27 13" xfId="610"/>
    <cellStyle name="Normal 74 27 13 2" xfId="2325"/>
    <cellStyle name="Normal 74 27 13 2 2" xfId="2326"/>
    <cellStyle name="Normal 74 27 13 3" xfId="2327"/>
    <cellStyle name="Normal 74 27 13 4" xfId="2328"/>
    <cellStyle name="Normal 74 27 14" xfId="611"/>
    <cellStyle name="Normal 74 27 14 2" xfId="2329"/>
    <cellStyle name="Normal 74 27 14 2 2" xfId="2330"/>
    <cellStyle name="Normal 74 27 14 3" xfId="2331"/>
    <cellStyle name="Normal 74 27 14 4" xfId="2332"/>
    <cellStyle name="Normal 74 27 15" xfId="612"/>
    <cellStyle name="Normal 74 27 15 2" xfId="2333"/>
    <cellStyle name="Normal 74 27 15 2 2" xfId="2334"/>
    <cellStyle name="Normal 74 27 15 3" xfId="2335"/>
    <cellStyle name="Normal 74 27 15 4" xfId="2336"/>
    <cellStyle name="Normal 74 27 16" xfId="613"/>
    <cellStyle name="Normal 74 27 16 2" xfId="2337"/>
    <cellStyle name="Normal 74 27 16 2 2" xfId="2338"/>
    <cellStyle name="Normal 74 27 16 3" xfId="2339"/>
    <cellStyle name="Normal 74 27 16 4" xfId="2340"/>
    <cellStyle name="Normal 74 27 17" xfId="614"/>
    <cellStyle name="Normal 74 27 17 2" xfId="2341"/>
    <cellStyle name="Normal 74 27 17 2 2" xfId="2342"/>
    <cellStyle name="Normal 74 27 17 3" xfId="2343"/>
    <cellStyle name="Normal 74 27 17 4" xfId="2344"/>
    <cellStyle name="Normal 74 27 18" xfId="615"/>
    <cellStyle name="Normal 74 27 18 2" xfId="2345"/>
    <cellStyle name="Normal 74 27 18 2 2" xfId="2346"/>
    <cellStyle name="Normal 74 27 18 3" xfId="2347"/>
    <cellStyle name="Normal 74 27 18 4" xfId="2348"/>
    <cellStyle name="Normal 74 27 19" xfId="616"/>
    <cellStyle name="Normal 74 27 19 2" xfId="2349"/>
    <cellStyle name="Normal 74 27 19 2 2" xfId="2350"/>
    <cellStyle name="Normal 74 27 19 3" xfId="2351"/>
    <cellStyle name="Normal 74 27 19 4" xfId="2352"/>
    <cellStyle name="Normal 74 27 2" xfId="617"/>
    <cellStyle name="Normal 74 27 2 2" xfId="2353"/>
    <cellStyle name="Normal 74 27 2 2 2" xfId="2354"/>
    <cellStyle name="Normal 74 27 2 3" xfId="2355"/>
    <cellStyle name="Normal 74 27 2 4" xfId="2356"/>
    <cellStyle name="Normal 74 27 20" xfId="618"/>
    <cellStyle name="Normal 74 27 20 2" xfId="2357"/>
    <cellStyle name="Normal 74 27 20 2 2" xfId="2358"/>
    <cellStyle name="Normal 74 27 20 3" xfId="2359"/>
    <cellStyle name="Normal 74 27 20 4" xfId="2360"/>
    <cellStyle name="Normal 74 27 21" xfId="619"/>
    <cellStyle name="Normal 74 27 21 2" xfId="2361"/>
    <cellStyle name="Normal 74 27 21 2 2" xfId="2362"/>
    <cellStyle name="Normal 74 27 21 3" xfId="2363"/>
    <cellStyle name="Normal 74 27 21 4" xfId="2364"/>
    <cellStyle name="Normal 74 27 22" xfId="620"/>
    <cellStyle name="Normal 74 27 22 2" xfId="2365"/>
    <cellStyle name="Normal 74 27 22 2 2" xfId="2366"/>
    <cellStyle name="Normal 74 27 22 3" xfId="2367"/>
    <cellStyle name="Normal 74 27 22 4" xfId="2368"/>
    <cellStyle name="Normal 74 27 23" xfId="621"/>
    <cellStyle name="Normal 74 27 23 2" xfId="2369"/>
    <cellStyle name="Normal 74 27 23 2 2" xfId="2370"/>
    <cellStyle name="Normal 74 27 23 3" xfId="2371"/>
    <cellStyle name="Normal 74 27 23 4" xfId="2372"/>
    <cellStyle name="Normal 74 27 24" xfId="622"/>
    <cellStyle name="Normal 74 27 24 2" xfId="2373"/>
    <cellStyle name="Normal 74 27 24 2 2" xfId="2374"/>
    <cellStyle name="Normal 74 27 24 3" xfId="2375"/>
    <cellStyle name="Normal 74 27 24 4" xfId="2376"/>
    <cellStyle name="Normal 74 27 25" xfId="623"/>
    <cellStyle name="Normal 74 27 25 2" xfId="2377"/>
    <cellStyle name="Normal 74 27 25 2 2" xfId="2378"/>
    <cellStyle name="Normal 74 27 25 3" xfId="2379"/>
    <cellStyle name="Normal 74 27 25 4" xfId="2380"/>
    <cellStyle name="Normal 74 27 26" xfId="624"/>
    <cellStyle name="Normal 74 27 26 2" xfId="2381"/>
    <cellStyle name="Normal 74 27 26 2 2" xfId="2382"/>
    <cellStyle name="Normal 74 27 26 3" xfId="2383"/>
    <cellStyle name="Normal 74 27 26 4" xfId="2384"/>
    <cellStyle name="Normal 74 27 27" xfId="625"/>
    <cellStyle name="Normal 74 27 27 2" xfId="2385"/>
    <cellStyle name="Normal 74 27 27 2 2" xfId="2386"/>
    <cellStyle name="Normal 74 27 27 3" xfId="2387"/>
    <cellStyle name="Normal 74 27 27 4" xfId="2388"/>
    <cellStyle name="Normal 74 27 28" xfId="626"/>
    <cellStyle name="Normal 74 27 28 2" xfId="2389"/>
    <cellStyle name="Normal 74 27 28 2 2" xfId="2390"/>
    <cellStyle name="Normal 74 27 28 3" xfId="2391"/>
    <cellStyle name="Normal 74 27 28 4" xfId="2392"/>
    <cellStyle name="Normal 74 27 29" xfId="627"/>
    <cellStyle name="Normal 74 27 29 2" xfId="2393"/>
    <cellStyle name="Normal 74 27 29 2 2" xfId="2394"/>
    <cellStyle name="Normal 74 27 29 3" xfId="2395"/>
    <cellStyle name="Normal 74 27 29 4" xfId="2396"/>
    <cellStyle name="Normal 74 27 3" xfId="628"/>
    <cellStyle name="Normal 74 27 3 10" xfId="629"/>
    <cellStyle name="Normal 74 27 3 10 2" xfId="2397"/>
    <cellStyle name="Normal 74 27 3 10 2 2" xfId="2398"/>
    <cellStyle name="Normal 74 27 3 10 3" xfId="2399"/>
    <cellStyle name="Normal 74 27 3 10 4" xfId="2400"/>
    <cellStyle name="Normal 74 27 3 11" xfId="630"/>
    <cellStyle name="Normal 74 27 3 11 2" xfId="2401"/>
    <cellStyle name="Normal 74 27 3 11 2 2" xfId="2402"/>
    <cellStyle name="Normal 74 27 3 11 3" xfId="2403"/>
    <cellStyle name="Normal 74 27 3 11 4" xfId="2404"/>
    <cellStyle name="Normal 74 27 3 12" xfId="631"/>
    <cellStyle name="Normal 74 27 3 12 2" xfId="2405"/>
    <cellStyle name="Normal 74 27 3 12 2 2" xfId="2406"/>
    <cellStyle name="Normal 74 27 3 12 3" xfId="2407"/>
    <cellStyle name="Normal 74 27 3 12 4" xfId="2408"/>
    <cellStyle name="Normal 74 27 3 13" xfId="632"/>
    <cellStyle name="Normal 74 27 3 13 2" xfId="2409"/>
    <cellStyle name="Normal 74 27 3 13 2 2" xfId="2410"/>
    <cellStyle name="Normal 74 27 3 13 3" xfId="2411"/>
    <cellStyle name="Normal 74 27 3 13 4" xfId="2412"/>
    <cellStyle name="Normal 74 27 3 14" xfId="633"/>
    <cellStyle name="Normal 74 27 3 14 2" xfId="2413"/>
    <cellStyle name="Normal 74 27 3 14 2 2" xfId="2414"/>
    <cellStyle name="Normal 74 27 3 14 3" xfId="2415"/>
    <cellStyle name="Normal 74 27 3 14 4" xfId="2416"/>
    <cellStyle name="Normal 74 27 3 15" xfId="634"/>
    <cellStyle name="Normal 74 27 3 15 2" xfId="2417"/>
    <cellStyle name="Normal 74 27 3 15 2 2" xfId="2418"/>
    <cellStyle name="Normal 74 27 3 15 3" xfId="2419"/>
    <cellStyle name="Normal 74 27 3 15 4" xfId="2420"/>
    <cellStyle name="Normal 74 27 3 16" xfId="635"/>
    <cellStyle name="Normal 74 27 3 16 2" xfId="2421"/>
    <cellStyle name="Normal 74 27 3 16 2 2" xfId="2422"/>
    <cellStyle name="Normal 74 27 3 16 3" xfId="2423"/>
    <cellStyle name="Normal 74 27 3 16 4" xfId="2424"/>
    <cellStyle name="Normal 74 27 3 17" xfId="636"/>
    <cellStyle name="Normal 74 27 3 17 2" xfId="2425"/>
    <cellStyle name="Normal 74 27 3 17 2 2" xfId="2426"/>
    <cellStyle name="Normal 74 27 3 17 3" xfId="2427"/>
    <cellStyle name="Normal 74 27 3 17 4" xfId="2428"/>
    <cellStyle name="Normal 74 27 3 18" xfId="637"/>
    <cellStyle name="Normal 74 27 3 18 2" xfId="2429"/>
    <cellStyle name="Normal 74 27 3 18 2 2" xfId="2430"/>
    <cellStyle name="Normal 74 27 3 18 3" xfId="2431"/>
    <cellStyle name="Normal 74 27 3 18 4" xfId="2432"/>
    <cellStyle name="Normal 74 27 3 19" xfId="638"/>
    <cellStyle name="Normal 74 27 3 19 2" xfId="2433"/>
    <cellStyle name="Normal 74 27 3 19 2 2" xfId="2434"/>
    <cellStyle name="Normal 74 27 3 19 3" xfId="2435"/>
    <cellStyle name="Normal 74 27 3 19 4" xfId="2436"/>
    <cellStyle name="Normal 74 27 3 2" xfId="639"/>
    <cellStyle name="Normal 74 27 3 2 2" xfId="2437"/>
    <cellStyle name="Normal 74 27 3 2 2 2" xfId="2438"/>
    <cellStyle name="Normal 74 27 3 2 3" xfId="2439"/>
    <cellStyle name="Normal 74 27 3 2 4" xfId="2440"/>
    <cellStyle name="Normal 74 27 3 20" xfId="640"/>
    <cellStyle name="Normal 74 27 3 20 2" xfId="2441"/>
    <cellStyle name="Normal 74 27 3 20 2 2" xfId="2442"/>
    <cellStyle name="Normal 74 27 3 20 3" xfId="2443"/>
    <cellStyle name="Normal 74 27 3 20 4" xfId="2444"/>
    <cellStyle name="Normal 74 27 3 21" xfId="641"/>
    <cellStyle name="Normal 74 27 3 21 2" xfId="2445"/>
    <cellStyle name="Normal 74 27 3 21 2 2" xfId="2446"/>
    <cellStyle name="Normal 74 27 3 21 3" xfId="2447"/>
    <cellStyle name="Normal 74 27 3 21 4" xfId="2448"/>
    <cellStyle name="Normal 74 27 3 22" xfId="642"/>
    <cellStyle name="Normal 74 27 3 22 2" xfId="2449"/>
    <cellStyle name="Normal 74 27 3 22 2 2" xfId="2450"/>
    <cellStyle name="Normal 74 27 3 22 3" xfId="2451"/>
    <cellStyle name="Normal 74 27 3 22 4" xfId="2452"/>
    <cellStyle name="Normal 74 27 3 23" xfId="643"/>
    <cellStyle name="Normal 74 27 3 23 2" xfId="2453"/>
    <cellStyle name="Normal 74 27 3 23 2 2" xfId="2454"/>
    <cellStyle name="Normal 74 27 3 23 3" xfId="2455"/>
    <cellStyle name="Normal 74 27 3 23 4" xfId="2456"/>
    <cellStyle name="Normal 74 27 3 24" xfId="644"/>
    <cellStyle name="Normal 74 27 3 24 2" xfId="2457"/>
    <cellStyle name="Normal 74 27 3 24 2 2" xfId="2458"/>
    <cellStyle name="Normal 74 27 3 24 3" xfId="2459"/>
    <cellStyle name="Normal 74 27 3 24 4" xfId="2460"/>
    <cellStyle name="Normal 74 27 3 25" xfId="645"/>
    <cellStyle name="Normal 74 27 3 25 2" xfId="2461"/>
    <cellStyle name="Normal 74 27 3 25 2 2" xfId="2462"/>
    <cellStyle name="Normal 74 27 3 25 3" xfId="2463"/>
    <cellStyle name="Normal 74 27 3 25 4" xfId="2464"/>
    <cellStyle name="Normal 74 27 3 26" xfId="646"/>
    <cellStyle name="Normal 74 27 3 26 2" xfId="2465"/>
    <cellStyle name="Normal 74 27 3 26 2 2" xfId="2466"/>
    <cellStyle name="Normal 74 27 3 26 3" xfId="2467"/>
    <cellStyle name="Normal 74 27 3 26 4" xfId="2468"/>
    <cellStyle name="Normal 74 27 3 27" xfId="647"/>
    <cellStyle name="Normal 74 27 3 27 2" xfId="2469"/>
    <cellStyle name="Normal 74 27 3 27 2 2" xfId="2470"/>
    <cellStyle name="Normal 74 27 3 27 3" xfId="2471"/>
    <cellStyle name="Normal 74 27 3 27 4" xfId="2472"/>
    <cellStyle name="Normal 74 27 3 28" xfId="648"/>
    <cellStyle name="Normal 74 27 3 28 2" xfId="2473"/>
    <cellStyle name="Normal 74 27 3 28 2 2" xfId="2474"/>
    <cellStyle name="Normal 74 27 3 28 3" xfId="2475"/>
    <cellStyle name="Normal 74 27 3 28 4" xfId="2476"/>
    <cellStyle name="Normal 74 27 3 29" xfId="649"/>
    <cellStyle name="Normal 74 27 3 29 2" xfId="2477"/>
    <cellStyle name="Normal 74 27 3 29 2 2" xfId="2478"/>
    <cellStyle name="Normal 74 27 3 29 3" xfId="2479"/>
    <cellStyle name="Normal 74 27 3 29 4" xfId="2480"/>
    <cellStyle name="Normal 74 27 3 3" xfId="650"/>
    <cellStyle name="Normal 74 27 3 3 2" xfId="2481"/>
    <cellStyle name="Normal 74 27 3 3 2 2" xfId="2482"/>
    <cellStyle name="Normal 74 27 3 3 3" xfId="2483"/>
    <cellStyle name="Normal 74 27 3 3 4" xfId="2484"/>
    <cellStyle name="Normal 74 27 3 30" xfId="651"/>
    <cellStyle name="Normal 74 27 3 30 2" xfId="2485"/>
    <cellStyle name="Normal 74 27 3 30 2 2" xfId="2486"/>
    <cellStyle name="Normal 74 27 3 30 3" xfId="2487"/>
    <cellStyle name="Normal 74 27 3 30 4" xfId="2488"/>
    <cellStyle name="Normal 74 27 3 31" xfId="652"/>
    <cellStyle name="Normal 74 27 3 31 2" xfId="2489"/>
    <cellStyle name="Normal 74 27 3 31 2 2" xfId="2490"/>
    <cellStyle name="Normal 74 27 3 31 3" xfId="2491"/>
    <cellStyle name="Normal 74 27 3 31 4" xfId="2492"/>
    <cellStyle name="Normal 74 27 3 32" xfId="653"/>
    <cellStyle name="Normal 74 27 3 32 2" xfId="2493"/>
    <cellStyle name="Normal 74 27 3 32 2 2" xfId="2494"/>
    <cellStyle name="Normal 74 27 3 32 3" xfId="2495"/>
    <cellStyle name="Normal 74 27 3 32 4" xfId="2496"/>
    <cellStyle name="Normal 74 27 3 33" xfId="654"/>
    <cellStyle name="Normal 74 27 3 33 2" xfId="2497"/>
    <cellStyle name="Normal 74 27 3 33 2 2" xfId="2498"/>
    <cellStyle name="Normal 74 27 3 33 3" xfId="2499"/>
    <cellStyle name="Normal 74 27 3 33 4" xfId="2500"/>
    <cellStyle name="Normal 74 27 3 34" xfId="655"/>
    <cellStyle name="Normal 74 27 3 34 2" xfId="2501"/>
    <cellStyle name="Normal 74 27 3 34 2 2" xfId="2502"/>
    <cellStyle name="Normal 74 27 3 34 3" xfId="2503"/>
    <cellStyle name="Normal 74 27 3 34 4" xfId="2504"/>
    <cellStyle name="Normal 74 27 3 35" xfId="656"/>
    <cellStyle name="Normal 74 27 3 35 2" xfId="2505"/>
    <cellStyle name="Normal 74 27 3 35 2 2" xfId="2506"/>
    <cellStyle name="Normal 74 27 3 35 3" xfId="2507"/>
    <cellStyle name="Normal 74 27 3 35 4" xfId="2508"/>
    <cellStyle name="Normal 74 27 3 36" xfId="657"/>
    <cellStyle name="Normal 74 27 3 36 2" xfId="2509"/>
    <cellStyle name="Normal 74 27 3 36 2 2" xfId="2510"/>
    <cellStyle name="Normal 74 27 3 36 3" xfId="2511"/>
    <cellStyle name="Normal 74 27 3 36 4" xfId="2512"/>
    <cellStyle name="Normal 74 27 3 37" xfId="658"/>
    <cellStyle name="Normal 74 27 3 37 2" xfId="2513"/>
    <cellStyle name="Normal 74 27 3 37 2 2" xfId="2514"/>
    <cellStyle name="Normal 74 27 3 37 3" xfId="2515"/>
    <cellStyle name="Normal 74 27 3 37 4" xfId="2516"/>
    <cellStyle name="Normal 74 27 3 38" xfId="659"/>
    <cellStyle name="Normal 74 27 3 38 2" xfId="2517"/>
    <cellStyle name="Normal 74 27 3 38 2 2" xfId="2518"/>
    <cellStyle name="Normal 74 27 3 38 3" xfId="2519"/>
    <cellStyle name="Normal 74 27 3 38 4" xfId="2520"/>
    <cellStyle name="Normal 74 27 3 39" xfId="660"/>
    <cellStyle name="Normal 74 27 3 39 2" xfId="2521"/>
    <cellStyle name="Normal 74 27 3 39 2 2" xfId="2522"/>
    <cellStyle name="Normal 74 27 3 39 3" xfId="2523"/>
    <cellStyle name="Normal 74 27 3 39 4" xfId="2524"/>
    <cellStyle name="Normal 74 27 3 4" xfId="661"/>
    <cellStyle name="Normal 74 27 3 4 2" xfId="2525"/>
    <cellStyle name="Normal 74 27 3 4 2 2" xfId="2526"/>
    <cellStyle name="Normal 74 27 3 4 3" xfId="2527"/>
    <cellStyle name="Normal 74 27 3 4 4" xfId="2528"/>
    <cellStyle name="Normal 74 27 3 40" xfId="662"/>
    <cellStyle name="Normal 74 27 3 40 2" xfId="2529"/>
    <cellStyle name="Normal 74 27 3 40 2 2" xfId="2530"/>
    <cellStyle name="Normal 74 27 3 40 3" xfId="2531"/>
    <cellStyle name="Normal 74 27 3 40 4" xfId="2532"/>
    <cellStyle name="Normal 74 27 3 41" xfId="663"/>
    <cellStyle name="Normal 74 27 3 41 2" xfId="2533"/>
    <cellStyle name="Normal 74 27 3 41 2 2" xfId="2534"/>
    <cellStyle name="Normal 74 27 3 41 3" xfId="2535"/>
    <cellStyle name="Normal 74 27 3 41 4" xfId="2536"/>
    <cellStyle name="Normal 74 27 3 42" xfId="2537"/>
    <cellStyle name="Normal 74 27 3 42 2" xfId="2538"/>
    <cellStyle name="Normal 74 27 3 43" xfId="2539"/>
    <cellStyle name="Normal 74 27 3 44" xfId="2540"/>
    <cellStyle name="Normal 74 27 3 5" xfId="664"/>
    <cellStyle name="Normal 74 27 3 5 2" xfId="2541"/>
    <cellStyle name="Normal 74 27 3 5 2 2" xfId="2542"/>
    <cellStyle name="Normal 74 27 3 5 3" xfId="2543"/>
    <cellStyle name="Normal 74 27 3 5 4" xfId="2544"/>
    <cellStyle name="Normal 74 27 3 6" xfId="665"/>
    <cellStyle name="Normal 74 27 3 6 2" xfId="2545"/>
    <cellStyle name="Normal 74 27 3 6 2 2" xfId="2546"/>
    <cellStyle name="Normal 74 27 3 6 3" xfId="2547"/>
    <cellStyle name="Normal 74 27 3 6 4" xfId="2548"/>
    <cellStyle name="Normal 74 27 3 7" xfId="666"/>
    <cellStyle name="Normal 74 27 3 7 2" xfId="2549"/>
    <cellStyle name="Normal 74 27 3 7 2 2" xfId="2550"/>
    <cellStyle name="Normal 74 27 3 7 3" xfId="2551"/>
    <cellStyle name="Normal 74 27 3 7 4" xfId="2552"/>
    <cellStyle name="Normal 74 27 3 8" xfId="667"/>
    <cellStyle name="Normal 74 27 3 8 10" xfId="668"/>
    <cellStyle name="Normal 74 27 3 8 10 2" xfId="2553"/>
    <cellStyle name="Normal 74 27 3 8 10 2 2" xfId="2554"/>
    <cellStyle name="Normal 74 27 3 8 10 3" xfId="2555"/>
    <cellStyle name="Normal 74 27 3 8 10 4" xfId="2556"/>
    <cellStyle name="Normal 74 27 3 8 11" xfId="669"/>
    <cellStyle name="Normal 74 27 3 8 11 2" xfId="2557"/>
    <cellStyle name="Normal 74 27 3 8 11 2 2" xfId="2558"/>
    <cellStyle name="Normal 74 27 3 8 11 3" xfId="2559"/>
    <cellStyle name="Normal 74 27 3 8 11 4" xfId="2560"/>
    <cellStyle name="Normal 74 27 3 8 12" xfId="670"/>
    <cellStyle name="Normal 74 27 3 8 12 2" xfId="2561"/>
    <cellStyle name="Normal 74 27 3 8 12 2 2" xfId="2562"/>
    <cellStyle name="Normal 74 27 3 8 12 3" xfId="2563"/>
    <cellStyle name="Normal 74 27 3 8 12 4" xfId="2564"/>
    <cellStyle name="Normal 74 27 3 8 13" xfId="671"/>
    <cellStyle name="Normal 74 27 3 8 13 2" xfId="2565"/>
    <cellStyle name="Normal 74 27 3 8 13 2 2" xfId="2566"/>
    <cellStyle name="Normal 74 27 3 8 13 3" xfId="2567"/>
    <cellStyle name="Normal 74 27 3 8 13 4" xfId="2568"/>
    <cellStyle name="Normal 74 27 3 8 14" xfId="672"/>
    <cellStyle name="Normal 74 27 3 8 14 2" xfId="2569"/>
    <cellStyle name="Normal 74 27 3 8 14 2 2" xfId="2570"/>
    <cellStyle name="Normal 74 27 3 8 14 3" xfId="2571"/>
    <cellStyle name="Normal 74 27 3 8 14 4" xfId="2572"/>
    <cellStyle name="Normal 74 27 3 8 15" xfId="673"/>
    <cellStyle name="Normal 74 27 3 8 15 2" xfId="2573"/>
    <cellStyle name="Normal 74 27 3 8 15 2 2" xfId="2574"/>
    <cellStyle name="Normal 74 27 3 8 15 3" xfId="2575"/>
    <cellStyle name="Normal 74 27 3 8 15 4" xfId="2576"/>
    <cellStyle name="Normal 74 27 3 8 16" xfId="674"/>
    <cellStyle name="Normal 74 27 3 8 16 2" xfId="2577"/>
    <cellStyle name="Normal 74 27 3 8 16 2 2" xfId="2578"/>
    <cellStyle name="Normal 74 27 3 8 16 3" xfId="2579"/>
    <cellStyle name="Normal 74 27 3 8 16 4" xfId="2580"/>
    <cellStyle name="Normal 74 27 3 8 17" xfId="675"/>
    <cellStyle name="Normal 74 27 3 8 17 2" xfId="2581"/>
    <cellStyle name="Normal 74 27 3 8 17 2 2" xfId="2582"/>
    <cellStyle name="Normal 74 27 3 8 17 3" xfId="2583"/>
    <cellStyle name="Normal 74 27 3 8 17 4" xfId="2584"/>
    <cellStyle name="Normal 74 27 3 8 18" xfId="676"/>
    <cellStyle name="Normal 74 27 3 8 18 2" xfId="2585"/>
    <cellStyle name="Normal 74 27 3 8 18 2 2" xfId="2586"/>
    <cellStyle name="Normal 74 27 3 8 18 3" xfId="2587"/>
    <cellStyle name="Normal 74 27 3 8 18 4" xfId="2588"/>
    <cellStyle name="Normal 74 27 3 8 19" xfId="677"/>
    <cellStyle name="Normal 74 27 3 8 19 2" xfId="2589"/>
    <cellStyle name="Normal 74 27 3 8 19 2 2" xfId="2590"/>
    <cellStyle name="Normal 74 27 3 8 19 3" xfId="2591"/>
    <cellStyle name="Normal 74 27 3 8 19 4" xfId="2592"/>
    <cellStyle name="Normal 74 27 3 8 2" xfId="678"/>
    <cellStyle name="Normal 74 27 3 8 2 2" xfId="2593"/>
    <cellStyle name="Normal 74 27 3 8 2 2 2" xfId="2594"/>
    <cellStyle name="Normal 74 27 3 8 2 3" xfId="2595"/>
    <cellStyle name="Normal 74 27 3 8 2 4" xfId="2596"/>
    <cellStyle name="Normal 74 27 3 8 20" xfId="679"/>
    <cellStyle name="Normal 74 27 3 8 20 2" xfId="2597"/>
    <cellStyle name="Normal 74 27 3 8 20 2 2" xfId="2598"/>
    <cellStyle name="Normal 74 27 3 8 20 3" xfId="2599"/>
    <cellStyle name="Normal 74 27 3 8 20 4" xfId="2600"/>
    <cellStyle name="Normal 74 27 3 8 21" xfId="680"/>
    <cellStyle name="Normal 74 27 3 8 21 2" xfId="2601"/>
    <cellStyle name="Normal 74 27 3 8 21 2 2" xfId="2602"/>
    <cellStyle name="Normal 74 27 3 8 21 3" xfId="2603"/>
    <cellStyle name="Normal 74 27 3 8 21 4" xfId="2604"/>
    <cellStyle name="Normal 74 27 3 8 22" xfId="681"/>
    <cellStyle name="Normal 74 27 3 8 22 2" xfId="2605"/>
    <cellStyle name="Normal 74 27 3 8 22 2 2" xfId="2606"/>
    <cellStyle name="Normal 74 27 3 8 22 3" xfId="2607"/>
    <cellStyle name="Normal 74 27 3 8 22 4" xfId="2608"/>
    <cellStyle name="Normal 74 27 3 8 23" xfId="682"/>
    <cellStyle name="Normal 74 27 3 8 23 2" xfId="2609"/>
    <cellStyle name="Normal 74 27 3 8 23 2 2" xfId="2610"/>
    <cellStyle name="Normal 74 27 3 8 23 3" xfId="2611"/>
    <cellStyle name="Normal 74 27 3 8 23 4" xfId="2612"/>
    <cellStyle name="Normal 74 27 3 8 24" xfId="683"/>
    <cellStyle name="Normal 74 27 3 8 24 2" xfId="2613"/>
    <cellStyle name="Normal 74 27 3 8 24 2 2" xfId="2614"/>
    <cellStyle name="Normal 74 27 3 8 24 3" xfId="2615"/>
    <cellStyle name="Normal 74 27 3 8 24 4" xfId="2616"/>
    <cellStyle name="Normal 74 27 3 8 25" xfId="684"/>
    <cellStyle name="Normal 74 27 3 8 25 2" xfId="2617"/>
    <cellStyle name="Normal 74 27 3 8 25 2 2" xfId="2618"/>
    <cellStyle name="Normal 74 27 3 8 25 3" xfId="2619"/>
    <cellStyle name="Normal 74 27 3 8 25 4" xfId="2620"/>
    <cellStyle name="Normal 74 27 3 8 26" xfId="685"/>
    <cellStyle name="Normal 74 27 3 8 26 2" xfId="2621"/>
    <cellStyle name="Normal 74 27 3 8 26 2 2" xfId="2622"/>
    <cellStyle name="Normal 74 27 3 8 26 3" xfId="2623"/>
    <cellStyle name="Normal 74 27 3 8 26 4" xfId="2624"/>
    <cellStyle name="Normal 74 27 3 8 27" xfId="686"/>
    <cellStyle name="Normal 74 27 3 8 27 2" xfId="2625"/>
    <cellStyle name="Normal 74 27 3 8 27 2 2" xfId="2626"/>
    <cellStyle name="Normal 74 27 3 8 27 3" xfId="2627"/>
    <cellStyle name="Normal 74 27 3 8 27 4" xfId="2628"/>
    <cellStyle name="Normal 74 27 3 8 28" xfId="687"/>
    <cellStyle name="Normal 74 27 3 8 28 2" xfId="2629"/>
    <cellStyle name="Normal 74 27 3 8 28 2 2" xfId="2630"/>
    <cellStyle name="Normal 74 27 3 8 28 3" xfId="2631"/>
    <cellStyle name="Normal 74 27 3 8 28 4" xfId="2632"/>
    <cellStyle name="Normal 74 27 3 8 29" xfId="688"/>
    <cellStyle name="Normal 74 27 3 8 29 2" xfId="2633"/>
    <cellStyle name="Normal 74 27 3 8 29 2 2" xfId="2634"/>
    <cellStyle name="Normal 74 27 3 8 29 3" xfId="2635"/>
    <cellStyle name="Normal 74 27 3 8 29 4" xfId="2636"/>
    <cellStyle name="Normal 74 27 3 8 3" xfId="689"/>
    <cellStyle name="Normal 74 27 3 8 3 2" xfId="2637"/>
    <cellStyle name="Normal 74 27 3 8 3 2 2" xfId="2638"/>
    <cellStyle name="Normal 74 27 3 8 3 3" xfId="2639"/>
    <cellStyle name="Normal 74 27 3 8 3 4" xfId="2640"/>
    <cellStyle name="Normal 74 27 3 8 30" xfId="690"/>
    <cellStyle name="Normal 74 27 3 8 30 2" xfId="2641"/>
    <cellStyle name="Normal 74 27 3 8 30 2 2" xfId="2642"/>
    <cellStyle name="Normal 74 27 3 8 30 3" xfId="2643"/>
    <cellStyle name="Normal 74 27 3 8 30 4" xfId="2644"/>
    <cellStyle name="Normal 74 27 3 8 31" xfId="691"/>
    <cellStyle name="Normal 74 27 3 8 31 2" xfId="2645"/>
    <cellStyle name="Normal 74 27 3 8 31 2 2" xfId="2646"/>
    <cellStyle name="Normal 74 27 3 8 31 3" xfId="2647"/>
    <cellStyle name="Normal 74 27 3 8 31 4" xfId="2648"/>
    <cellStyle name="Normal 74 27 3 8 32" xfId="692"/>
    <cellStyle name="Normal 74 27 3 8 32 2" xfId="2649"/>
    <cellStyle name="Normal 74 27 3 8 32 2 2" xfId="2650"/>
    <cellStyle name="Normal 74 27 3 8 32 3" xfId="2651"/>
    <cellStyle name="Normal 74 27 3 8 32 4" xfId="2652"/>
    <cellStyle name="Normal 74 27 3 8 33" xfId="693"/>
    <cellStyle name="Normal 74 27 3 8 33 2" xfId="2653"/>
    <cellStyle name="Normal 74 27 3 8 33 2 2" xfId="2654"/>
    <cellStyle name="Normal 74 27 3 8 33 3" xfId="2655"/>
    <cellStyle name="Normal 74 27 3 8 33 4" xfId="2656"/>
    <cellStyle name="Normal 74 27 3 8 34" xfId="694"/>
    <cellStyle name="Normal 74 27 3 8 34 2" xfId="2657"/>
    <cellStyle name="Normal 74 27 3 8 34 2 2" xfId="2658"/>
    <cellStyle name="Normal 74 27 3 8 34 3" xfId="2659"/>
    <cellStyle name="Normal 74 27 3 8 34 4" xfId="2660"/>
    <cellStyle name="Normal 74 27 3 8 35" xfId="2661"/>
    <cellStyle name="Normal 74 27 3 8 35 2" xfId="2662"/>
    <cellStyle name="Normal 74 27 3 8 36" xfId="2663"/>
    <cellStyle name="Normal 74 27 3 8 37" xfId="2664"/>
    <cellStyle name="Normal 74 27 3 8 4" xfId="695"/>
    <cellStyle name="Normal 74 27 3 8 4 2" xfId="2665"/>
    <cellStyle name="Normal 74 27 3 8 4 2 2" xfId="2666"/>
    <cellStyle name="Normal 74 27 3 8 4 3" xfId="2667"/>
    <cellStyle name="Normal 74 27 3 8 4 4" xfId="2668"/>
    <cellStyle name="Normal 74 27 3 8 5" xfId="696"/>
    <cellStyle name="Normal 74 27 3 8 5 2" xfId="2669"/>
    <cellStyle name="Normal 74 27 3 8 5 2 2" xfId="2670"/>
    <cellStyle name="Normal 74 27 3 8 5 3" xfId="2671"/>
    <cellStyle name="Normal 74 27 3 8 5 4" xfId="2672"/>
    <cellStyle name="Normal 74 27 3 8 6" xfId="697"/>
    <cellStyle name="Normal 74 27 3 8 6 2" xfId="2673"/>
    <cellStyle name="Normal 74 27 3 8 6 2 2" xfId="2674"/>
    <cellStyle name="Normal 74 27 3 8 6 3" xfId="2675"/>
    <cellStyle name="Normal 74 27 3 8 6 4" xfId="2676"/>
    <cellStyle name="Normal 74 27 3 8 7" xfId="698"/>
    <cellStyle name="Normal 74 27 3 8 7 2" xfId="2677"/>
    <cellStyle name="Normal 74 27 3 8 7 2 2" xfId="2678"/>
    <cellStyle name="Normal 74 27 3 8 7 3" xfId="2679"/>
    <cellStyle name="Normal 74 27 3 8 7 4" xfId="2680"/>
    <cellStyle name="Normal 74 27 3 8 8" xfId="699"/>
    <cellStyle name="Normal 74 27 3 8 8 2" xfId="2681"/>
    <cellStyle name="Normal 74 27 3 8 8 2 2" xfId="2682"/>
    <cellStyle name="Normal 74 27 3 8 8 3" xfId="2683"/>
    <cellStyle name="Normal 74 27 3 8 8 4" xfId="2684"/>
    <cellStyle name="Normal 74 27 3 8 9" xfId="700"/>
    <cellStyle name="Normal 74 27 3 8 9 2" xfId="2685"/>
    <cellStyle name="Normal 74 27 3 8 9 2 2" xfId="2686"/>
    <cellStyle name="Normal 74 27 3 8 9 3" xfId="2687"/>
    <cellStyle name="Normal 74 27 3 8 9 4" xfId="2688"/>
    <cellStyle name="Normal 74 27 3 9" xfId="701"/>
    <cellStyle name="Normal 74 27 3 9 2" xfId="2689"/>
    <cellStyle name="Normal 74 27 3 9 2 2" xfId="2690"/>
    <cellStyle name="Normal 74 27 3 9 3" xfId="2691"/>
    <cellStyle name="Normal 74 27 3 9 4" xfId="2692"/>
    <cellStyle name="Normal 74 27 30" xfId="702"/>
    <cellStyle name="Normal 74 27 30 2" xfId="2693"/>
    <cellStyle name="Normal 74 27 30 2 2" xfId="2694"/>
    <cellStyle name="Normal 74 27 30 3" xfId="2695"/>
    <cellStyle name="Normal 74 27 30 4" xfId="2696"/>
    <cellStyle name="Normal 74 27 31" xfId="703"/>
    <cellStyle name="Normal 74 27 31 2" xfId="2697"/>
    <cellStyle name="Normal 74 27 31 2 2" xfId="2698"/>
    <cellStyle name="Normal 74 27 31 3" xfId="2699"/>
    <cellStyle name="Normal 74 27 31 4" xfId="2700"/>
    <cellStyle name="Normal 74 27 32" xfId="704"/>
    <cellStyle name="Normal 74 27 32 2" xfId="2701"/>
    <cellStyle name="Normal 74 27 32 2 2" xfId="2702"/>
    <cellStyle name="Normal 74 27 32 3" xfId="2703"/>
    <cellStyle name="Normal 74 27 32 4" xfId="2704"/>
    <cellStyle name="Normal 74 27 33" xfId="705"/>
    <cellStyle name="Normal 74 27 33 2" xfId="2705"/>
    <cellStyle name="Normal 74 27 33 2 2" xfId="2706"/>
    <cellStyle name="Normal 74 27 33 3" xfId="2707"/>
    <cellStyle name="Normal 74 27 33 4" xfId="2708"/>
    <cellStyle name="Normal 74 27 34" xfId="706"/>
    <cellStyle name="Normal 74 27 34 2" xfId="2709"/>
    <cellStyle name="Normal 74 27 34 2 2" xfId="2710"/>
    <cellStyle name="Normal 74 27 34 3" xfId="2711"/>
    <cellStyle name="Normal 74 27 34 4" xfId="2712"/>
    <cellStyle name="Normal 74 27 35" xfId="707"/>
    <cellStyle name="Normal 74 27 35 2" xfId="2713"/>
    <cellStyle name="Normal 74 27 35 2 2" xfId="2714"/>
    <cellStyle name="Normal 74 27 35 3" xfId="2715"/>
    <cellStyle name="Normal 74 27 35 4" xfId="2716"/>
    <cellStyle name="Normal 74 27 36" xfId="708"/>
    <cellStyle name="Normal 74 27 36 2" xfId="2717"/>
    <cellStyle name="Normal 74 27 36 2 2" xfId="2718"/>
    <cellStyle name="Normal 74 27 36 3" xfId="2719"/>
    <cellStyle name="Normal 74 27 36 4" xfId="2720"/>
    <cellStyle name="Normal 74 27 37" xfId="709"/>
    <cellStyle name="Normal 74 27 37 2" xfId="2721"/>
    <cellStyle name="Normal 74 27 37 2 2" xfId="2722"/>
    <cellStyle name="Normal 74 27 37 3" xfId="2723"/>
    <cellStyle name="Normal 74 27 37 4" xfId="2724"/>
    <cellStyle name="Normal 74 27 38" xfId="710"/>
    <cellStyle name="Normal 74 27 38 2" xfId="2725"/>
    <cellStyle name="Normal 74 27 38 2 2" xfId="2726"/>
    <cellStyle name="Normal 74 27 38 3" xfId="2727"/>
    <cellStyle name="Normal 74 27 38 4" xfId="2728"/>
    <cellStyle name="Normal 74 27 39" xfId="711"/>
    <cellStyle name="Normal 74 27 39 2" xfId="2729"/>
    <cellStyle name="Normal 74 27 39 2 2" xfId="2730"/>
    <cellStyle name="Normal 74 27 39 3" xfId="2731"/>
    <cellStyle name="Normal 74 27 39 4" xfId="2732"/>
    <cellStyle name="Normal 74 27 4" xfId="712"/>
    <cellStyle name="Normal 74 27 4 2" xfId="2733"/>
    <cellStyle name="Normal 74 27 4 2 2" xfId="2734"/>
    <cellStyle name="Normal 74 27 4 3" xfId="2735"/>
    <cellStyle name="Normal 74 27 4 4" xfId="2736"/>
    <cellStyle name="Normal 74 27 40" xfId="713"/>
    <cellStyle name="Normal 74 27 40 2" xfId="2737"/>
    <cellStyle name="Normal 74 27 40 2 2" xfId="2738"/>
    <cellStyle name="Normal 74 27 40 3" xfId="2739"/>
    <cellStyle name="Normal 74 27 40 4" xfId="2740"/>
    <cellStyle name="Normal 74 27 41" xfId="714"/>
    <cellStyle name="Normal 74 27 41 2" xfId="2741"/>
    <cellStyle name="Normal 74 27 41 2 2" xfId="2742"/>
    <cellStyle name="Normal 74 27 41 3" xfId="2743"/>
    <cellStyle name="Normal 74 27 41 4" xfId="2744"/>
    <cellStyle name="Normal 74 27 42" xfId="715"/>
    <cellStyle name="Normal 74 27 42 2" xfId="2745"/>
    <cellStyle name="Normal 74 27 42 2 2" xfId="2746"/>
    <cellStyle name="Normal 74 27 42 3" xfId="2747"/>
    <cellStyle name="Normal 74 27 42 4" xfId="2748"/>
    <cellStyle name="Normal 74 27 43" xfId="716"/>
    <cellStyle name="Normal 74 27 43 2" xfId="2749"/>
    <cellStyle name="Normal 74 27 43 2 2" xfId="2750"/>
    <cellStyle name="Normal 74 27 43 3" xfId="2751"/>
    <cellStyle name="Normal 74 27 43 4" xfId="2752"/>
    <cellStyle name="Normal 74 27 44" xfId="717"/>
    <cellStyle name="Normal 74 27 44 2" xfId="2753"/>
    <cellStyle name="Normal 74 27 44 2 2" xfId="2754"/>
    <cellStyle name="Normal 74 27 44 3" xfId="2755"/>
    <cellStyle name="Normal 74 27 44 4" xfId="2756"/>
    <cellStyle name="Normal 74 27 45" xfId="718"/>
    <cellStyle name="Normal 74 27 45 2" xfId="2757"/>
    <cellStyle name="Normal 74 27 45 2 2" xfId="2758"/>
    <cellStyle name="Normal 74 27 45 3" xfId="2759"/>
    <cellStyle name="Normal 74 27 45 4" xfId="2760"/>
    <cellStyle name="Normal 74 27 46" xfId="719"/>
    <cellStyle name="Normal 74 27 46 2" xfId="2761"/>
    <cellStyle name="Normal 74 27 46 2 2" xfId="2762"/>
    <cellStyle name="Normal 74 27 46 3" xfId="2763"/>
    <cellStyle name="Normal 74 27 46 4" xfId="2764"/>
    <cellStyle name="Normal 74 27 47" xfId="2765"/>
    <cellStyle name="Normal 74 27 47 2" xfId="2766"/>
    <cellStyle name="Normal 74 27 48" xfId="2767"/>
    <cellStyle name="Normal 74 27 49" xfId="2768"/>
    <cellStyle name="Normal 74 27 5" xfId="720"/>
    <cellStyle name="Normal 74 27 5 2" xfId="2769"/>
    <cellStyle name="Normal 74 27 5 2 2" xfId="2770"/>
    <cellStyle name="Normal 74 27 5 3" xfId="2771"/>
    <cellStyle name="Normal 74 27 5 4" xfId="2772"/>
    <cellStyle name="Normal 74 27 6" xfId="721"/>
    <cellStyle name="Normal 74 27 6 2" xfId="2773"/>
    <cellStyle name="Normal 74 27 6 2 2" xfId="2774"/>
    <cellStyle name="Normal 74 27 6 3" xfId="2775"/>
    <cellStyle name="Normal 74 27 6 4" xfId="2776"/>
    <cellStyle name="Normal 74 27 7" xfId="722"/>
    <cellStyle name="Normal 74 27 7 2" xfId="2777"/>
    <cellStyle name="Normal 74 27 7 2 2" xfId="2778"/>
    <cellStyle name="Normal 74 27 7 3" xfId="2779"/>
    <cellStyle name="Normal 74 27 7 4" xfId="2780"/>
    <cellStyle name="Normal 74 27 8" xfId="723"/>
    <cellStyle name="Normal 74 27 8 2" xfId="2781"/>
    <cellStyle name="Normal 74 27 8 2 2" xfId="2782"/>
    <cellStyle name="Normal 74 27 8 3" xfId="2783"/>
    <cellStyle name="Normal 74 27 8 4" xfId="2784"/>
    <cellStyle name="Normal 74 27 9" xfId="724"/>
    <cellStyle name="Normal 74 27 9 2" xfId="2785"/>
    <cellStyle name="Normal 74 27 9 2 2" xfId="2786"/>
    <cellStyle name="Normal 74 27 9 3" xfId="2787"/>
    <cellStyle name="Normal 74 27 9 4" xfId="2788"/>
    <cellStyle name="Normal 74 28" xfId="725"/>
    <cellStyle name="Normal 74 28 2" xfId="2789"/>
    <cellStyle name="Normal 74 28 2 2" xfId="2790"/>
    <cellStyle name="Normal 74 28 3" xfId="2791"/>
    <cellStyle name="Normal 74 28 4" xfId="2792"/>
    <cellStyle name="Normal 74 29" xfId="726"/>
    <cellStyle name="Normal 74 29 2" xfId="2793"/>
    <cellStyle name="Normal 74 29 2 2" xfId="2794"/>
    <cellStyle name="Normal 74 29 3" xfId="2795"/>
    <cellStyle name="Normal 74 29 4" xfId="2796"/>
    <cellStyle name="Normal 74 3" xfId="727"/>
    <cellStyle name="Normal 74 3 2" xfId="2797"/>
    <cellStyle name="Normal 74 3 2 2" xfId="2798"/>
    <cellStyle name="Normal 74 3 3" xfId="2799"/>
    <cellStyle name="Normal 74 3 4" xfId="2800"/>
    <cellStyle name="Normal 74 30" xfId="728"/>
    <cellStyle name="Normal 74 30 2" xfId="2801"/>
    <cellStyle name="Normal 74 30 2 2" xfId="2802"/>
    <cellStyle name="Normal 74 30 3" xfId="2803"/>
    <cellStyle name="Normal 74 30 4" xfId="2804"/>
    <cellStyle name="Normal 74 31" xfId="729"/>
    <cellStyle name="Normal 74 31 2" xfId="2805"/>
    <cellStyle name="Normal 74 31 2 2" xfId="2806"/>
    <cellStyle name="Normal 74 31 3" xfId="2807"/>
    <cellStyle name="Normal 74 31 4" xfId="2808"/>
    <cellStyle name="Normal 74 32" xfId="730"/>
    <cellStyle name="Normal 74 32 2" xfId="2809"/>
    <cellStyle name="Normal 74 32 2 2" xfId="2810"/>
    <cellStyle name="Normal 74 32 3" xfId="2811"/>
    <cellStyle name="Normal 74 32 4" xfId="2812"/>
    <cellStyle name="Normal 74 33" xfId="731"/>
    <cellStyle name="Normal 74 33 2" xfId="2813"/>
    <cellStyle name="Normal 74 33 2 2" xfId="2814"/>
    <cellStyle name="Normal 74 33 3" xfId="2815"/>
    <cellStyle name="Normal 74 33 4" xfId="2816"/>
    <cellStyle name="Normal 74 34" xfId="732"/>
    <cellStyle name="Normal 74 34 2" xfId="2817"/>
    <cellStyle name="Normal 74 34 2 2" xfId="2818"/>
    <cellStyle name="Normal 74 34 3" xfId="2819"/>
    <cellStyle name="Normal 74 34 4" xfId="2820"/>
    <cellStyle name="Normal 74 35" xfId="733"/>
    <cellStyle name="Normal 74 35 2" xfId="2821"/>
    <cellStyle name="Normal 74 35 2 2" xfId="2822"/>
    <cellStyle name="Normal 74 35 3" xfId="2823"/>
    <cellStyle name="Normal 74 35 4" xfId="2824"/>
    <cellStyle name="Normal 74 36" xfId="734"/>
    <cellStyle name="Normal 74 36 2" xfId="2825"/>
    <cellStyle name="Normal 74 36 2 2" xfId="2826"/>
    <cellStyle name="Normal 74 36 3" xfId="2827"/>
    <cellStyle name="Normal 74 36 4" xfId="2828"/>
    <cellStyle name="Normal 74 37" xfId="735"/>
    <cellStyle name="Normal 74 37 2" xfId="2829"/>
    <cellStyle name="Normal 74 37 2 2" xfId="2830"/>
    <cellStyle name="Normal 74 37 3" xfId="2831"/>
    <cellStyle name="Normal 74 37 4" xfId="2832"/>
    <cellStyle name="Normal 74 38" xfId="736"/>
    <cellStyle name="Normal 74 38 2" xfId="2833"/>
    <cellStyle name="Normal 74 38 2 2" xfId="2834"/>
    <cellStyle name="Normal 74 38 3" xfId="2835"/>
    <cellStyle name="Normal 74 38 4" xfId="2836"/>
    <cellStyle name="Normal 74 39" xfId="737"/>
    <cellStyle name="Normal 74 39 2" xfId="2837"/>
    <cellStyle name="Normal 74 39 2 2" xfId="2838"/>
    <cellStyle name="Normal 74 39 3" xfId="2839"/>
    <cellStyle name="Normal 74 39 4" xfId="2840"/>
    <cellStyle name="Normal 74 4" xfId="738"/>
    <cellStyle name="Normal 74 4 2" xfId="2841"/>
    <cellStyle name="Normal 74 4 2 2" xfId="2842"/>
    <cellStyle name="Normal 74 4 3" xfId="2843"/>
    <cellStyle name="Normal 74 4 4" xfId="2844"/>
    <cellStyle name="Normal 74 40" xfId="739"/>
    <cellStyle name="Normal 74 40 2" xfId="2845"/>
    <cellStyle name="Normal 74 40 2 2" xfId="2846"/>
    <cellStyle name="Normal 74 40 3" xfId="2847"/>
    <cellStyle name="Normal 74 40 4" xfId="2848"/>
    <cellStyle name="Normal 74 41" xfId="740"/>
    <cellStyle name="Normal 74 41 2" xfId="2849"/>
    <cellStyle name="Normal 74 41 2 2" xfId="2850"/>
    <cellStyle name="Normal 74 41 3" xfId="2851"/>
    <cellStyle name="Normal 74 41 4" xfId="2852"/>
    <cellStyle name="Normal 74 42" xfId="741"/>
    <cellStyle name="Normal 74 42 2" xfId="2853"/>
    <cellStyle name="Normal 74 42 2 2" xfId="2854"/>
    <cellStyle name="Normal 74 42 3" xfId="2855"/>
    <cellStyle name="Normal 74 42 4" xfId="2856"/>
    <cellStyle name="Normal 74 43" xfId="742"/>
    <cellStyle name="Normal 74 43 2" xfId="2857"/>
    <cellStyle name="Normal 74 43 2 2" xfId="2858"/>
    <cellStyle name="Normal 74 43 3" xfId="2859"/>
    <cellStyle name="Normal 74 43 4" xfId="2860"/>
    <cellStyle name="Normal 74 44" xfId="743"/>
    <cellStyle name="Normal 74 44 2" xfId="2861"/>
    <cellStyle name="Normal 74 44 2 2" xfId="2862"/>
    <cellStyle name="Normal 74 44 3" xfId="2863"/>
    <cellStyle name="Normal 74 44 4" xfId="2864"/>
    <cellStyle name="Normal 74 45" xfId="744"/>
    <cellStyle name="Normal 74 45 2" xfId="2865"/>
    <cellStyle name="Normal 74 45 2 2" xfId="2866"/>
    <cellStyle name="Normal 74 45 3" xfId="2867"/>
    <cellStyle name="Normal 74 45 4" xfId="2868"/>
    <cellStyle name="Normal 74 46" xfId="745"/>
    <cellStyle name="Normal 74 46 2" xfId="2869"/>
    <cellStyle name="Normal 74 46 2 2" xfId="2870"/>
    <cellStyle name="Normal 74 46 3" xfId="2871"/>
    <cellStyle name="Normal 74 46 4" xfId="2872"/>
    <cellStyle name="Normal 74 47" xfId="746"/>
    <cellStyle name="Normal 74 47 2" xfId="2873"/>
    <cellStyle name="Normal 74 47 2 2" xfId="2874"/>
    <cellStyle name="Normal 74 47 3" xfId="2875"/>
    <cellStyle name="Normal 74 47 4" xfId="2876"/>
    <cellStyle name="Normal 74 48" xfId="747"/>
    <cellStyle name="Normal 74 48 2" xfId="2877"/>
    <cellStyle name="Normal 74 48 2 2" xfId="2878"/>
    <cellStyle name="Normal 74 48 3" xfId="2879"/>
    <cellStyle name="Normal 74 48 4" xfId="2880"/>
    <cellStyle name="Normal 74 49" xfId="748"/>
    <cellStyle name="Normal 74 49 2" xfId="2881"/>
    <cellStyle name="Normal 74 49 2 2" xfId="2882"/>
    <cellStyle name="Normal 74 49 3" xfId="2883"/>
    <cellStyle name="Normal 74 49 4" xfId="2884"/>
    <cellStyle name="Normal 74 5" xfId="749"/>
    <cellStyle name="Normal 74 5 2" xfId="2885"/>
    <cellStyle name="Normal 74 5 2 2" xfId="2886"/>
    <cellStyle name="Normal 74 5 3" xfId="2887"/>
    <cellStyle name="Normal 74 5 4" xfId="2888"/>
    <cellStyle name="Normal 74 50" xfId="750"/>
    <cellStyle name="Normal 74 50 2" xfId="2889"/>
    <cellStyle name="Normal 74 50 2 2" xfId="2890"/>
    <cellStyle name="Normal 74 50 3" xfId="2891"/>
    <cellStyle name="Normal 74 50 4" xfId="2892"/>
    <cellStyle name="Normal 74 51" xfId="751"/>
    <cellStyle name="Normal 74 51 2" xfId="2893"/>
    <cellStyle name="Normal 74 51 2 2" xfId="2894"/>
    <cellStyle name="Normal 74 51 3" xfId="2895"/>
    <cellStyle name="Normal 74 51 4" xfId="2896"/>
    <cellStyle name="Normal 74 52" xfId="752"/>
    <cellStyle name="Normal 74 52 2" xfId="2897"/>
    <cellStyle name="Normal 74 52 2 2" xfId="2898"/>
    <cellStyle name="Normal 74 52 3" xfId="2899"/>
    <cellStyle name="Normal 74 52 4" xfId="2900"/>
    <cellStyle name="Normal 74 53" xfId="753"/>
    <cellStyle name="Normal 74 53 2" xfId="2901"/>
    <cellStyle name="Normal 74 53 2 2" xfId="2902"/>
    <cellStyle name="Normal 74 53 3" xfId="2903"/>
    <cellStyle name="Normal 74 53 4" xfId="2904"/>
    <cellStyle name="Normal 74 54" xfId="754"/>
    <cellStyle name="Normal 74 54 2" xfId="2905"/>
    <cellStyle name="Normal 74 54 2 2" xfId="2906"/>
    <cellStyle name="Normal 74 54 3" xfId="2907"/>
    <cellStyle name="Normal 74 54 4" xfId="2908"/>
    <cellStyle name="Normal 74 55" xfId="755"/>
    <cellStyle name="Normal 74 55 2" xfId="2909"/>
    <cellStyle name="Normal 74 55 2 2" xfId="2910"/>
    <cellStyle name="Normal 74 55 3" xfId="2911"/>
    <cellStyle name="Normal 74 55 4" xfId="2912"/>
    <cellStyle name="Normal 74 56" xfId="756"/>
    <cellStyle name="Normal 74 56 2" xfId="2913"/>
    <cellStyle name="Normal 74 56 2 2" xfId="2914"/>
    <cellStyle name="Normal 74 56 3" xfId="2915"/>
    <cellStyle name="Normal 74 56 4" xfId="2916"/>
    <cellStyle name="Normal 74 57" xfId="757"/>
    <cellStyle name="Normal 74 57 2" xfId="2917"/>
    <cellStyle name="Normal 74 57 2 2" xfId="2918"/>
    <cellStyle name="Normal 74 57 3" xfId="2919"/>
    <cellStyle name="Normal 74 57 4" xfId="2920"/>
    <cellStyle name="Normal 74 58" xfId="758"/>
    <cellStyle name="Normal 74 58 2" xfId="2921"/>
    <cellStyle name="Normal 74 58 2 2" xfId="2922"/>
    <cellStyle name="Normal 74 58 3" xfId="2923"/>
    <cellStyle name="Normal 74 58 4" xfId="2924"/>
    <cellStyle name="Normal 74 59" xfId="759"/>
    <cellStyle name="Normal 74 59 2" xfId="2925"/>
    <cellStyle name="Normal 74 59 2 2" xfId="2926"/>
    <cellStyle name="Normal 74 59 3" xfId="2927"/>
    <cellStyle name="Normal 74 59 4" xfId="2928"/>
    <cellStyle name="Normal 74 6" xfId="760"/>
    <cellStyle name="Normal 74 6 2" xfId="2929"/>
    <cellStyle name="Normal 74 6 2 2" xfId="2930"/>
    <cellStyle name="Normal 74 6 3" xfId="2931"/>
    <cellStyle name="Normal 74 6 4" xfId="2932"/>
    <cellStyle name="Normal 74 60" xfId="761"/>
    <cellStyle name="Normal 74 60 2" xfId="2933"/>
    <cellStyle name="Normal 74 60 2 2" xfId="2934"/>
    <cellStyle name="Normal 74 60 3" xfId="2935"/>
    <cellStyle name="Normal 74 60 4" xfId="2936"/>
    <cellStyle name="Normal 74 61" xfId="762"/>
    <cellStyle name="Normal 74 61 2" xfId="2937"/>
    <cellStyle name="Normal 74 61 2 2" xfId="2938"/>
    <cellStyle name="Normal 74 61 3" xfId="2939"/>
    <cellStyle name="Normal 74 61 4" xfId="2940"/>
    <cellStyle name="Normal 74 62" xfId="763"/>
    <cellStyle name="Normal 74 62 2" xfId="2941"/>
    <cellStyle name="Normal 74 62 2 2" xfId="2942"/>
    <cellStyle name="Normal 74 62 3" xfId="2943"/>
    <cellStyle name="Normal 74 62 4" xfId="2944"/>
    <cellStyle name="Normal 74 63" xfId="764"/>
    <cellStyle name="Normal 74 63 2" xfId="2945"/>
    <cellStyle name="Normal 74 63 2 2" xfId="2946"/>
    <cellStyle name="Normal 74 63 3" xfId="2947"/>
    <cellStyle name="Normal 74 63 4" xfId="2948"/>
    <cellStyle name="Normal 74 64" xfId="765"/>
    <cellStyle name="Normal 74 64 2" xfId="2949"/>
    <cellStyle name="Normal 74 64 2 2" xfId="2950"/>
    <cellStyle name="Normal 74 64 3" xfId="2951"/>
    <cellStyle name="Normal 74 64 4" xfId="2952"/>
    <cellStyle name="Normal 74 65" xfId="766"/>
    <cellStyle name="Normal 74 65 2" xfId="2953"/>
    <cellStyle name="Normal 74 65 2 2" xfId="2954"/>
    <cellStyle name="Normal 74 65 3" xfId="2955"/>
    <cellStyle name="Normal 74 65 4" xfId="2956"/>
    <cellStyle name="Normal 74 66" xfId="767"/>
    <cellStyle name="Normal 74 66 2" xfId="2957"/>
    <cellStyle name="Normal 74 66 2 2" xfId="2958"/>
    <cellStyle name="Normal 74 66 3" xfId="2959"/>
    <cellStyle name="Normal 74 66 4" xfId="2960"/>
    <cellStyle name="Normal 74 67" xfId="768"/>
    <cellStyle name="Normal 74 67 2" xfId="2961"/>
    <cellStyle name="Normal 74 67 2 2" xfId="2962"/>
    <cellStyle name="Normal 74 67 3" xfId="2963"/>
    <cellStyle name="Normal 74 67 4" xfId="2964"/>
    <cellStyle name="Normal 74 68" xfId="769"/>
    <cellStyle name="Normal 74 68 2" xfId="2965"/>
    <cellStyle name="Normal 74 68 2 2" xfId="2966"/>
    <cellStyle name="Normal 74 68 3" xfId="2967"/>
    <cellStyle name="Normal 74 68 4" xfId="2968"/>
    <cellStyle name="Normal 74 69" xfId="770"/>
    <cellStyle name="Normal 74 69 2" xfId="2969"/>
    <cellStyle name="Normal 74 69 2 2" xfId="2970"/>
    <cellStyle name="Normal 74 69 3" xfId="2971"/>
    <cellStyle name="Normal 74 69 4" xfId="2972"/>
    <cellStyle name="Normal 74 7" xfId="771"/>
    <cellStyle name="Normal 74 7 10" xfId="772"/>
    <cellStyle name="Normal 74 7 10 2" xfId="2973"/>
    <cellStyle name="Normal 74 7 10 2 2" xfId="2974"/>
    <cellStyle name="Normal 74 7 10 3" xfId="2975"/>
    <cellStyle name="Normal 74 7 10 4" xfId="2976"/>
    <cellStyle name="Normal 74 7 11" xfId="773"/>
    <cellStyle name="Normal 74 7 11 2" xfId="2977"/>
    <cellStyle name="Normal 74 7 11 2 2" xfId="2978"/>
    <cellStyle name="Normal 74 7 11 3" xfId="2979"/>
    <cellStyle name="Normal 74 7 11 4" xfId="2980"/>
    <cellStyle name="Normal 74 7 12" xfId="774"/>
    <cellStyle name="Normal 74 7 12 2" xfId="2981"/>
    <cellStyle name="Normal 74 7 12 2 2" xfId="2982"/>
    <cellStyle name="Normal 74 7 12 3" xfId="2983"/>
    <cellStyle name="Normal 74 7 12 4" xfId="2984"/>
    <cellStyle name="Normal 74 7 13" xfId="775"/>
    <cellStyle name="Normal 74 7 13 2" xfId="2985"/>
    <cellStyle name="Normal 74 7 13 2 2" xfId="2986"/>
    <cellStyle name="Normal 74 7 13 3" xfId="2987"/>
    <cellStyle name="Normal 74 7 13 4" xfId="2988"/>
    <cellStyle name="Normal 74 7 14" xfId="776"/>
    <cellStyle name="Normal 74 7 14 2" xfId="2989"/>
    <cellStyle name="Normal 74 7 14 2 2" xfId="2990"/>
    <cellStyle name="Normal 74 7 14 3" xfId="2991"/>
    <cellStyle name="Normal 74 7 14 4" xfId="2992"/>
    <cellStyle name="Normal 74 7 15" xfId="777"/>
    <cellStyle name="Normal 74 7 15 2" xfId="2993"/>
    <cellStyle name="Normal 74 7 15 2 2" xfId="2994"/>
    <cellStyle name="Normal 74 7 15 3" xfId="2995"/>
    <cellStyle name="Normal 74 7 15 4" xfId="2996"/>
    <cellStyle name="Normal 74 7 16" xfId="778"/>
    <cellStyle name="Normal 74 7 16 2" xfId="2997"/>
    <cellStyle name="Normal 74 7 16 2 2" xfId="2998"/>
    <cellStyle name="Normal 74 7 16 3" xfId="2999"/>
    <cellStyle name="Normal 74 7 16 4" xfId="3000"/>
    <cellStyle name="Normal 74 7 17" xfId="779"/>
    <cellStyle name="Normal 74 7 17 2" xfId="3001"/>
    <cellStyle name="Normal 74 7 17 2 2" xfId="3002"/>
    <cellStyle name="Normal 74 7 17 3" xfId="3003"/>
    <cellStyle name="Normal 74 7 17 4" xfId="3004"/>
    <cellStyle name="Normal 74 7 18" xfId="780"/>
    <cellStyle name="Normal 74 7 18 10" xfId="781"/>
    <cellStyle name="Normal 74 7 18 10 2" xfId="3005"/>
    <cellStyle name="Normal 74 7 18 10 2 2" xfId="3006"/>
    <cellStyle name="Normal 74 7 18 10 3" xfId="3007"/>
    <cellStyle name="Normal 74 7 18 10 4" xfId="3008"/>
    <cellStyle name="Normal 74 7 18 11" xfId="782"/>
    <cellStyle name="Normal 74 7 18 11 2" xfId="3009"/>
    <cellStyle name="Normal 74 7 18 11 2 2" xfId="3010"/>
    <cellStyle name="Normal 74 7 18 11 3" xfId="3011"/>
    <cellStyle name="Normal 74 7 18 11 4" xfId="3012"/>
    <cellStyle name="Normal 74 7 18 12" xfId="783"/>
    <cellStyle name="Normal 74 7 18 12 2" xfId="3013"/>
    <cellStyle name="Normal 74 7 18 12 2 2" xfId="3014"/>
    <cellStyle name="Normal 74 7 18 12 3" xfId="3015"/>
    <cellStyle name="Normal 74 7 18 12 4" xfId="3016"/>
    <cellStyle name="Normal 74 7 18 13" xfId="784"/>
    <cellStyle name="Normal 74 7 18 13 2" xfId="3017"/>
    <cellStyle name="Normal 74 7 18 13 2 2" xfId="3018"/>
    <cellStyle name="Normal 74 7 18 13 3" xfId="3019"/>
    <cellStyle name="Normal 74 7 18 13 4" xfId="3020"/>
    <cellStyle name="Normal 74 7 18 14" xfId="785"/>
    <cellStyle name="Normal 74 7 18 14 2" xfId="3021"/>
    <cellStyle name="Normal 74 7 18 14 2 2" xfId="3022"/>
    <cellStyle name="Normal 74 7 18 14 3" xfId="3023"/>
    <cellStyle name="Normal 74 7 18 14 4" xfId="3024"/>
    <cellStyle name="Normal 74 7 18 15" xfId="786"/>
    <cellStyle name="Normal 74 7 18 15 2" xfId="3025"/>
    <cellStyle name="Normal 74 7 18 15 2 2" xfId="3026"/>
    <cellStyle name="Normal 74 7 18 15 3" xfId="3027"/>
    <cellStyle name="Normal 74 7 18 15 4" xfId="3028"/>
    <cellStyle name="Normal 74 7 18 16" xfId="787"/>
    <cellStyle name="Normal 74 7 18 16 2" xfId="3029"/>
    <cellStyle name="Normal 74 7 18 16 2 2" xfId="3030"/>
    <cellStyle name="Normal 74 7 18 16 3" xfId="3031"/>
    <cellStyle name="Normal 74 7 18 16 4" xfId="3032"/>
    <cellStyle name="Normal 74 7 18 17" xfId="788"/>
    <cellStyle name="Normal 74 7 18 17 2" xfId="3033"/>
    <cellStyle name="Normal 74 7 18 17 2 2" xfId="3034"/>
    <cellStyle name="Normal 74 7 18 17 3" xfId="3035"/>
    <cellStyle name="Normal 74 7 18 17 4" xfId="3036"/>
    <cellStyle name="Normal 74 7 18 18" xfId="789"/>
    <cellStyle name="Normal 74 7 18 18 2" xfId="3037"/>
    <cellStyle name="Normal 74 7 18 18 2 2" xfId="3038"/>
    <cellStyle name="Normal 74 7 18 18 3" xfId="3039"/>
    <cellStyle name="Normal 74 7 18 18 4" xfId="3040"/>
    <cellStyle name="Normal 74 7 18 19" xfId="790"/>
    <cellStyle name="Normal 74 7 18 19 2" xfId="3041"/>
    <cellStyle name="Normal 74 7 18 19 2 2" xfId="3042"/>
    <cellStyle name="Normal 74 7 18 19 3" xfId="3043"/>
    <cellStyle name="Normal 74 7 18 19 4" xfId="3044"/>
    <cellStyle name="Normal 74 7 18 2" xfId="791"/>
    <cellStyle name="Normal 74 7 18 2 2" xfId="3045"/>
    <cellStyle name="Normal 74 7 18 2 2 2" xfId="3046"/>
    <cellStyle name="Normal 74 7 18 2 3" xfId="3047"/>
    <cellStyle name="Normal 74 7 18 2 4" xfId="3048"/>
    <cellStyle name="Normal 74 7 18 20" xfId="792"/>
    <cellStyle name="Normal 74 7 18 20 2" xfId="3049"/>
    <cellStyle name="Normal 74 7 18 20 2 2" xfId="3050"/>
    <cellStyle name="Normal 74 7 18 20 3" xfId="3051"/>
    <cellStyle name="Normal 74 7 18 20 4" xfId="3052"/>
    <cellStyle name="Normal 74 7 18 21" xfId="793"/>
    <cellStyle name="Normal 74 7 18 21 2" xfId="3053"/>
    <cellStyle name="Normal 74 7 18 21 2 2" xfId="3054"/>
    <cellStyle name="Normal 74 7 18 21 3" xfId="3055"/>
    <cellStyle name="Normal 74 7 18 21 4" xfId="3056"/>
    <cellStyle name="Normal 74 7 18 22" xfId="794"/>
    <cellStyle name="Normal 74 7 18 22 2" xfId="3057"/>
    <cellStyle name="Normal 74 7 18 22 2 2" xfId="3058"/>
    <cellStyle name="Normal 74 7 18 22 3" xfId="3059"/>
    <cellStyle name="Normal 74 7 18 22 4" xfId="3060"/>
    <cellStyle name="Normal 74 7 18 23" xfId="795"/>
    <cellStyle name="Normal 74 7 18 23 2" xfId="3061"/>
    <cellStyle name="Normal 74 7 18 23 2 2" xfId="3062"/>
    <cellStyle name="Normal 74 7 18 23 3" xfId="3063"/>
    <cellStyle name="Normal 74 7 18 23 4" xfId="3064"/>
    <cellStyle name="Normal 74 7 18 24" xfId="796"/>
    <cellStyle name="Normal 74 7 18 24 2" xfId="3065"/>
    <cellStyle name="Normal 74 7 18 24 2 2" xfId="3066"/>
    <cellStyle name="Normal 74 7 18 24 3" xfId="3067"/>
    <cellStyle name="Normal 74 7 18 24 4" xfId="3068"/>
    <cellStyle name="Normal 74 7 18 25" xfId="797"/>
    <cellStyle name="Normal 74 7 18 25 2" xfId="3069"/>
    <cellStyle name="Normal 74 7 18 25 2 2" xfId="3070"/>
    <cellStyle name="Normal 74 7 18 25 3" xfId="3071"/>
    <cellStyle name="Normal 74 7 18 25 4" xfId="3072"/>
    <cellStyle name="Normal 74 7 18 26" xfId="798"/>
    <cellStyle name="Normal 74 7 18 26 2" xfId="3073"/>
    <cellStyle name="Normal 74 7 18 26 2 2" xfId="3074"/>
    <cellStyle name="Normal 74 7 18 26 3" xfId="3075"/>
    <cellStyle name="Normal 74 7 18 26 4" xfId="3076"/>
    <cellStyle name="Normal 74 7 18 27" xfId="799"/>
    <cellStyle name="Normal 74 7 18 27 2" xfId="3077"/>
    <cellStyle name="Normal 74 7 18 27 2 2" xfId="3078"/>
    <cellStyle name="Normal 74 7 18 27 3" xfId="3079"/>
    <cellStyle name="Normal 74 7 18 27 4" xfId="3080"/>
    <cellStyle name="Normal 74 7 18 28" xfId="800"/>
    <cellStyle name="Normal 74 7 18 28 2" xfId="3081"/>
    <cellStyle name="Normal 74 7 18 28 2 2" xfId="3082"/>
    <cellStyle name="Normal 74 7 18 28 3" xfId="3083"/>
    <cellStyle name="Normal 74 7 18 28 4" xfId="3084"/>
    <cellStyle name="Normal 74 7 18 29" xfId="801"/>
    <cellStyle name="Normal 74 7 18 29 2" xfId="3085"/>
    <cellStyle name="Normal 74 7 18 29 2 2" xfId="3086"/>
    <cellStyle name="Normal 74 7 18 29 3" xfId="3087"/>
    <cellStyle name="Normal 74 7 18 29 4" xfId="3088"/>
    <cellStyle name="Normal 74 7 18 3" xfId="802"/>
    <cellStyle name="Normal 74 7 18 3 2" xfId="3089"/>
    <cellStyle name="Normal 74 7 18 3 2 2" xfId="3090"/>
    <cellStyle name="Normal 74 7 18 3 3" xfId="3091"/>
    <cellStyle name="Normal 74 7 18 3 4" xfId="3092"/>
    <cellStyle name="Normal 74 7 18 30" xfId="803"/>
    <cellStyle name="Normal 74 7 18 30 2" xfId="3093"/>
    <cellStyle name="Normal 74 7 18 30 2 2" xfId="3094"/>
    <cellStyle name="Normal 74 7 18 30 3" xfId="3095"/>
    <cellStyle name="Normal 74 7 18 30 4" xfId="3096"/>
    <cellStyle name="Normal 74 7 18 31" xfId="804"/>
    <cellStyle name="Normal 74 7 18 31 2" xfId="3097"/>
    <cellStyle name="Normal 74 7 18 31 2 2" xfId="3098"/>
    <cellStyle name="Normal 74 7 18 31 3" xfId="3099"/>
    <cellStyle name="Normal 74 7 18 31 4" xfId="3100"/>
    <cellStyle name="Normal 74 7 18 32" xfId="805"/>
    <cellStyle name="Normal 74 7 18 32 2" xfId="3101"/>
    <cellStyle name="Normal 74 7 18 32 2 2" xfId="3102"/>
    <cellStyle name="Normal 74 7 18 32 3" xfId="3103"/>
    <cellStyle name="Normal 74 7 18 32 4" xfId="3104"/>
    <cellStyle name="Normal 74 7 18 33" xfId="806"/>
    <cellStyle name="Normal 74 7 18 33 2" xfId="3105"/>
    <cellStyle name="Normal 74 7 18 33 2 2" xfId="3106"/>
    <cellStyle name="Normal 74 7 18 33 3" xfId="3107"/>
    <cellStyle name="Normal 74 7 18 33 4" xfId="3108"/>
    <cellStyle name="Normal 74 7 18 34" xfId="807"/>
    <cellStyle name="Normal 74 7 18 34 2" xfId="3109"/>
    <cellStyle name="Normal 74 7 18 34 2 2" xfId="3110"/>
    <cellStyle name="Normal 74 7 18 34 3" xfId="3111"/>
    <cellStyle name="Normal 74 7 18 34 4" xfId="3112"/>
    <cellStyle name="Normal 74 7 18 35" xfId="808"/>
    <cellStyle name="Normal 74 7 18 35 2" xfId="3113"/>
    <cellStyle name="Normal 74 7 18 35 2 2" xfId="3114"/>
    <cellStyle name="Normal 74 7 18 35 3" xfId="3115"/>
    <cellStyle name="Normal 74 7 18 35 4" xfId="3116"/>
    <cellStyle name="Normal 74 7 18 36" xfId="809"/>
    <cellStyle name="Normal 74 7 18 36 2" xfId="3117"/>
    <cellStyle name="Normal 74 7 18 36 2 2" xfId="3118"/>
    <cellStyle name="Normal 74 7 18 36 3" xfId="3119"/>
    <cellStyle name="Normal 74 7 18 36 4" xfId="3120"/>
    <cellStyle name="Normal 74 7 18 37" xfId="810"/>
    <cellStyle name="Normal 74 7 18 37 2" xfId="3121"/>
    <cellStyle name="Normal 74 7 18 37 2 2" xfId="3122"/>
    <cellStyle name="Normal 74 7 18 37 3" xfId="3123"/>
    <cellStyle name="Normal 74 7 18 37 4" xfId="3124"/>
    <cellStyle name="Normal 74 7 18 38" xfId="811"/>
    <cellStyle name="Normal 74 7 18 38 2" xfId="3125"/>
    <cellStyle name="Normal 74 7 18 38 2 2" xfId="3126"/>
    <cellStyle name="Normal 74 7 18 38 3" xfId="3127"/>
    <cellStyle name="Normal 74 7 18 38 4" xfId="3128"/>
    <cellStyle name="Normal 74 7 18 39" xfId="812"/>
    <cellStyle name="Normal 74 7 18 39 2" xfId="3129"/>
    <cellStyle name="Normal 74 7 18 39 2 2" xfId="3130"/>
    <cellStyle name="Normal 74 7 18 39 3" xfId="3131"/>
    <cellStyle name="Normal 74 7 18 39 4" xfId="3132"/>
    <cellStyle name="Normal 74 7 18 4" xfId="813"/>
    <cellStyle name="Normal 74 7 18 4 2" xfId="3133"/>
    <cellStyle name="Normal 74 7 18 4 2 2" xfId="3134"/>
    <cellStyle name="Normal 74 7 18 4 3" xfId="3135"/>
    <cellStyle name="Normal 74 7 18 4 4" xfId="3136"/>
    <cellStyle name="Normal 74 7 18 40" xfId="814"/>
    <cellStyle name="Normal 74 7 18 40 2" xfId="3137"/>
    <cellStyle name="Normal 74 7 18 40 2 2" xfId="3138"/>
    <cellStyle name="Normal 74 7 18 40 3" xfId="3139"/>
    <cellStyle name="Normal 74 7 18 40 4" xfId="3140"/>
    <cellStyle name="Normal 74 7 18 41" xfId="815"/>
    <cellStyle name="Normal 74 7 18 41 2" xfId="3141"/>
    <cellStyle name="Normal 74 7 18 41 2 2" xfId="3142"/>
    <cellStyle name="Normal 74 7 18 41 3" xfId="3143"/>
    <cellStyle name="Normal 74 7 18 41 4" xfId="3144"/>
    <cellStyle name="Normal 74 7 18 42" xfId="816"/>
    <cellStyle name="Normal 74 7 18 42 2" xfId="3145"/>
    <cellStyle name="Normal 74 7 18 42 2 2" xfId="3146"/>
    <cellStyle name="Normal 74 7 18 42 3" xfId="3147"/>
    <cellStyle name="Normal 74 7 18 42 4" xfId="3148"/>
    <cellStyle name="Normal 74 7 18 43" xfId="3149"/>
    <cellStyle name="Normal 74 7 18 43 2" xfId="3150"/>
    <cellStyle name="Normal 74 7 18 44" xfId="3151"/>
    <cellStyle name="Normal 74 7 18 45" xfId="3152"/>
    <cellStyle name="Normal 74 7 18 5" xfId="817"/>
    <cellStyle name="Normal 74 7 18 5 2" xfId="3153"/>
    <cellStyle name="Normal 74 7 18 5 2 2" xfId="3154"/>
    <cellStyle name="Normal 74 7 18 5 3" xfId="3155"/>
    <cellStyle name="Normal 74 7 18 5 4" xfId="3156"/>
    <cellStyle name="Normal 74 7 18 6" xfId="818"/>
    <cellStyle name="Normal 74 7 18 6 2" xfId="3157"/>
    <cellStyle name="Normal 74 7 18 6 2 2" xfId="3158"/>
    <cellStyle name="Normal 74 7 18 6 3" xfId="3159"/>
    <cellStyle name="Normal 74 7 18 6 4" xfId="3160"/>
    <cellStyle name="Normal 74 7 18 7" xfId="819"/>
    <cellStyle name="Normal 74 7 18 7 2" xfId="3161"/>
    <cellStyle name="Normal 74 7 18 7 2 2" xfId="3162"/>
    <cellStyle name="Normal 74 7 18 7 3" xfId="3163"/>
    <cellStyle name="Normal 74 7 18 7 4" xfId="3164"/>
    <cellStyle name="Normal 74 7 18 8" xfId="820"/>
    <cellStyle name="Normal 74 7 18 8 2" xfId="3165"/>
    <cellStyle name="Normal 74 7 18 8 2 2" xfId="3166"/>
    <cellStyle name="Normal 74 7 18 8 3" xfId="3167"/>
    <cellStyle name="Normal 74 7 18 8 4" xfId="3168"/>
    <cellStyle name="Normal 74 7 18 9" xfId="821"/>
    <cellStyle name="Normal 74 7 18 9 2" xfId="3169"/>
    <cellStyle name="Normal 74 7 18 9 2 2" xfId="3170"/>
    <cellStyle name="Normal 74 7 18 9 3" xfId="3171"/>
    <cellStyle name="Normal 74 7 18 9 4" xfId="3172"/>
    <cellStyle name="Normal 74 7 19" xfId="822"/>
    <cellStyle name="Normal 74 7 19 2" xfId="3173"/>
    <cellStyle name="Normal 74 7 19 2 2" xfId="3174"/>
    <cellStyle name="Normal 74 7 19 3" xfId="3175"/>
    <cellStyle name="Normal 74 7 19 4" xfId="3176"/>
    <cellStyle name="Normal 74 7 2" xfId="823"/>
    <cellStyle name="Normal 74 7 2 2" xfId="3177"/>
    <cellStyle name="Normal 74 7 2 2 2" xfId="3178"/>
    <cellStyle name="Normal 74 7 2 3" xfId="3179"/>
    <cellStyle name="Normal 74 7 2 4" xfId="3180"/>
    <cellStyle name="Normal 74 7 20" xfId="824"/>
    <cellStyle name="Normal 74 7 20 2" xfId="3181"/>
    <cellStyle name="Normal 74 7 20 2 2" xfId="3182"/>
    <cellStyle name="Normal 74 7 20 3" xfId="3183"/>
    <cellStyle name="Normal 74 7 20 4" xfId="3184"/>
    <cellStyle name="Normal 74 7 21" xfId="825"/>
    <cellStyle name="Normal 74 7 21 2" xfId="3185"/>
    <cellStyle name="Normal 74 7 21 2 2" xfId="3186"/>
    <cellStyle name="Normal 74 7 21 3" xfId="3187"/>
    <cellStyle name="Normal 74 7 21 4" xfId="3188"/>
    <cellStyle name="Normal 74 7 22" xfId="826"/>
    <cellStyle name="Normal 74 7 22 2" xfId="3189"/>
    <cellStyle name="Normal 74 7 22 2 2" xfId="3190"/>
    <cellStyle name="Normal 74 7 22 3" xfId="3191"/>
    <cellStyle name="Normal 74 7 22 4" xfId="3192"/>
    <cellStyle name="Normal 74 7 23" xfId="827"/>
    <cellStyle name="Normal 74 7 23 2" xfId="3193"/>
    <cellStyle name="Normal 74 7 23 2 2" xfId="3194"/>
    <cellStyle name="Normal 74 7 23 3" xfId="3195"/>
    <cellStyle name="Normal 74 7 23 4" xfId="3196"/>
    <cellStyle name="Normal 74 7 24" xfId="828"/>
    <cellStyle name="Normal 74 7 24 2" xfId="3197"/>
    <cellStyle name="Normal 74 7 24 2 2" xfId="3198"/>
    <cellStyle name="Normal 74 7 24 3" xfId="3199"/>
    <cellStyle name="Normal 74 7 24 4" xfId="3200"/>
    <cellStyle name="Normal 74 7 25" xfId="829"/>
    <cellStyle name="Normal 74 7 25 2" xfId="3201"/>
    <cellStyle name="Normal 74 7 25 2 2" xfId="3202"/>
    <cellStyle name="Normal 74 7 25 3" xfId="3203"/>
    <cellStyle name="Normal 74 7 25 4" xfId="3204"/>
    <cellStyle name="Normal 74 7 26" xfId="830"/>
    <cellStyle name="Normal 74 7 26 2" xfId="3205"/>
    <cellStyle name="Normal 74 7 26 2 2" xfId="3206"/>
    <cellStyle name="Normal 74 7 26 3" xfId="3207"/>
    <cellStyle name="Normal 74 7 26 4" xfId="3208"/>
    <cellStyle name="Normal 74 7 27" xfId="831"/>
    <cellStyle name="Normal 74 7 27 2" xfId="3209"/>
    <cellStyle name="Normal 74 7 27 2 2" xfId="3210"/>
    <cellStyle name="Normal 74 7 27 3" xfId="3211"/>
    <cellStyle name="Normal 74 7 27 4" xfId="3212"/>
    <cellStyle name="Normal 74 7 28" xfId="832"/>
    <cellStyle name="Normal 74 7 28 2" xfId="3213"/>
    <cellStyle name="Normal 74 7 28 2 2" xfId="3214"/>
    <cellStyle name="Normal 74 7 28 3" xfId="3215"/>
    <cellStyle name="Normal 74 7 28 4" xfId="3216"/>
    <cellStyle name="Normal 74 7 29" xfId="833"/>
    <cellStyle name="Normal 74 7 29 2" xfId="3217"/>
    <cellStyle name="Normal 74 7 29 2 2" xfId="3218"/>
    <cellStyle name="Normal 74 7 29 3" xfId="3219"/>
    <cellStyle name="Normal 74 7 29 4" xfId="3220"/>
    <cellStyle name="Normal 74 7 3" xfId="834"/>
    <cellStyle name="Normal 74 7 3 2" xfId="3221"/>
    <cellStyle name="Normal 74 7 3 2 2" xfId="3222"/>
    <cellStyle name="Normal 74 7 3 3" xfId="3223"/>
    <cellStyle name="Normal 74 7 3 4" xfId="3224"/>
    <cellStyle name="Normal 74 7 30" xfId="835"/>
    <cellStyle name="Normal 74 7 30 2" xfId="3225"/>
    <cellStyle name="Normal 74 7 30 2 2" xfId="3226"/>
    <cellStyle name="Normal 74 7 30 3" xfId="3227"/>
    <cellStyle name="Normal 74 7 30 4" xfId="3228"/>
    <cellStyle name="Normal 74 7 31" xfId="836"/>
    <cellStyle name="Normal 74 7 31 2" xfId="3229"/>
    <cellStyle name="Normal 74 7 31 2 2" xfId="3230"/>
    <cellStyle name="Normal 74 7 31 3" xfId="3231"/>
    <cellStyle name="Normal 74 7 31 4" xfId="3232"/>
    <cellStyle name="Normal 74 7 32" xfId="837"/>
    <cellStyle name="Normal 74 7 32 2" xfId="3233"/>
    <cellStyle name="Normal 74 7 32 2 2" xfId="3234"/>
    <cellStyle name="Normal 74 7 32 3" xfId="3235"/>
    <cellStyle name="Normal 74 7 32 4" xfId="3236"/>
    <cellStyle name="Normal 74 7 33" xfId="838"/>
    <cellStyle name="Normal 74 7 33 2" xfId="3237"/>
    <cellStyle name="Normal 74 7 33 2 2" xfId="3238"/>
    <cellStyle name="Normal 74 7 33 3" xfId="3239"/>
    <cellStyle name="Normal 74 7 33 4" xfId="3240"/>
    <cellStyle name="Normal 74 7 34" xfId="839"/>
    <cellStyle name="Normal 74 7 34 2" xfId="3241"/>
    <cellStyle name="Normal 74 7 34 2 2" xfId="3242"/>
    <cellStyle name="Normal 74 7 34 3" xfId="3243"/>
    <cellStyle name="Normal 74 7 34 4" xfId="3244"/>
    <cellStyle name="Normal 74 7 35" xfId="840"/>
    <cellStyle name="Normal 74 7 35 2" xfId="3245"/>
    <cellStyle name="Normal 74 7 35 2 2" xfId="3246"/>
    <cellStyle name="Normal 74 7 35 3" xfId="3247"/>
    <cellStyle name="Normal 74 7 35 4" xfId="3248"/>
    <cellStyle name="Normal 74 7 36" xfId="841"/>
    <cellStyle name="Normal 74 7 36 2" xfId="3249"/>
    <cellStyle name="Normal 74 7 36 2 2" xfId="3250"/>
    <cellStyle name="Normal 74 7 36 3" xfId="3251"/>
    <cellStyle name="Normal 74 7 36 4" xfId="3252"/>
    <cellStyle name="Normal 74 7 37" xfId="842"/>
    <cellStyle name="Normal 74 7 37 2" xfId="3253"/>
    <cellStyle name="Normal 74 7 37 2 2" xfId="3254"/>
    <cellStyle name="Normal 74 7 37 3" xfId="3255"/>
    <cellStyle name="Normal 74 7 37 4" xfId="3256"/>
    <cellStyle name="Normal 74 7 38" xfId="843"/>
    <cellStyle name="Normal 74 7 38 2" xfId="3257"/>
    <cellStyle name="Normal 74 7 38 2 2" xfId="3258"/>
    <cellStyle name="Normal 74 7 38 3" xfId="3259"/>
    <cellStyle name="Normal 74 7 38 4" xfId="3260"/>
    <cellStyle name="Normal 74 7 39" xfId="844"/>
    <cellStyle name="Normal 74 7 39 2" xfId="3261"/>
    <cellStyle name="Normal 74 7 39 2 2" xfId="3262"/>
    <cellStyle name="Normal 74 7 39 3" xfId="3263"/>
    <cellStyle name="Normal 74 7 39 4" xfId="3264"/>
    <cellStyle name="Normal 74 7 4" xfId="845"/>
    <cellStyle name="Normal 74 7 4 2" xfId="3265"/>
    <cellStyle name="Normal 74 7 4 2 2" xfId="3266"/>
    <cellStyle name="Normal 74 7 4 3" xfId="3267"/>
    <cellStyle name="Normal 74 7 4 4" xfId="3268"/>
    <cellStyle name="Normal 74 7 40" xfId="846"/>
    <cellStyle name="Normal 74 7 40 2" xfId="3269"/>
    <cellStyle name="Normal 74 7 40 2 2" xfId="3270"/>
    <cellStyle name="Normal 74 7 40 3" xfId="3271"/>
    <cellStyle name="Normal 74 7 40 4" xfId="3272"/>
    <cellStyle name="Normal 74 7 41" xfId="847"/>
    <cellStyle name="Normal 74 7 41 2" xfId="3273"/>
    <cellStyle name="Normal 74 7 41 2 2" xfId="3274"/>
    <cellStyle name="Normal 74 7 41 3" xfId="3275"/>
    <cellStyle name="Normal 74 7 41 4" xfId="3276"/>
    <cellStyle name="Normal 74 7 42" xfId="848"/>
    <cellStyle name="Normal 74 7 42 2" xfId="3277"/>
    <cellStyle name="Normal 74 7 42 2 2" xfId="3278"/>
    <cellStyle name="Normal 74 7 42 3" xfId="3279"/>
    <cellStyle name="Normal 74 7 42 4" xfId="3280"/>
    <cellStyle name="Normal 74 7 43" xfId="849"/>
    <cellStyle name="Normal 74 7 43 2" xfId="3281"/>
    <cellStyle name="Normal 74 7 43 2 2" xfId="3282"/>
    <cellStyle name="Normal 74 7 43 3" xfId="3283"/>
    <cellStyle name="Normal 74 7 43 4" xfId="3284"/>
    <cellStyle name="Normal 74 7 44" xfId="850"/>
    <cellStyle name="Normal 74 7 44 2" xfId="3285"/>
    <cellStyle name="Normal 74 7 44 2 2" xfId="3286"/>
    <cellStyle name="Normal 74 7 44 3" xfId="3287"/>
    <cellStyle name="Normal 74 7 44 4" xfId="3288"/>
    <cellStyle name="Normal 74 7 45" xfId="851"/>
    <cellStyle name="Normal 74 7 45 2" xfId="3289"/>
    <cellStyle name="Normal 74 7 45 2 2" xfId="3290"/>
    <cellStyle name="Normal 74 7 45 3" xfId="3291"/>
    <cellStyle name="Normal 74 7 45 4" xfId="3292"/>
    <cellStyle name="Normal 74 7 46" xfId="852"/>
    <cellStyle name="Normal 74 7 46 2" xfId="3293"/>
    <cellStyle name="Normal 74 7 46 2 2" xfId="3294"/>
    <cellStyle name="Normal 74 7 46 3" xfId="3295"/>
    <cellStyle name="Normal 74 7 46 4" xfId="3296"/>
    <cellStyle name="Normal 74 7 47" xfId="853"/>
    <cellStyle name="Normal 74 7 47 2" xfId="3297"/>
    <cellStyle name="Normal 74 7 47 2 2" xfId="3298"/>
    <cellStyle name="Normal 74 7 47 3" xfId="3299"/>
    <cellStyle name="Normal 74 7 47 4" xfId="3300"/>
    <cellStyle name="Normal 74 7 48" xfId="854"/>
    <cellStyle name="Normal 74 7 48 2" xfId="3301"/>
    <cellStyle name="Normal 74 7 48 2 2" xfId="3302"/>
    <cellStyle name="Normal 74 7 48 3" xfId="3303"/>
    <cellStyle name="Normal 74 7 48 4" xfId="3304"/>
    <cellStyle name="Normal 74 7 49" xfId="855"/>
    <cellStyle name="Normal 74 7 49 2" xfId="3305"/>
    <cellStyle name="Normal 74 7 49 2 2" xfId="3306"/>
    <cellStyle name="Normal 74 7 49 3" xfId="3307"/>
    <cellStyle name="Normal 74 7 49 4" xfId="3308"/>
    <cellStyle name="Normal 74 7 5" xfId="856"/>
    <cellStyle name="Normal 74 7 5 2" xfId="3309"/>
    <cellStyle name="Normal 74 7 5 2 2" xfId="3310"/>
    <cellStyle name="Normal 74 7 5 3" xfId="3311"/>
    <cellStyle name="Normal 74 7 5 4" xfId="3312"/>
    <cellStyle name="Normal 74 7 50" xfId="857"/>
    <cellStyle name="Normal 74 7 50 2" xfId="3313"/>
    <cellStyle name="Normal 74 7 50 2 2" xfId="3314"/>
    <cellStyle name="Normal 74 7 50 3" xfId="3315"/>
    <cellStyle name="Normal 74 7 50 4" xfId="3316"/>
    <cellStyle name="Normal 74 7 51" xfId="858"/>
    <cellStyle name="Normal 74 7 51 2" xfId="3317"/>
    <cellStyle name="Normal 74 7 51 2 2" xfId="3318"/>
    <cellStyle name="Normal 74 7 51 3" xfId="3319"/>
    <cellStyle name="Normal 74 7 51 4" xfId="3320"/>
    <cellStyle name="Normal 74 7 52" xfId="859"/>
    <cellStyle name="Normal 74 7 52 2" xfId="3321"/>
    <cellStyle name="Normal 74 7 52 2 2" xfId="3322"/>
    <cellStyle name="Normal 74 7 52 3" xfId="3323"/>
    <cellStyle name="Normal 74 7 52 4" xfId="3324"/>
    <cellStyle name="Normal 74 7 53" xfId="860"/>
    <cellStyle name="Normal 74 7 53 2" xfId="3325"/>
    <cellStyle name="Normal 74 7 53 2 2" xfId="3326"/>
    <cellStyle name="Normal 74 7 53 3" xfId="3327"/>
    <cellStyle name="Normal 74 7 53 4" xfId="3328"/>
    <cellStyle name="Normal 74 7 54" xfId="861"/>
    <cellStyle name="Normal 74 7 54 2" xfId="3329"/>
    <cellStyle name="Normal 74 7 54 2 2" xfId="3330"/>
    <cellStyle name="Normal 74 7 54 3" xfId="3331"/>
    <cellStyle name="Normal 74 7 54 4" xfId="3332"/>
    <cellStyle name="Normal 74 7 55" xfId="862"/>
    <cellStyle name="Normal 74 7 55 2" xfId="3333"/>
    <cellStyle name="Normal 74 7 55 2 2" xfId="3334"/>
    <cellStyle name="Normal 74 7 55 3" xfId="3335"/>
    <cellStyle name="Normal 74 7 55 4" xfId="3336"/>
    <cellStyle name="Normal 74 7 56" xfId="863"/>
    <cellStyle name="Normal 74 7 56 2" xfId="3337"/>
    <cellStyle name="Normal 74 7 56 2 2" xfId="3338"/>
    <cellStyle name="Normal 74 7 56 3" xfId="3339"/>
    <cellStyle name="Normal 74 7 56 4" xfId="3340"/>
    <cellStyle name="Normal 74 7 57" xfId="864"/>
    <cellStyle name="Normal 74 7 57 2" xfId="3341"/>
    <cellStyle name="Normal 74 7 57 2 2" xfId="3342"/>
    <cellStyle name="Normal 74 7 57 3" xfId="3343"/>
    <cellStyle name="Normal 74 7 57 4" xfId="3344"/>
    <cellStyle name="Normal 74 7 58" xfId="865"/>
    <cellStyle name="Normal 74 7 58 2" xfId="3345"/>
    <cellStyle name="Normal 74 7 58 2 2" xfId="3346"/>
    <cellStyle name="Normal 74 7 58 3" xfId="3347"/>
    <cellStyle name="Normal 74 7 58 4" xfId="3348"/>
    <cellStyle name="Normal 74 7 59" xfId="866"/>
    <cellStyle name="Normal 74 7 59 2" xfId="3349"/>
    <cellStyle name="Normal 74 7 59 2 2" xfId="3350"/>
    <cellStyle name="Normal 74 7 59 3" xfId="3351"/>
    <cellStyle name="Normal 74 7 59 4" xfId="3352"/>
    <cellStyle name="Normal 74 7 6" xfId="867"/>
    <cellStyle name="Normal 74 7 6 2" xfId="3353"/>
    <cellStyle name="Normal 74 7 6 2 2" xfId="3354"/>
    <cellStyle name="Normal 74 7 6 3" xfId="3355"/>
    <cellStyle name="Normal 74 7 6 4" xfId="3356"/>
    <cellStyle name="Normal 74 7 60" xfId="868"/>
    <cellStyle name="Normal 74 7 60 2" xfId="3357"/>
    <cellStyle name="Normal 74 7 60 2 2" xfId="3358"/>
    <cellStyle name="Normal 74 7 60 3" xfId="3359"/>
    <cellStyle name="Normal 74 7 60 4" xfId="3360"/>
    <cellStyle name="Normal 74 7 61" xfId="869"/>
    <cellStyle name="Normal 74 7 61 2" xfId="3361"/>
    <cellStyle name="Normal 74 7 61 2 2" xfId="3362"/>
    <cellStyle name="Normal 74 7 61 3" xfId="3363"/>
    <cellStyle name="Normal 74 7 61 4" xfId="3364"/>
    <cellStyle name="Normal 74 7 62" xfId="870"/>
    <cellStyle name="Normal 74 7 62 2" xfId="3365"/>
    <cellStyle name="Normal 74 7 62 2 2" xfId="3366"/>
    <cellStyle name="Normal 74 7 62 3" xfId="3367"/>
    <cellStyle name="Normal 74 7 62 4" xfId="3368"/>
    <cellStyle name="Normal 74 7 63" xfId="871"/>
    <cellStyle name="Normal 74 7 63 2" xfId="3369"/>
    <cellStyle name="Normal 74 7 63 2 2" xfId="3370"/>
    <cellStyle name="Normal 74 7 63 3" xfId="3371"/>
    <cellStyle name="Normal 74 7 63 4" xfId="3372"/>
    <cellStyle name="Normal 74 7 64" xfId="3373"/>
    <cellStyle name="Normal 74 7 64 2" xfId="3374"/>
    <cellStyle name="Normal 74 7 65" xfId="3375"/>
    <cellStyle name="Normal 74 7 66" xfId="3376"/>
    <cellStyle name="Normal 74 7 7" xfId="872"/>
    <cellStyle name="Normal 74 7 7 2" xfId="3377"/>
    <cellStyle name="Normal 74 7 7 2 2" xfId="3378"/>
    <cellStyle name="Normal 74 7 7 3" xfId="3379"/>
    <cellStyle name="Normal 74 7 7 4" xfId="3380"/>
    <cellStyle name="Normal 74 7 8" xfId="873"/>
    <cellStyle name="Normal 74 7 8 2" xfId="3381"/>
    <cellStyle name="Normal 74 7 8 2 2" xfId="3382"/>
    <cellStyle name="Normal 74 7 8 3" xfId="3383"/>
    <cellStyle name="Normal 74 7 8 4" xfId="3384"/>
    <cellStyle name="Normal 74 7 9" xfId="874"/>
    <cellStyle name="Normal 74 7 9 2" xfId="3385"/>
    <cellStyle name="Normal 74 7 9 2 2" xfId="3386"/>
    <cellStyle name="Normal 74 7 9 3" xfId="3387"/>
    <cellStyle name="Normal 74 7 9 4" xfId="3388"/>
    <cellStyle name="Normal 74 70" xfId="875"/>
    <cellStyle name="Normal 74 70 2" xfId="3389"/>
    <cellStyle name="Normal 74 70 2 2" xfId="3390"/>
    <cellStyle name="Normal 74 70 3" xfId="3391"/>
    <cellStyle name="Normal 74 70 4" xfId="3392"/>
    <cellStyle name="Normal 74 71" xfId="876"/>
    <cellStyle name="Normal 74 71 2" xfId="3393"/>
    <cellStyle name="Normal 74 71 2 2" xfId="3394"/>
    <cellStyle name="Normal 74 71 3" xfId="3395"/>
    <cellStyle name="Normal 74 71 4" xfId="3396"/>
    <cellStyle name="Normal 74 72" xfId="877"/>
    <cellStyle name="Normal 74 72 2" xfId="3397"/>
    <cellStyle name="Normal 74 72 2 2" xfId="3398"/>
    <cellStyle name="Normal 74 72 3" xfId="3399"/>
    <cellStyle name="Normal 74 72 4" xfId="3400"/>
    <cellStyle name="Normal 74 73" xfId="3401"/>
    <cellStyle name="Normal 74 73 2" xfId="3402"/>
    <cellStyle name="Normal 74 74" xfId="3403"/>
    <cellStyle name="Normal 74 75" xfId="3404"/>
    <cellStyle name="Normal 74 8" xfId="878"/>
    <cellStyle name="Normal 74 8 2" xfId="3405"/>
    <cellStyle name="Normal 74 8 2 2" xfId="3406"/>
    <cellStyle name="Normal 74 8 3" xfId="3407"/>
    <cellStyle name="Normal 74 8 4" xfId="3408"/>
    <cellStyle name="Normal 74 9" xfId="879"/>
    <cellStyle name="Normal 74 9 2" xfId="3409"/>
    <cellStyle name="Normal 74 9 2 2" xfId="3410"/>
    <cellStyle name="Normal 74 9 3" xfId="3411"/>
    <cellStyle name="Normal 74 9 4" xfId="3412"/>
    <cellStyle name="Normal 75" xfId="880"/>
    <cellStyle name="Normal 75 2" xfId="3413"/>
    <cellStyle name="Normal 75 2 2" xfId="3414"/>
    <cellStyle name="Normal 75 3" xfId="3415"/>
    <cellStyle name="Normal 75 4" xfId="3416"/>
    <cellStyle name="Normal 76" xfId="881"/>
    <cellStyle name="Normal 76 2" xfId="3417"/>
    <cellStyle name="Normal 76 2 2" xfId="3418"/>
    <cellStyle name="Normal 76 3" xfId="3419"/>
    <cellStyle name="Normal 76 4" xfId="3420"/>
    <cellStyle name="Normal 77" xfId="882"/>
    <cellStyle name="Normal 77 2" xfId="3421"/>
    <cellStyle name="Normal 77 2 2" xfId="3422"/>
    <cellStyle name="Normal 77 3" xfId="3423"/>
    <cellStyle name="Normal 77 4" xfId="3424"/>
    <cellStyle name="Normal 78" xfId="883"/>
    <cellStyle name="Normal 78 2" xfId="3425"/>
    <cellStyle name="Normal 78 2 2" xfId="3426"/>
    <cellStyle name="Normal 78 3" xfId="3427"/>
    <cellStyle name="Normal 78 4" xfId="3428"/>
    <cellStyle name="Normal 79" xfId="884"/>
    <cellStyle name="Normal 79 2" xfId="3429"/>
    <cellStyle name="Normal 79 2 2" xfId="3430"/>
    <cellStyle name="Normal 79 3" xfId="3431"/>
    <cellStyle name="Normal 79 4" xfId="3432"/>
    <cellStyle name="Normal 8" xfId="885"/>
    <cellStyle name="Normal 8 10" xfId="886"/>
    <cellStyle name="Normal 8 2" xfId="887"/>
    <cellStyle name="Normal 8 2 2" xfId="888"/>
    <cellStyle name="Normal 8 2 2 2" xfId="889"/>
    <cellStyle name="Normal 8 2 2 2 2" xfId="890"/>
    <cellStyle name="Normal 8 2 2 2 2 2" xfId="891"/>
    <cellStyle name="Normal 8 2 2 2 2 2 2" xfId="892"/>
    <cellStyle name="Normal 8 2 2 2 2 3" xfId="893"/>
    <cellStyle name="Normal 8 2 2 2 2 3 2" xfId="894"/>
    <cellStyle name="Normal 8 2 2 2 2 4" xfId="895"/>
    <cellStyle name="Normal 8 2 2 2 2 5" xfId="896"/>
    <cellStyle name="Normal 8 2 2 2 2 6" xfId="897"/>
    <cellStyle name="Normal 8 2 2 2 3" xfId="898"/>
    <cellStyle name="Normal 8 2 2 2 3 2" xfId="899"/>
    <cellStyle name="Normal 8 2 2 2 4" xfId="900"/>
    <cellStyle name="Normal 8 2 2 2 4 2" xfId="901"/>
    <cellStyle name="Normal 8 2 2 2 5" xfId="902"/>
    <cellStyle name="Normal 8 2 2 2 6" xfId="903"/>
    <cellStyle name="Normal 8 2 2 2 7" xfId="904"/>
    <cellStyle name="Normal 8 2 2 3" xfId="905"/>
    <cellStyle name="Normal 8 2 2 3 2" xfId="906"/>
    <cellStyle name="Normal 8 2 2 3 2 2" xfId="907"/>
    <cellStyle name="Normal 8 2 2 3 3" xfId="908"/>
    <cellStyle name="Normal 8 2 2 3 3 2" xfId="909"/>
    <cellStyle name="Normal 8 2 2 3 4" xfId="910"/>
    <cellStyle name="Normal 8 2 2 3 5" xfId="911"/>
    <cellStyle name="Normal 8 2 2 3 6" xfId="912"/>
    <cellStyle name="Normal 8 2 2 4" xfId="913"/>
    <cellStyle name="Normal 8 2 2 4 2" xfId="914"/>
    <cellStyle name="Normal 8 2 2 5" xfId="915"/>
    <cellStyle name="Normal 8 2 2 5 2" xfId="916"/>
    <cellStyle name="Normal 8 2 2 6" xfId="917"/>
    <cellStyle name="Normal 8 2 2 7" xfId="918"/>
    <cellStyle name="Normal 8 2 2 8" xfId="919"/>
    <cellStyle name="Normal 8 2 3" xfId="920"/>
    <cellStyle name="Normal 8 2 3 2" xfId="921"/>
    <cellStyle name="Normal 8 2 3 2 2" xfId="922"/>
    <cellStyle name="Normal 8 2 3 2 2 2" xfId="923"/>
    <cellStyle name="Normal 8 2 3 2 3" xfId="924"/>
    <cellStyle name="Normal 8 2 3 2 3 2" xfId="925"/>
    <cellStyle name="Normal 8 2 3 2 4" xfId="926"/>
    <cellStyle name="Normal 8 2 3 2 5" xfId="927"/>
    <cellStyle name="Normal 8 2 3 2 6" xfId="928"/>
    <cellStyle name="Normal 8 2 3 3" xfId="929"/>
    <cellStyle name="Normal 8 2 3 3 2" xfId="930"/>
    <cellStyle name="Normal 8 2 3 4" xfId="931"/>
    <cellStyle name="Normal 8 2 3 4 2" xfId="932"/>
    <cellStyle name="Normal 8 2 3 5" xfId="933"/>
    <cellStyle name="Normal 8 2 3 6" xfId="934"/>
    <cellStyle name="Normal 8 2 3 7" xfId="935"/>
    <cellStyle name="Normal 8 2 4" xfId="936"/>
    <cellStyle name="Normal 8 2 4 2" xfId="937"/>
    <cellStyle name="Normal 8 2 4 2 2" xfId="938"/>
    <cellStyle name="Normal 8 2 4 3" xfId="939"/>
    <cellStyle name="Normal 8 2 4 3 2" xfId="940"/>
    <cellStyle name="Normal 8 2 4 4" xfId="941"/>
    <cellStyle name="Normal 8 2 4 5" xfId="942"/>
    <cellStyle name="Normal 8 2 4 6" xfId="943"/>
    <cellStyle name="Normal 8 2 5" xfId="944"/>
    <cellStyle name="Normal 8 2 5 2" xfId="945"/>
    <cellStyle name="Normal 8 2 6" xfId="946"/>
    <cellStyle name="Normal 8 2 6 2" xfId="947"/>
    <cellStyle name="Normal 8 2 7" xfId="948"/>
    <cellStyle name="Normal 8 2 8" xfId="949"/>
    <cellStyle name="Normal 8 2 9" xfId="950"/>
    <cellStyle name="Normal 8 3" xfId="951"/>
    <cellStyle name="Normal 8 3 2" xfId="952"/>
    <cellStyle name="Normal 8 3 2 2" xfId="953"/>
    <cellStyle name="Normal 8 3 2 2 2" xfId="954"/>
    <cellStyle name="Normal 8 3 2 2 2 2" xfId="955"/>
    <cellStyle name="Normal 8 3 2 2 3" xfId="956"/>
    <cellStyle name="Normal 8 3 2 2 3 2" xfId="957"/>
    <cellStyle name="Normal 8 3 2 2 4" xfId="958"/>
    <cellStyle name="Normal 8 3 2 2 5" xfId="959"/>
    <cellStyle name="Normal 8 3 2 2 6" xfId="960"/>
    <cellStyle name="Normal 8 3 2 3" xfId="961"/>
    <cellStyle name="Normal 8 3 2 3 2" xfId="962"/>
    <cellStyle name="Normal 8 3 2 4" xfId="963"/>
    <cellStyle name="Normal 8 3 2 4 2" xfId="964"/>
    <cellStyle name="Normal 8 3 2 5" xfId="965"/>
    <cellStyle name="Normal 8 3 2 6" xfId="966"/>
    <cellStyle name="Normal 8 3 2 7" xfId="967"/>
    <cellStyle name="Normal 8 3 3" xfId="968"/>
    <cellStyle name="Normal 8 3 3 2" xfId="969"/>
    <cellStyle name="Normal 8 3 3 2 2" xfId="970"/>
    <cellStyle name="Normal 8 3 3 3" xfId="971"/>
    <cellStyle name="Normal 8 3 3 3 2" xfId="972"/>
    <cellStyle name="Normal 8 3 3 4" xfId="973"/>
    <cellStyle name="Normal 8 3 3 5" xfId="974"/>
    <cellStyle name="Normal 8 3 3 6" xfId="975"/>
    <cellStyle name="Normal 8 3 4" xfId="976"/>
    <cellStyle name="Normal 8 3 4 2" xfId="977"/>
    <cellStyle name="Normal 8 3 5" xfId="978"/>
    <cellStyle name="Normal 8 3 5 2" xfId="979"/>
    <cellStyle name="Normal 8 3 6" xfId="980"/>
    <cellStyle name="Normal 8 3 7" xfId="981"/>
    <cellStyle name="Normal 8 3 8" xfId="982"/>
    <cellStyle name="Normal 8 4" xfId="983"/>
    <cellStyle name="Normal 8 4 2" xfId="984"/>
    <cellStyle name="Normal 8 4 2 2" xfId="985"/>
    <cellStyle name="Normal 8 4 2 2 2" xfId="986"/>
    <cellStyle name="Normal 8 4 2 3" xfId="987"/>
    <cellStyle name="Normal 8 4 2 3 2" xfId="988"/>
    <cellStyle name="Normal 8 4 2 4" xfId="989"/>
    <cellStyle name="Normal 8 4 2 5" xfId="990"/>
    <cellStyle name="Normal 8 4 2 6" xfId="991"/>
    <cellStyle name="Normal 8 4 3" xfId="992"/>
    <cellStyle name="Normal 8 4 3 2" xfId="993"/>
    <cellStyle name="Normal 8 4 4" xfId="994"/>
    <cellStyle name="Normal 8 4 4 2" xfId="995"/>
    <cellStyle name="Normal 8 4 5" xfId="996"/>
    <cellStyle name="Normal 8 4 6" xfId="997"/>
    <cellStyle name="Normal 8 4 7" xfId="998"/>
    <cellStyle name="Normal 8 5" xfId="999"/>
    <cellStyle name="Normal 8 5 2" xfId="1000"/>
    <cellStyle name="Normal 8 5 2 2" xfId="1001"/>
    <cellStyle name="Normal 8 5 3" xfId="1002"/>
    <cellStyle name="Normal 8 5 3 2" xfId="1003"/>
    <cellStyle name="Normal 8 5 4" xfId="1004"/>
    <cellStyle name="Normal 8 5 5" xfId="1005"/>
    <cellStyle name="Normal 8 5 6" xfId="1006"/>
    <cellStyle name="Normal 8 6" xfId="1007"/>
    <cellStyle name="Normal 8 6 2" xfId="1008"/>
    <cellStyle name="Normal 8 7" xfId="1009"/>
    <cellStyle name="Normal 8 7 2" xfId="1010"/>
    <cellStyle name="Normal 8 8" xfId="1011"/>
    <cellStyle name="Normal 8 9" xfId="1012"/>
    <cellStyle name="Normal 80" xfId="1013"/>
    <cellStyle name="Normal 80 2" xfId="3433"/>
    <cellStyle name="Normal 80 2 2" xfId="3434"/>
    <cellStyle name="Normal 80 3" xfId="3435"/>
    <cellStyle name="Normal 80 4" xfId="3436"/>
    <cellStyle name="Normal 81" xfId="1014"/>
    <cellStyle name="Normal 81 2" xfId="3437"/>
    <cellStyle name="Normal 81 2 2" xfId="3438"/>
    <cellStyle name="Normal 81 3" xfId="3439"/>
    <cellStyle name="Normal 81 4" xfId="3440"/>
    <cellStyle name="Normal 82" xfId="1015"/>
    <cellStyle name="Normal 82 2" xfId="3441"/>
    <cellStyle name="Normal 82 2 2" xfId="3442"/>
    <cellStyle name="Normal 82 3" xfId="3443"/>
    <cellStyle name="Normal 82 4" xfId="3444"/>
    <cellStyle name="Normal 83" xfId="1016"/>
    <cellStyle name="Normal 83 2" xfId="3445"/>
    <cellStyle name="Normal 83 2 2" xfId="3446"/>
    <cellStyle name="Normal 83 3" xfId="3447"/>
    <cellStyle name="Normal 83 4" xfId="3448"/>
    <cellStyle name="Normal 84" xfId="1017"/>
    <cellStyle name="Normal 84 2" xfId="3449"/>
    <cellStyle name="Normal 84 2 2" xfId="3450"/>
    <cellStyle name="Normal 84 3" xfId="3451"/>
    <cellStyle name="Normal 84 4" xfId="3452"/>
    <cellStyle name="Normal 85" xfId="1018"/>
    <cellStyle name="Normal 85 2" xfId="3453"/>
    <cellStyle name="Normal 85 2 2" xfId="3454"/>
    <cellStyle name="Normal 85 3" xfId="3455"/>
    <cellStyle name="Normal 85 4" xfId="3456"/>
    <cellStyle name="Normal 86" xfId="1019"/>
    <cellStyle name="Normal 86 2" xfId="3457"/>
    <cellStyle name="Normal 86 2 2" xfId="3458"/>
    <cellStyle name="Normal 86 3" xfId="3459"/>
    <cellStyle name="Normal 86 4" xfId="3460"/>
    <cellStyle name="Normal 87" xfId="1020"/>
    <cellStyle name="Normal 87 2" xfId="3461"/>
    <cellStyle name="Normal 87 2 2" xfId="3462"/>
    <cellStyle name="Normal 87 3" xfId="3463"/>
    <cellStyle name="Normal 87 4" xfId="3464"/>
    <cellStyle name="Normal 88" xfId="1021"/>
    <cellStyle name="Normal 88 2" xfId="3465"/>
    <cellStyle name="Normal 88 2 2" xfId="3466"/>
    <cellStyle name="Normal 88 3" xfId="3467"/>
    <cellStyle name="Normal 88 4" xfId="3468"/>
    <cellStyle name="Normal 89" xfId="1022"/>
    <cellStyle name="Normal 89 2" xfId="3469"/>
    <cellStyle name="Normal 89 2 2" xfId="3470"/>
    <cellStyle name="Normal 89 3" xfId="3471"/>
    <cellStyle name="Normal 89 4" xfId="3472"/>
    <cellStyle name="Normal 9" xfId="1023"/>
    <cellStyle name="Normal 9 2" xfId="1024"/>
    <cellStyle name="Normal 9 2 2" xfId="3473"/>
    <cellStyle name="Normal 9 3" xfId="3474"/>
    <cellStyle name="Normal 9 4" xfId="3475"/>
    <cellStyle name="Normal 90" xfId="1025"/>
    <cellStyle name="Normal 90 2" xfId="3476"/>
    <cellStyle name="Normal 90 2 2" xfId="3477"/>
    <cellStyle name="Normal 90 3" xfId="3478"/>
    <cellStyle name="Normal 90 4" xfId="3479"/>
    <cellStyle name="Normal 91" xfId="1026"/>
    <cellStyle name="Normal 91 2" xfId="3480"/>
    <cellStyle name="Normal 91 2 2" xfId="3481"/>
    <cellStyle name="Normal 91 3" xfId="3482"/>
    <cellStyle name="Normal 91 4" xfId="3483"/>
    <cellStyle name="Normal 92" xfId="1027"/>
    <cellStyle name="Normal 92 2" xfId="3484"/>
    <cellStyle name="Normal 92 2 2" xfId="3485"/>
    <cellStyle name="Normal 92 3" xfId="3486"/>
    <cellStyle name="Normal 92 4" xfId="3487"/>
    <cellStyle name="Normal 93" xfId="1028"/>
    <cellStyle name="Normal 93 2" xfId="3488"/>
    <cellStyle name="Normal 93 2 2" xfId="3489"/>
    <cellStyle name="Normal 93 3" xfId="3490"/>
    <cellStyle name="Normal 93 4" xfId="3491"/>
    <cellStyle name="Normal 94" xfId="1029"/>
    <cellStyle name="Normal 94 2" xfId="3492"/>
    <cellStyle name="Normal 94 2 2" xfId="3493"/>
    <cellStyle name="Normal 94 3" xfId="3494"/>
    <cellStyle name="Normal 94 4" xfId="3495"/>
    <cellStyle name="Normal 95" xfId="1030"/>
    <cellStyle name="Normal 95 2" xfId="3496"/>
    <cellStyle name="Normal 95 2 2" xfId="3497"/>
    <cellStyle name="Normal 95 3" xfId="3498"/>
    <cellStyle name="Normal 95 4" xfId="3499"/>
    <cellStyle name="Normal 96" xfId="1031"/>
    <cellStyle name="Normal 96 2" xfId="3500"/>
    <cellStyle name="Normal 96 2 2" xfId="3501"/>
    <cellStyle name="Normal 96 3" xfId="3502"/>
    <cellStyle name="Normal 96 4" xfId="3503"/>
    <cellStyle name="Normal 97" xfId="1032"/>
    <cellStyle name="Normal 97 2" xfId="3504"/>
    <cellStyle name="Normal 97 2 2" xfId="3505"/>
    <cellStyle name="Normal 97 3" xfId="3506"/>
    <cellStyle name="Normal 97 4" xfId="3507"/>
    <cellStyle name="Normal 98" xfId="1033"/>
    <cellStyle name="Normal 98 2" xfId="3508"/>
    <cellStyle name="Normal 98 2 2" xfId="3509"/>
    <cellStyle name="Normal 98 3" xfId="3510"/>
    <cellStyle name="Normal 98 4" xfId="3511"/>
    <cellStyle name="Normal 99" xfId="1034"/>
    <cellStyle name="Normal 99 2" xfId="3512"/>
    <cellStyle name="Normal 99 2 2" xfId="3513"/>
    <cellStyle name="Normal 99 3" xfId="3514"/>
    <cellStyle name="Normal 99 4" xfId="3515"/>
    <cellStyle name="Note 2" xfId="1035"/>
    <cellStyle name="Note 2 2" xfId="1036"/>
    <cellStyle name="Output 2" xfId="1037"/>
    <cellStyle name="Percent 10" xfId="1038"/>
    <cellStyle name="Percent 10 2" xfId="3516"/>
    <cellStyle name="Percent 10 2 2" xfId="3517"/>
    <cellStyle name="Percent 10 3" xfId="3518"/>
    <cellStyle name="Percent 10 4" xfId="3519"/>
    <cellStyle name="Percent 100" xfId="1039"/>
    <cellStyle name="Percent 100 2" xfId="3520"/>
    <cellStyle name="Percent 100 2 2" xfId="3521"/>
    <cellStyle name="Percent 100 3" xfId="3522"/>
    <cellStyle name="Percent 100 4" xfId="3523"/>
    <cellStyle name="Percent 101" xfId="1040"/>
    <cellStyle name="Percent 101 2" xfId="3524"/>
    <cellStyle name="Percent 101 2 2" xfId="3525"/>
    <cellStyle name="Percent 101 3" xfId="3526"/>
    <cellStyle name="Percent 101 4" xfId="3527"/>
    <cellStyle name="Percent 102" xfId="1041"/>
    <cellStyle name="Percent 102 2" xfId="3528"/>
    <cellStyle name="Percent 102 2 2" xfId="3529"/>
    <cellStyle name="Percent 102 3" xfId="3530"/>
    <cellStyle name="Percent 102 4" xfId="3531"/>
    <cellStyle name="Percent 103" xfId="1042"/>
    <cellStyle name="Percent 103 2" xfId="3532"/>
    <cellStyle name="Percent 103 2 2" xfId="3533"/>
    <cellStyle name="Percent 103 3" xfId="3534"/>
    <cellStyle name="Percent 103 4" xfId="3535"/>
    <cellStyle name="Percent 104" xfId="1043"/>
    <cellStyle name="Percent 104 2" xfId="3536"/>
    <cellStyle name="Percent 104 2 2" xfId="3537"/>
    <cellStyle name="Percent 104 3" xfId="3538"/>
    <cellStyle name="Percent 104 4" xfId="3539"/>
    <cellStyle name="Percent 105" xfId="1044"/>
    <cellStyle name="Percent 105 2" xfId="3540"/>
    <cellStyle name="Percent 105 2 2" xfId="3541"/>
    <cellStyle name="Percent 105 3" xfId="3542"/>
    <cellStyle name="Percent 105 4" xfId="3543"/>
    <cellStyle name="Percent 106" xfId="1045"/>
    <cellStyle name="Percent 106 2" xfId="3544"/>
    <cellStyle name="Percent 106 2 2" xfId="3545"/>
    <cellStyle name="Percent 106 3" xfId="3546"/>
    <cellStyle name="Percent 106 4" xfId="3547"/>
    <cellStyle name="Percent 107" xfId="1046"/>
    <cellStyle name="Percent 107 2" xfId="3548"/>
    <cellStyle name="Percent 107 2 2" xfId="3549"/>
    <cellStyle name="Percent 107 3" xfId="3550"/>
    <cellStyle name="Percent 107 4" xfId="3551"/>
    <cellStyle name="Percent 108" xfId="1047"/>
    <cellStyle name="Percent 108 2" xfId="3552"/>
    <cellStyle name="Percent 108 2 2" xfId="3553"/>
    <cellStyle name="Percent 108 3" xfId="3554"/>
    <cellStyle name="Percent 108 4" xfId="3555"/>
    <cellStyle name="Percent 109" xfId="1048"/>
    <cellStyle name="Percent 109 2" xfId="3556"/>
    <cellStyle name="Percent 109 2 2" xfId="3557"/>
    <cellStyle name="Percent 109 3" xfId="3558"/>
    <cellStyle name="Percent 109 4" xfId="3559"/>
    <cellStyle name="Percent 11" xfId="1049"/>
    <cellStyle name="Percent 11 2" xfId="3560"/>
    <cellStyle name="Percent 11 2 2" xfId="3561"/>
    <cellStyle name="Percent 11 3" xfId="3562"/>
    <cellStyle name="Percent 11 4" xfId="3563"/>
    <cellStyle name="Percent 110" xfId="1050"/>
    <cellStyle name="Percent 110 2" xfId="3564"/>
    <cellStyle name="Percent 110 2 2" xfId="3565"/>
    <cellStyle name="Percent 110 3" xfId="3566"/>
    <cellStyle name="Percent 110 4" xfId="3567"/>
    <cellStyle name="Percent 111" xfId="1051"/>
    <cellStyle name="Percent 111 2" xfId="3568"/>
    <cellStyle name="Percent 111 2 2" xfId="3569"/>
    <cellStyle name="Percent 111 3" xfId="3570"/>
    <cellStyle name="Percent 111 4" xfId="3571"/>
    <cellStyle name="Percent 112" xfId="1052"/>
    <cellStyle name="Percent 113" xfId="1053"/>
    <cellStyle name="Percent 113 2" xfId="3572"/>
    <cellStyle name="Percent 114" xfId="4066"/>
    <cellStyle name="Percent 12" xfId="1054"/>
    <cellStyle name="Percent 12 2" xfId="3573"/>
    <cellStyle name="Percent 12 2 2" xfId="3574"/>
    <cellStyle name="Percent 12 3" xfId="3575"/>
    <cellStyle name="Percent 12 4" xfId="3576"/>
    <cellStyle name="Percent 13" xfId="1055"/>
    <cellStyle name="Percent 13 2" xfId="3577"/>
    <cellStyle name="Percent 13 2 2" xfId="3578"/>
    <cellStyle name="Percent 13 3" xfId="3579"/>
    <cellStyle name="Percent 13 4" xfId="3580"/>
    <cellStyle name="Percent 14" xfId="1056"/>
    <cellStyle name="Percent 14 2" xfId="3581"/>
    <cellStyle name="Percent 14 2 2" xfId="3582"/>
    <cellStyle name="Percent 14 3" xfId="3583"/>
    <cellStyle name="Percent 14 4" xfId="3584"/>
    <cellStyle name="Percent 15" xfId="1057"/>
    <cellStyle name="Percent 15 2" xfId="3585"/>
    <cellStyle name="Percent 15 2 2" xfId="3586"/>
    <cellStyle name="Percent 15 3" xfId="3587"/>
    <cellStyle name="Percent 15 4" xfId="3588"/>
    <cellStyle name="Percent 16" xfId="1058"/>
    <cellStyle name="Percent 16 2" xfId="3589"/>
    <cellStyle name="Percent 16 2 2" xfId="3590"/>
    <cellStyle name="Percent 16 3" xfId="3591"/>
    <cellStyle name="Percent 16 4" xfId="3592"/>
    <cellStyle name="Percent 17" xfId="1059"/>
    <cellStyle name="Percent 17 2" xfId="3593"/>
    <cellStyle name="Percent 17 2 2" xfId="3594"/>
    <cellStyle name="Percent 17 3" xfId="3595"/>
    <cellStyle name="Percent 17 4" xfId="3596"/>
    <cellStyle name="Percent 18" xfId="1060"/>
    <cellStyle name="Percent 18 2" xfId="3597"/>
    <cellStyle name="Percent 18 2 2" xfId="3598"/>
    <cellStyle name="Percent 18 3" xfId="3599"/>
    <cellStyle name="Percent 18 4" xfId="3600"/>
    <cellStyle name="Percent 19" xfId="1061"/>
    <cellStyle name="Percent 19 2" xfId="3601"/>
    <cellStyle name="Percent 19 2 2" xfId="3602"/>
    <cellStyle name="Percent 19 3" xfId="3603"/>
    <cellStyle name="Percent 19 4" xfId="3604"/>
    <cellStyle name="Percent 2" xfId="1062"/>
    <cellStyle name="Percent 2 2" xfId="1063"/>
    <cellStyle name="Percent 2 3" xfId="3605"/>
    <cellStyle name="Percent 2 3 2" xfId="3606"/>
    <cellStyle name="Percent 2 4" xfId="3607"/>
    <cellStyle name="Percent 2 5" xfId="3608"/>
    <cellStyle name="Percent 20" xfId="1064"/>
    <cellStyle name="Percent 20 2" xfId="3609"/>
    <cellStyle name="Percent 20 2 2" xfId="3610"/>
    <cellStyle name="Percent 20 3" xfId="3611"/>
    <cellStyle name="Percent 20 4" xfId="3612"/>
    <cellStyle name="Percent 21" xfId="1065"/>
    <cellStyle name="Percent 21 2" xfId="3613"/>
    <cellStyle name="Percent 21 2 2" xfId="3614"/>
    <cellStyle name="Percent 21 3" xfId="3615"/>
    <cellStyle name="Percent 21 4" xfId="3616"/>
    <cellStyle name="Percent 22" xfId="1066"/>
    <cellStyle name="Percent 22 2" xfId="3617"/>
    <cellStyle name="Percent 22 2 2" xfId="3618"/>
    <cellStyle name="Percent 22 3" xfId="3619"/>
    <cellStyle name="Percent 22 4" xfId="3620"/>
    <cellStyle name="Percent 23" xfId="1067"/>
    <cellStyle name="Percent 23 2" xfId="3621"/>
    <cellStyle name="Percent 23 2 2" xfId="3622"/>
    <cellStyle name="Percent 23 3" xfId="3623"/>
    <cellStyle name="Percent 23 4" xfId="3624"/>
    <cellStyle name="Percent 24" xfId="1068"/>
    <cellStyle name="Percent 24 2" xfId="3625"/>
    <cellStyle name="Percent 24 2 2" xfId="3626"/>
    <cellStyle name="Percent 24 3" xfId="3627"/>
    <cellStyle name="Percent 24 4" xfId="3628"/>
    <cellStyle name="Percent 25" xfId="1069"/>
    <cellStyle name="Percent 25 2" xfId="3629"/>
    <cellStyle name="Percent 25 2 2" xfId="3630"/>
    <cellStyle name="Percent 25 3" xfId="3631"/>
    <cellStyle name="Percent 25 4" xfId="3632"/>
    <cellStyle name="Percent 26" xfId="1070"/>
    <cellStyle name="Percent 26 2" xfId="3633"/>
    <cellStyle name="Percent 26 2 2" xfId="3634"/>
    <cellStyle name="Percent 26 3" xfId="3635"/>
    <cellStyle name="Percent 26 4" xfId="3636"/>
    <cellStyle name="Percent 27" xfId="1071"/>
    <cellStyle name="Percent 27 2" xfId="3637"/>
    <cellStyle name="Percent 27 2 2" xfId="3638"/>
    <cellStyle name="Percent 27 3" xfId="3639"/>
    <cellStyle name="Percent 27 4" xfId="3640"/>
    <cellStyle name="Percent 28" xfId="1072"/>
    <cellStyle name="Percent 28 2" xfId="3641"/>
    <cellStyle name="Percent 28 2 2" xfId="3642"/>
    <cellStyle name="Percent 28 3" xfId="3643"/>
    <cellStyle name="Percent 28 4" xfId="3644"/>
    <cellStyle name="Percent 29" xfId="1073"/>
    <cellStyle name="Percent 29 2" xfId="3645"/>
    <cellStyle name="Percent 29 2 2" xfId="3646"/>
    <cellStyle name="Percent 29 3" xfId="3647"/>
    <cellStyle name="Percent 29 4" xfId="3648"/>
    <cellStyle name="Percent 3" xfId="1074"/>
    <cellStyle name="Percent 3 2" xfId="3649"/>
    <cellStyle name="Percent 3 2 2" xfId="3650"/>
    <cellStyle name="Percent 3 3" xfId="3651"/>
    <cellStyle name="Percent 3 4" xfId="3652"/>
    <cellStyle name="Percent 30" xfId="1075"/>
    <cellStyle name="Percent 30 2" xfId="3653"/>
    <cellStyle name="Percent 30 2 2" xfId="3654"/>
    <cellStyle name="Percent 30 3" xfId="3655"/>
    <cellStyle name="Percent 30 4" xfId="3656"/>
    <cellStyle name="Percent 31" xfId="1076"/>
    <cellStyle name="Percent 31 2" xfId="3657"/>
    <cellStyle name="Percent 31 2 2" xfId="3658"/>
    <cellStyle name="Percent 31 3" xfId="3659"/>
    <cellStyle name="Percent 31 4" xfId="3660"/>
    <cellStyle name="Percent 32" xfId="1077"/>
    <cellStyle name="Percent 32 2" xfId="3661"/>
    <cellStyle name="Percent 32 2 2" xfId="3662"/>
    <cellStyle name="Percent 32 3" xfId="3663"/>
    <cellStyle name="Percent 32 4" xfId="3664"/>
    <cellStyle name="Percent 33" xfId="1078"/>
    <cellStyle name="Percent 33 2" xfId="3665"/>
    <cellStyle name="Percent 33 2 2" xfId="3666"/>
    <cellStyle name="Percent 33 3" xfId="3667"/>
    <cellStyle name="Percent 33 4" xfId="3668"/>
    <cellStyle name="Percent 34" xfId="1079"/>
    <cellStyle name="Percent 34 2" xfId="3669"/>
    <cellStyle name="Percent 34 2 2" xfId="3670"/>
    <cellStyle name="Percent 34 3" xfId="3671"/>
    <cellStyle name="Percent 34 4" xfId="3672"/>
    <cellStyle name="Percent 35" xfId="1080"/>
    <cellStyle name="Percent 35 2" xfId="3673"/>
    <cellStyle name="Percent 35 2 2" xfId="3674"/>
    <cellStyle name="Percent 35 3" xfId="3675"/>
    <cellStyle name="Percent 35 4" xfId="3676"/>
    <cellStyle name="Percent 36" xfId="1081"/>
    <cellStyle name="Percent 36 2" xfId="3677"/>
    <cellStyle name="Percent 36 2 2" xfId="3678"/>
    <cellStyle name="Percent 36 3" xfId="3679"/>
    <cellStyle name="Percent 36 4" xfId="3680"/>
    <cellStyle name="Percent 37" xfId="1082"/>
    <cellStyle name="Percent 37 2" xfId="3681"/>
    <cellStyle name="Percent 37 2 2" xfId="3682"/>
    <cellStyle name="Percent 37 3" xfId="3683"/>
    <cellStyle name="Percent 37 4" xfId="3684"/>
    <cellStyle name="Percent 38" xfId="1083"/>
    <cellStyle name="Percent 38 2" xfId="3685"/>
    <cellStyle name="Percent 38 2 2" xfId="3686"/>
    <cellStyle name="Percent 38 3" xfId="3687"/>
    <cellStyle name="Percent 38 4" xfId="3688"/>
    <cellStyle name="Percent 39" xfId="1084"/>
    <cellStyle name="Percent 39 2" xfId="3689"/>
    <cellStyle name="Percent 39 2 2" xfId="3690"/>
    <cellStyle name="Percent 39 3" xfId="3691"/>
    <cellStyle name="Percent 39 4" xfId="3692"/>
    <cellStyle name="Percent 4" xfId="1085"/>
    <cellStyle name="Percent 4 2" xfId="3693"/>
    <cellStyle name="Percent 4 2 2" xfId="3694"/>
    <cellStyle name="Percent 4 3" xfId="3695"/>
    <cellStyle name="Percent 4 4" xfId="3696"/>
    <cellStyle name="Percent 40" xfId="1086"/>
    <cellStyle name="Percent 40 2" xfId="3697"/>
    <cellStyle name="Percent 40 2 2" xfId="3698"/>
    <cellStyle name="Percent 40 3" xfId="3699"/>
    <cellStyle name="Percent 40 4" xfId="3700"/>
    <cellStyle name="Percent 41" xfId="1087"/>
    <cellStyle name="Percent 41 2" xfId="3701"/>
    <cellStyle name="Percent 41 2 2" xfId="3702"/>
    <cellStyle name="Percent 41 3" xfId="3703"/>
    <cellStyle name="Percent 41 4" xfId="3704"/>
    <cellStyle name="Percent 42" xfId="1088"/>
    <cellStyle name="Percent 42 2" xfId="3705"/>
    <cellStyle name="Percent 42 2 2" xfId="3706"/>
    <cellStyle name="Percent 42 3" xfId="3707"/>
    <cellStyle name="Percent 42 4" xfId="3708"/>
    <cellStyle name="Percent 43" xfId="1089"/>
    <cellStyle name="Percent 43 2" xfId="3709"/>
    <cellStyle name="Percent 43 2 2" xfId="3710"/>
    <cellStyle name="Percent 43 3" xfId="3711"/>
    <cellStyle name="Percent 43 4" xfId="3712"/>
    <cellStyle name="Percent 44" xfId="1090"/>
    <cellStyle name="Percent 44 2" xfId="3713"/>
    <cellStyle name="Percent 44 2 2" xfId="3714"/>
    <cellStyle name="Percent 44 3" xfId="3715"/>
    <cellStyle name="Percent 44 4" xfId="3716"/>
    <cellStyle name="Percent 45" xfId="1091"/>
    <cellStyle name="Percent 45 2" xfId="3717"/>
    <cellStyle name="Percent 45 2 2" xfId="3718"/>
    <cellStyle name="Percent 45 3" xfId="3719"/>
    <cellStyle name="Percent 45 4" xfId="3720"/>
    <cellStyle name="Percent 46" xfId="1092"/>
    <cellStyle name="Percent 46 2" xfId="3721"/>
    <cellStyle name="Percent 46 2 2" xfId="3722"/>
    <cellStyle name="Percent 46 3" xfId="3723"/>
    <cellStyle name="Percent 46 4" xfId="3724"/>
    <cellStyle name="Percent 47" xfId="1093"/>
    <cellStyle name="Percent 47 2" xfId="3725"/>
    <cellStyle name="Percent 47 2 2" xfId="3726"/>
    <cellStyle name="Percent 47 3" xfId="3727"/>
    <cellStyle name="Percent 47 4" xfId="3728"/>
    <cellStyle name="Percent 48" xfId="1094"/>
    <cellStyle name="Percent 48 2" xfId="3729"/>
    <cellStyle name="Percent 48 2 2" xfId="3730"/>
    <cellStyle name="Percent 48 3" xfId="3731"/>
    <cellStyle name="Percent 48 4" xfId="3732"/>
    <cellStyle name="Percent 49" xfId="1095"/>
    <cellStyle name="Percent 49 2" xfId="3733"/>
    <cellStyle name="Percent 49 2 2" xfId="3734"/>
    <cellStyle name="Percent 49 3" xfId="3735"/>
    <cellStyle name="Percent 49 4" xfId="3736"/>
    <cellStyle name="Percent 5" xfId="1096"/>
    <cellStyle name="Percent 5 2" xfId="3737"/>
    <cellStyle name="Percent 5 2 2" xfId="3738"/>
    <cellStyle name="Percent 5 3" xfId="3739"/>
    <cellStyle name="Percent 5 4" xfId="3740"/>
    <cellStyle name="Percent 50" xfId="1097"/>
    <cellStyle name="Percent 50 2" xfId="3741"/>
    <cellStyle name="Percent 50 2 2" xfId="3742"/>
    <cellStyle name="Percent 50 3" xfId="3743"/>
    <cellStyle name="Percent 50 4" xfId="3744"/>
    <cellStyle name="Percent 51" xfId="1098"/>
    <cellStyle name="Percent 51 2" xfId="3745"/>
    <cellStyle name="Percent 51 2 2" xfId="3746"/>
    <cellStyle name="Percent 51 3" xfId="3747"/>
    <cellStyle name="Percent 51 4" xfId="3748"/>
    <cellStyle name="Percent 52" xfId="1099"/>
    <cellStyle name="Percent 52 2" xfId="3749"/>
    <cellStyle name="Percent 52 2 2" xfId="3750"/>
    <cellStyle name="Percent 52 3" xfId="3751"/>
    <cellStyle name="Percent 52 4" xfId="3752"/>
    <cellStyle name="Percent 53" xfId="1100"/>
    <cellStyle name="Percent 53 2" xfId="3753"/>
    <cellStyle name="Percent 53 2 2" xfId="3754"/>
    <cellStyle name="Percent 53 3" xfId="3755"/>
    <cellStyle name="Percent 53 4" xfId="3756"/>
    <cellStyle name="Percent 54" xfId="1101"/>
    <cellStyle name="Percent 54 2" xfId="3757"/>
    <cellStyle name="Percent 54 2 2" xfId="3758"/>
    <cellStyle name="Percent 54 3" xfId="3759"/>
    <cellStyle name="Percent 54 4" xfId="3760"/>
    <cellStyle name="Percent 55" xfId="1102"/>
    <cellStyle name="Percent 55 2" xfId="3761"/>
    <cellStyle name="Percent 55 2 2" xfId="3762"/>
    <cellStyle name="Percent 55 3" xfId="3763"/>
    <cellStyle name="Percent 55 4" xfId="3764"/>
    <cellStyle name="Percent 56" xfId="1103"/>
    <cellStyle name="Percent 56 2" xfId="3765"/>
    <cellStyle name="Percent 56 2 2" xfId="3766"/>
    <cellStyle name="Percent 56 3" xfId="3767"/>
    <cellStyle name="Percent 56 4" xfId="3768"/>
    <cellStyle name="Percent 57" xfId="1104"/>
    <cellStyle name="Percent 57 2" xfId="3769"/>
    <cellStyle name="Percent 57 2 2" xfId="3770"/>
    <cellStyle name="Percent 57 3" xfId="3771"/>
    <cellStyle name="Percent 57 4" xfId="3772"/>
    <cellStyle name="Percent 58" xfId="1105"/>
    <cellStyle name="Percent 58 2" xfId="3773"/>
    <cellStyle name="Percent 58 2 2" xfId="3774"/>
    <cellStyle name="Percent 58 3" xfId="3775"/>
    <cellStyle name="Percent 58 4" xfId="3776"/>
    <cellStyle name="Percent 59" xfId="1106"/>
    <cellStyle name="Percent 59 2" xfId="3777"/>
    <cellStyle name="Percent 59 2 2" xfId="3778"/>
    <cellStyle name="Percent 59 3" xfId="3779"/>
    <cellStyle name="Percent 59 4" xfId="3780"/>
    <cellStyle name="Percent 6" xfId="1107"/>
    <cellStyle name="Percent 6 2" xfId="3781"/>
    <cellStyle name="Percent 6 2 2" xfId="3782"/>
    <cellStyle name="Percent 6 3" xfId="3783"/>
    <cellStyle name="Percent 6 4" xfId="3784"/>
    <cellStyle name="Percent 60" xfId="1108"/>
    <cellStyle name="Percent 60 2" xfId="3785"/>
    <cellStyle name="Percent 60 2 2" xfId="3786"/>
    <cellStyle name="Percent 60 3" xfId="3787"/>
    <cellStyle name="Percent 60 4" xfId="3788"/>
    <cellStyle name="Percent 61" xfId="1109"/>
    <cellStyle name="Percent 61 2" xfId="3789"/>
    <cellStyle name="Percent 61 2 2" xfId="3790"/>
    <cellStyle name="Percent 61 3" xfId="3791"/>
    <cellStyle name="Percent 61 4" xfId="3792"/>
    <cellStyle name="Percent 62" xfId="1110"/>
    <cellStyle name="Percent 62 2" xfId="3793"/>
    <cellStyle name="Percent 62 2 2" xfId="3794"/>
    <cellStyle name="Percent 62 3" xfId="3795"/>
    <cellStyle name="Percent 62 4" xfId="3796"/>
    <cellStyle name="Percent 63" xfId="1111"/>
    <cellStyle name="Percent 63 2" xfId="3797"/>
    <cellStyle name="Percent 63 2 2" xfId="3798"/>
    <cellStyle name="Percent 63 3" xfId="3799"/>
    <cellStyle name="Percent 63 4" xfId="3800"/>
    <cellStyle name="Percent 64" xfId="1112"/>
    <cellStyle name="Percent 64 2" xfId="3801"/>
    <cellStyle name="Percent 64 2 2" xfId="3802"/>
    <cellStyle name="Percent 64 3" xfId="3803"/>
    <cellStyle name="Percent 64 4" xfId="3804"/>
    <cellStyle name="Percent 65" xfId="1113"/>
    <cellStyle name="Percent 65 2" xfId="3805"/>
    <cellStyle name="Percent 65 2 2" xfId="3806"/>
    <cellStyle name="Percent 65 3" xfId="3807"/>
    <cellStyle name="Percent 65 4" xfId="3808"/>
    <cellStyle name="Percent 66" xfId="1114"/>
    <cellStyle name="Percent 66 2" xfId="3809"/>
    <cellStyle name="Percent 66 2 2" xfId="3810"/>
    <cellStyle name="Percent 66 3" xfId="3811"/>
    <cellStyle name="Percent 66 4" xfId="3812"/>
    <cellStyle name="Percent 67" xfId="1115"/>
    <cellStyle name="Percent 67 2" xfId="3813"/>
    <cellStyle name="Percent 67 2 2" xfId="3814"/>
    <cellStyle name="Percent 67 3" xfId="3815"/>
    <cellStyle name="Percent 67 4" xfId="3816"/>
    <cellStyle name="Percent 68" xfId="1116"/>
    <cellStyle name="Percent 68 2" xfId="3817"/>
    <cellStyle name="Percent 68 2 2" xfId="3818"/>
    <cellStyle name="Percent 68 3" xfId="3819"/>
    <cellStyle name="Percent 68 4" xfId="3820"/>
    <cellStyle name="Percent 69" xfId="1117"/>
    <cellStyle name="Percent 69 2" xfId="3821"/>
    <cellStyle name="Percent 69 2 2" xfId="3822"/>
    <cellStyle name="Percent 69 3" xfId="3823"/>
    <cellStyle name="Percent 69 4" xfId="3824"/>
    <cellStyle name="Percent 7" xfId="1118"/>
    <cellStyle name="Percent 7 2" xfId="3825"/>
    <cellStyle name="Percent 7 2 2" xfId="3826"/>
    <cellStyle name="Percent 7 3" xfId="3827"/>
    <cellStyle name="Percent 7 4" xfId="3828"/>
    <cellStyle name="Percent 70" xfId="1119"/>
    <cellStyle name="Percent 70 2" xfId="3829"/>
    <cellStyle name="Percent 70 2 2" xfId="3830"/>
    <cellStyle name="Percent 70 3" xfId="3831"/>
    <cellStyle name="Percent 70 4" xfId="3832"/>
    <cellStyle name="Percent 71" xfId="1120"/>
    <cellStyle name="Percent 71 2" xfId="3833"/>
    <cellStyle name="Percent 71 2 2" xfId="3834"/>
    <cellStyle name="Percent 71 3" xfId="3835"/>
    <cellStyle name="Percent 71 4" xfId="3836"/>
    <cellStyle name="Percent 72" xfId="1121"/>
    <cellStyle name="Percent 72 2" xfId="3837"/>
    <cellStyle name="Percent 72 2 2" xfId="3838"/>
    <cellStyle name="Percent 72 3" xfId="3839"/>
    <cellStyle name="Percent 72 4" xfId="3840"/>
    <cellStyle name="Percent 73" xfId="1122"/>
    <cellStyle name="Percent 73 2" xfId="3841"/>
    <cellStyle name="Percent 73 2 2" xfId="3842"/>
    <cellStyle name="Percent 73 3" xfId="3843"/>
    <cellStyle name="Percent 73 4" xfId="3844"/>
    <cellStyle name="Percent 74" xfId="1123"/>
    <cellStyle name="Percent 74 2" xfId="3845"/>
    <cellStyle name="Percent 74 2 2" xfId="3846"/>
    <cellStyle name="Percent 74 3" xfId="3847"/>
    <cellStyle name="Percent 74 4" xfId="3848"/>
    <cellStyle name="Percent 75" xfId="1124"/>
    <cellStyle name="Percent 75 2" xfId="3849"/>
    <cellStyle name="Percent 75 2 2" xfId="3850"/>
    <cellStyle name="Percent 75 3" xfId="3851"/>
    <cellStyle name="Percent 75 4" xfId="3852"/>
    <cellStyle name="Percent 76" xfId="1125"/>
    <cellStyle name="Percent 76 2" xfId="3853"/>
    <cellStyle name="Percent 76 2 2" xfId="3854"/>
    <cellStyle name="Percent 76 3" xfId="3855"/>
    <cellStyle name="Percent 76 4" xfId="3856"/>
    <cellStyle name="Percent 77" xfId="1126"/>
    <cellStyle name="Percent 77 2" xfId="3857"/>
    <cellStyle name="Percent 77 2 2" xfId="3858"/>
    <cellStyle name="Percent 77 3" xfId="3859"/>
    <cellStyle name="Percent 77 4" xfId="3860"/>
    <cellStyle name="Percent 78" xfId="1127"/>
    <cellStyle name="Percent 78 2" xfId="3861"/>
    <cellStyle name="Percent 78 2 2" xfId="3862"/>
    <cellStyle name="Percent 78 3" xfId="3863"/>
    <cellStyle name="Percent 78 4" xfId="3864"/>
    <cellStyle name="Percent 79" xfId="1128"/>
    <cellStyle name="Percent 79 2" xfId="3865"/>
    <cellStyle name="Percent 79 2 2" xfId="3866"/>
    <cellStyle name="Percent 79 3" xfId="3867"/>
    <cellStyle name="Percent 79 4" xfId="3868"/>
    <cellStyle name="Percent 8" xfId="1129"/>
    <cellStyle name="Percent 8 2" xfId="3869"/>
    <cellStyle name="Percent 8 2 2" xfId="3870"/>
    <cellStyle name="Percent 8 3" xfId="3871"/>
    <cellStyle name="Percent 8 4" xfId="3872"/>
    <cellStyle name="Percent 80" xfId="1130"/>
    <cellStyle name="Percent 80 2" xfId="3873"/>
    <cellStyle name="Percent 80 2 2" xfId="3874"/>
    <cellStyle name="Percent 80 3" xfId="3875"/>
    <cellStyle name="Percent 80 4" xfId="3876"/>
    <cellStyle name="Percent 81" xfId="1131"/>
    <cellStyle name="Percent 81 2" xfId="3877"/>
    <cellStyle name="Percent 81 2 2" xfId="3878"/>
    <cellStyle name="Percent 81 3" xfId="3879"/>
    <cellStyle name="Percent 81 4" xfId="3880"/>
    <cellStyle name="Percent 82" xfId="1132"/>
    <cellStyle name="Percent 82 2" xfId="3881"/>
    <cellStyle name="Percent 82 2 2" xfId="3882"/>
    <cellStyle name="Percent 82 3" xfId="3883"/>
    <cellStyle name="Percent 82 4" xfId="3884"/>
    <cellStyle name="Percent 83" xfId="1133"/>
    <cellStyle name="Percent 83 2" xfId="3885"/>
    <cellStyle name="Percent 83 2 2" xfId="3886"/>
    <cellStyle name="Percent 83 3" xfId="3887"/>
    <cellStyle name="Percent 83 4" xfId="3888"/>
    <cellStyle name="Percent 84" xfId="1134"/>
    <cellStyle name="Percent 84 2" xfId="3889"/>
    <cellStyle name="Percent 84 2 2" xfId="3890"/>
    <cellStyle name="Percent 84 3" xfId="3891"/>
    <cellStyle name="Percent 84 4" xfId="3892"/>
    <cellStyle name="Percent 85" xfId="1135"/>
    <cellStyle name="Percent 85 2" xfId="3893"/>
    <cellStyle name="Percent 85 2 2" xfId="3894"/>
    <cellStyle name="Percent 85 3" xfId="3895"/>
    <cellStyle name="Percent 85 4" xfId="3896"/>
    <cellStyle name="Percent 86" xfId="1136"/>
    <cellStyle name="Percent 86 2" xfId="3897"/>
    <cellStyle name="Percent 86 2 2" xfId="3898"/>
    <cellStyle name="Percent 86 3" xfId="3899"/>
    <cellStyle name="Percent 86 4" xfId="3900"/>
    <cellStyle name="Percent 87" xfId="1137"/>
    <cellStyle name="Percent 87 2" xfId="3901"/>
    <cellStyle name="Percent 87 2 2" xfId="3902"/>
    <cellStyle name="Percent 87 3" xfId="3903"/>
    <cellStyle name="Percent 87 4" xfId="3904"/>
    <cellStyle name="Percent 88" xfId="1138"/>
    <cellStyle name="Percent 88 2" xfId="3905"/>
    <cellStyle name="Percent 88 2 2" xfId="3906"/>
    <cellStyle name="Percent 88 3" xfId="3907"/>
    <cellStyle name="Percent 88 4" xfId="3908"/>
    <cellStyle name="Percent 89" xfId="1139"/>
    <cellStyle name="Percent 89 2" xfId="3909"/>
    <cellStyle name="Percent 89 2 2" xfId="3910"/>
    <cellStyle name="Percent 89 3" xfId="3911"/>
    <cellStyle name="Percent 89 4" xfId="3912"/>
    <cellStyle name="Percent 9" xfId="1140"/>
    <cellStyle name="Percent 9 2" xfId="3913"/>
    <cellStyle name="Percent 9 2 2" xfId="3914"/>
    <cellStyle name="Percent 9 3" xfId="3915"/>
    <cellStyle name="Percent 9 4" xfId="3916"/>
    <cellStyle name="Percent 90" xfId="1141"/>
    <cellStyle name="Percent 90 2" xfId="3917"/>
    <cellStyle name="Percent 90 2 2" xfId="3918"/>
    <cellStyle name="Percent 90 3" xfId="3919"/>
    <cellStyle name="Percent 90 4" xfId="3920"/>
    <cellStyle name="Percent 91" xfId="1142"/>
    <cellStyle name="Percent 91 2" xfId="3921"/>
    <cellStyle name="Percent 91 2 2" xfId="3922"/>
    <cellStyle name="Percent 91 3" xfId="3923"/>
    <cellStyle name="Percent 91 4" xfId="3924"/>
    <cellStyle name="Percent 92" xfId="1143"/>
    <cellStyle name="Percent 92 2" xfId="3925"/>
    <cellStyle name="Percent 92 2 2" xfId="3926"/>
    <cellStyle name="Percent 92 3" xfId="3927"/>
    <cellStyle name="Percent 92 4" xfId="3928"/>
    <cellStyle name="Percent 93" xfId="1144"/>
    <cellStyle name="Percent 93 2" xfId="3929"/>
    <cellStyle name="Percent 93 2 2" xfId="3930"/>
    <cellStyle name="Percent 93 3" xfId="3931"/>
    <cellStyle name="Percent 93 4" xfId="3932"/>
    <cellStyle name="Percent 94" xfId="1145"/>
    <cellStyle name="Percent 94 2" xfId="3933"/>
    <cellStyle name="Percent 94 2 2" xfId="3934"/>
    <cellStyle name="Percent 94 3" xfId="3935"/>
    <cellStyle name="Percent 94 4" xfId="3936"/>
    <cellStyle name="Percent 95" xfId="1146"/>
    <cellStyle name="Percent 95 2" xfId="3937"/>
    <cellStyle name="Percent 95 2 2" xfId="3938"/>
    <cellStyle name="Percent 95 3" xfId="3939"/>
    <cellStyle name="Percent 95 4" xfId="3940"/>
    <cellStyle name="Percent 96" xfId="1147"/>
    <cellStyle name="Percent 96 2" xfId="3941"/>
    <cellStyle name="Percent 96 2 2" xfId="3942"/>
    <cellStyle name="Percent 96 3" xfId="3943"/>
    <cellStyle name="Percent 96 4" xfId="3944"/>
    <cellStyle name="Percent 97" xfId="1148"/>
    <cellStyle name="Percent 97 2" xfId="3945"/>
    <cellStyle name="Percent 97 2 2" xfId="3946"/>
    <cellStyle name="Percent 97 3" xfId="3947"/>
    <cellStyle name="Percent 97 4" xfId="3948"/>
    <cellStyle name="Percent 98" xfId="1149"/>
    <cellStyle name="Percent 98 2" xfId="3949"/>
    <cellStyle name="Percent 98 2 2" xfId="3950"/>
    <cellStyle name="Percent 98 3" xfId="3951"/>
    <cellStyle name="Percent 98 4" xfId="3952"/>
    <cellStyle name="Percent 99" xfId="1150"/>
    <cellStyle name="Percent 99 2" xfId="3953"/>
    <cellStyle name="Percent 99 2 2" xfId="3954"/>
    <cellStyle name="Percent 99 3" xfId="3955"/>
    <cellStyle name="Percent 99 4" xfId="3956"/>
    <cellStyle name="Reset  - Style7" xfId="1151"/>
    <cellStyle name="Table  - Style6" xfId="1152"/>
    <cellStyle name="Title  - Style1" xfId="1153"/>
    <cellStyle name="Title 2" xfId="1154"/>
    <cellStyle name="Total 2" xfId="1155"/>
    <cellStyle name="TotCol - Style5" xfId="1156"/>
    <cellStyle name="TotRow - Style4" xfId="1157"/>
    <cellStyle name="Warning Text 2" xfId="1158"/>
  </cellStyles>
  <dxfs count="62">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2"/>
        </patternFill>
      </fill>
    </dxf>
    <dxf>
      <font>
        <condense val="0"/>
        <extend val="0"/>
        <color rgb="FF9C0006"/>
      </font>
      <fill>
        <patternFill>
          <bgColor rgb="FFFFC7CE"/>
        </patternFill>
      </fill>
    </dxf>
    <dxf>
      <font>
        <b/>
        <i val="0"/>
      </font>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
      <font>
        <b/>
        <i val="0"/>
        <color auto="1"/>
      </font>
      <fill>
        <patternFill>
          <bgColor theme="0"/>
        </patternFill>
      </fill>
    </dxf>
    <dxf>
      <font>
        <condense val="0"/>
        <extend val="0"/>
        <color rgb="FF9C0006"/>
      </font>
      <fill>
        <patternFill>
          <bgColor rgb="FFFFC7CE"/>
        </patternFill>
      </fill>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nts%20and%20Settings\20649\Local%20Settings\Temporary%20Internet%20Files\Content.Outlook\AF6ZSVTG\TRAVL_APR14%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nts%20and%20Settings\20649\Local%20Settings\Temporary%20Internet%20Files\Content.Outlook\AF6ZSVTG\TRAVL_APR14%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r1winfs\wr1fs\Documents%20and%20Settings\20649\Local%20Settings\Temporary%20Internet%20Files\Content.Outlook\AF6ZSVTG\TRAVL_APR14%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TRAVL\APR15\Final%20file%20from%20WRPC\TRAVL_APR15.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TRAVL\APR15\Final%20file%20from%20WRPC\TRAVL_APR1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TRAVL\APR15\Final%20file%20from%20WRPC\TRAVL_APR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2)"/>
      <sheetName val="Trippings"/>
      <sheetName val="TRAVL"/>
      <sheetName val="Help"/>
    </sheetNames>
    <sheetDataSet>
      <sheetData sheetId="0"/>
      <sheetData sheetId="1"/>
      <sheetData sheetId="2"/>
      <sheetData sheetId="3"/>
      <sheetData sheetId="4">
        <row r="4">
          <cell r="C4" t="str">
            <v>WRTS-I</v>
          </cell>
          <cell r="E4">
            <v>41773</v>
          </cell>
        </row>
      </sheetData>
      <sheetData sheetId="5">
        <row r="2">
          <cell r="H2">
            <v>744</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row r="2">
          <cell r="A2">
            <v>765</v>
          </cell>
        </row>
      </sheetData>
      <sheetData sheetId="2" refreshError="1"/>
      <sheetData sheetId="3">
        <row r="4">
          <cell r="C4" t="str">
            <v>WR</v>
          </cell>
        </row>
      </sheetData>
      <sheetData sheetId="4">
        <row r="2">
          <cell r="I2">
            <v>720</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row r="2">
          <cell r="A2">
            <v>765</v>
          </cell>
        </row>
      </sheetData>
      <sheetData sheetId="2" refreshError="1"/>
      <sheetData sheetId="3">
        <row r="4">
          <cell r="C4" t="str">
            <v>WR</v>
          </cell>
        </row>
      </sheetData>
      <sheetData sheetId="4">
        <row r="2">
          <cell r="I2">
            <v>720</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L-ALL"/>
      <sheetName val="Base Data"/>
      <sheetName val="Sample (2)"/>
      <sheetName val="Trippings"/>
      <sheetName val="TRAVL"/>
      <sheetName val="CERTIFICATE &amp; NOTING"/>
      <sheetName val="Trippings_E"/>
    </sheetNames>
    <sheetDataSet>
      <sheetData sheetId="0"/>
      <sheetData sheetId="1"/>
      <sheetData sheetId="2" refreshError="1"/>
      <sheetData sheetId="3"/>
      <sheetData sheetId="4">
        <row r="2">
          <cell r="I2">
            <v>720</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632"/>
  <sheetViews>
    <sheetView tabSelected="1" view="pageBreakPreview" topLeftCell="A464" zoomScale="85" zoomScaleNormal="85" zoomScaleSheetLayoutView="85" workbookViewId="0">
      <selection activeCell="F477" sqref="F477"/>
    </sheetView>
  </sheetViews>
  <sheetFormatPr defaultRowHeight="12.75" outlineLevelRow="2"/>
  <cols>
    <col min="1" max="1" width="5.85546875" style="65" customWidth="1"/>
    <col min="2" max="2" width="13.42578125" style="65" customWidth="1"/>
    <col min="3" max="3" width="55.42578125" style="76" customWidth="1"/>
    <col min="4" max="4" width="11" style="76" customWidth="1"/>
    <col min="5" max="5" width="9.28515625" style="65" customWidth="1"/>
    <col min="6" max="6" width="12.28515625" style="65" customWidth="1"/>
    <col min="7" max="7" width="11" style="66" customWidth="1"/>
    <col min="8" max="8" width="9.140625" style="66" customWidth="1"/>
    <col min="9" max="9" width="10.42578125" style="66" customWidth="1"/>
    <col min="10" max="13" width="9.140625" style="66"/>
    <col min="14" max="17" width="9.5703125" style="66" customWidth="1"/>
    <col min="18" max="20" width="9.140625" style="54" customWidth="1"/>
    <col min="21" max="21" width="47.7109375" style="65" customWidth="1"/>
    <col min="22" max="22" width="9.140625" style="67"/>
    <col min="23" max="23" width="10.42578125" style="67" customWidth="1"/>
    <col min="24" max="24" width="9.5703125" style="54" customWidth="1"/>
    <col min="25" max="25" width="48" style="54" customWidth="1"/>
    <col min="26" max="16384" width="9.140625" style="54"/>
  </cols>
  <sheetData>
    <row r="1" spans="1:25" ht="14.25">
      <c r="A1" s="56"/>
      <c r="B1" s="57"/>
      <c r="C1" s="58"/>
      <c r="D1" s="57"/>
      <c r="E1" s="57"/>
      <c r="F1" s="57"/>
      <c r="G1" s="57"/>
      <c r="H1" s="57"/>
      <c r="I1" s="57"/>
      <c r="J1" s="57"/>
      <c r="K1" s="57"/>
      <c r="L1" s="57"/>
      <c r="M1" s="57"/>
      <c r="N1" s="57"/>
      <c r="O1" s="57"/>
      <c r="P1" s="57"/>
      <c r="Q1" s="57"/>
      <c r="R1" s="58"/>
      <c r="S1" s="58"/>
      <c r="T1" s="58"/>
      <c r="U1" s="71"/>
      <c r="V1" s="69"/>
      <c r="W1" s="60"/>
      <c r="X1" s="59"/>
    </row>
    <row r="2" spans="1:25" ht="14.25">
      <c r="A2" s="59"/>
      <c r="B2" s="59"/>
      <c r="C2" s="55" t="s">
        <v>292</v>
      </c>
      <c r="D2" s="33">
        <v>42917</v>
      </c>
      <c r="E2" s="59"/>
      <c r="F2" s="59"/>
      <c r="G2" s="59"/>
      <c r="H2" s="59"/>
      <c r="I2" s="59"/>
      <c r="J2" s="59"/>
      <c r="K2" s="59"/>
      <c r="L2" s="59"/>
      <c r="M2" s="59"/>
      <c r="N2" s="59"/>
      <c r="O2" s="59"/>
      <c r="P2" s="59"/>
      <c r="Q2" s="59"/>
      <c r="R2" s="59"/>
      <c r="S2" s="59"/>
      <c r="T2" s="59"/>
      <c r="U2" s="71"/>
      <c r="V2" s="69"/>
      <c r="W2" s="44">
        <f>31*24</f>
        <v>744</v>
      </c>
      <c r="X2" s="59"/>
    </row>
    <row r="3" spans="1:25" ht="14.25">
      <c r="A3" s="61"/>
      <c r="B3" s="61"/>
      <c r="C3" s="62"/>
      <c r="D3" s="61"/>
      <c r="E3" s="61"/>
      <c r="F3" s="61"/>
      <c r="G3" s="61"/>
      <c r="H3" s="61"/>
      <c r="I3" s="63"/>
      <c r="J3" s="64"/>
      <c r="K3" s="64"/>
      <c r="L3" s="64"/>
      <c r="M3" s="64"/>
      <c r="N3" s="61"/>
      <c r="O3" s="61"/>
      <c r="P3" s="61"/>
      <c r="Q3" s="61"/>
      <c r="R3" s="62"/>
      <c r="S3" s="62"/>
      <c r="T3" s="62"/>
      <c r="U3" s="72"/>
      <c r="V3" s="73"/>
      <c r="W3" s="60"/>
      <c r="X3" s="61"/>
    </row>
    <row r="4" spans="1:25" ht="29.25" customHeight="1">
      <c r="A4" s="168" t="s">
        <v>0</v>
      </c>
      <c r="B4" s="168" t="s">
        <v>268</v>
      </c>
      <c r="C4" s="171" t="s">
        <v>1</v>
      </c>
      <c r="D4" s="168" t="s">
        <v>269</v>
      </c>
      <c r="E4" s="168" t="s">
        <v>270</v>
      </c>
      <c r="F4" s="168" t="s">
        <v>271</v>
      </c>
      <c r="G4" s="169" t="s">
        <v>272</v>
      </c>
      <c r="H4" s="169"/>
      <c r="I4" s="170" t="s">
        <v>273</v>
      </c>
      <c r="J4" s="170"/>
      <c r="K4" s="166" t="s">
        <v>274</v>
      </c>
      <c r="L4" s="166"/>
      <c r="M4" s="166" t="s">
        <v>275</v>
      </c>
      <c r="N4" s="167" t="s">
        <v>763</v>
      </c>
      <c r="O4" s="167"/>
      <c r="P4" s="167"/>
      <c r="Q4" s="167"/>
      <c r="R4" s="165" t="s">
        <v>276</v>
      </c>
      <c r="S4" s="165" t="s">
        <v>277</v>
      </c>
      <c r="T4" s="165" t="s">
        <v>278</v>
      </c>
      <c r="U4" s="165" t="s">
        <v>279</v>
      </c>
      <c r="V4" s="165" t="s">
        <v>280</v>
      </c>
      <c r="W4" s="165" t="s">
        <v>281</v>
      </c>
      <c r="X4" s="164" t="s">
        <v>282</v>
      </c>
    </row>
    <row r="5" spans="1:25" ht="67.5" outlineLevel="1">
      <c r="A5" s="168"/>
      <c r="B5" s="168"/>
      <c r="C5" s="171"/>
      <c r="D5" s="168"/>
      <c r="E5" s="168"/>
      <c r="F5" s="168"/>
      <c r="G5" s="82" t="s">
        <v>283</v>
      </c>
      <c r="H5" s="74" t="s">
        <v>284</v>
      </c>
      <c r="I5" s="83" t="s">
        <v>285</v>
      </c>
      <c r="J5" s="83" t="s">
        <v>284</v>
      </c>
      <c r="K5" s="83" t="s">
        <v>286</v>
      </c>
      <c r="L5" s="83" t="s">
        <v>287</v>
      </c>
      <c r="M5" s="166"/>
      <c r="N5" s="74" t="s">
        <v>288</v>
      </c>
      <c r="O5" s="74" t="s">
        <v>289</v>
      </c>
      <c r="P5" s="74" t="s">
        <v>290</v>
      </c>
      <c r="Q5" s="74" t="s">
        <v>291</v>
      </c>
      <c r="R5" s="165"/>
      <c r="S5" s="165"/>
      <c r="T5" s="165"/>
      <c r="U5" s="165"/>
      <c r="V5" s="165"/>
      <c r="W5" s="165"/>
      <c r="X5" s="165"/>
    </row>
    <row r="6" spans="1:25" ht="15" outlineLevel="2">
      <c r="A6" s="68">
        <v>1</v>
      </c>
      <c r="B6" s="68" t="s">
        <v>516</v>
      </c>
      <c r="C6" s="84" t="s">
        <v>65</v>
      </c>
      <c r="D6" s="68">
        <v>14</v>
      </c>
      <c r="E6" s="75" t="s">
        <v>212</v>
      </c>
      <c r="F6" s="68"/>
      <c r="G6" s="103"/>
      <c r="H6" s="136"/>
      <c r="I6" s="110"/>
      <c r="J6" s="136"/>
      <c r="K6" s="87"/>
      <c r="L6" s="87"/>
      <c r="M6" s="87"/>
      <c r="N6" s="68"/>
      <c r="O6" s="68"/>
      <c r="P6" s="68"/>
      <c r="Q6" s="68"/>
      <c r="R6" s="88"/>
      <c r="S6" s="88"/>
      <c r="T6" s="88"/>
      <c r="U6" s="153"/>
      <c r="V6" s="90"/>
      <c r="W6" s="91"/>
      <c r="X6" s="154"/>
      <c r="Y6" s="93"/>
    </row>
    <row r="7" spans="1:25" ht="15" outlineLevel="1">
      <c r="A7" s="68"/>
      <c r="B7" s="68"/>
      <c r="C7" s="94" t="s">
        <v>293</v>
      </c>
      <c r="D7" s="68"/>
      <c r="E7" s="75"/>
      <c r="F7" s="68"/>
      <c r="G7" s="68"/>
      <c r="H7" s="68"/>
      <c r="I7" s="68"/>
      <c r="J7" s="87"/>
      <c r="K7" s="87"/>
      <c r="L7" s="87"/>
      <c r="M7" s="87"/>
      <c r="N7" s="68">
        <f>SUBTOTAL(9,N6:N6)</f>
        <v>0</v>
      </c>
      <c r="O7" s="68">
        <f>SUBTOTAL(9,O6:O6)</f>
        <v>0</v>
      </c>
      <c r="P7" s="68">
        <f>SUBTOTAL(9,P6:P6)</f>
        <v>0</v>
      </c>
      <c r="Q7" s="68">
        <f>SUBTOTAL(9,Q6:Q6)</f>
        <v>0</v>
      </c>
      <c r="R7" s="88"/>
      <c r="S7" s="88"/>
      <c r="T7" s="88"/>
      <c r="U7" s="68"/>
      <c r="V7" s="90"/>
      <c r="W7" s="95">
        <f>($W$2-O7-P7-N7)/($W$2-O7-P7)</f>
        <v>1</v>
      </c>
      <c r="X7" s="88"/>
      <c r="Y7" s="93"/>
    </row>
    <row r="8" spans="1:25" ht="30" customHeight="1" outlineLevel="2">
      <c r="A8" s="68">
        <v>2</v>
      </c>
      <c r="B8" s="68" t="s">
        <v>517</v>
      </c>
      <c r="C8" s="84" t="s">
        <v>67</v>
      </c>
      <c r="D8" s="68">
        <v>197</v>
      </c>
      <c r="E8" s="75" t="s">
        <v>212</v>
      </c>
      <c r="F8" s="68"/>
      <c r="G8" s="103"/>
      <c r="H8" s="136"/>
      <c r="I8" s="110"/>
      <c r="J8" s="136"/>
      <c r="K8" s="87"/>
      <c r="L8" s="87"/>
      <c r="M8" s="87"/>
      <c r="N8" s="68"/>
      <c r="O8" s="68"/>
      <c r="P8" s="68"/>
      <c r="Q8" s="68"/>
      <c r="R8" s="88"/>
      <c r="S8" s="88"/>
      <c r="T8" s="88"/>
      <c r="U8" s="153"/>
      <c r="V8" s="90"/>
      <c r="W8" s="91"/>
      <c r="X8" s="88"/>
      <c r="Y8" s="93"/>
    </row>
    <row r="9" spans="1:25" ht="15" outlineLevel="1">
      <c r="A9" s="68"/>
      <c r="B9" s="68"/>
      <c r="C9" s="96" t="s">
        <v>294</v>
      </c>
      <c r="D9" s="68"/>
      <c r="E9" s="75"/>
      <c r="F9" s="68"/>
      <c r="G9" s="68"/>
      <c r="H9" s="68"/>
      <c r="I9" s="68"/>
      <c r="J9" s="87"/>
      <c r="K9" s="87"/>
      <c r="L9" s="87"/>
      <c r="M9" s="87"/>
      <c r="N9" s="68">
        <f>SUBTOTAL(9,N8:N8)</f>
        <v>0</v>
      </c>
      <c r="O9" s="68">
        <f>SUBTOTAL(9,O8:O8)</f>
        <v>0</v>
      </c>
      <c r="P9" s="68">
        <f>SUBTOTAL(9,P8:P8)</f>
        <v>0</v>
      </c>
      <c r="Q9" s="68">
        <f>SUBTOTAL(9,Q8:Q8)</f>
        <v>0</v>
      </c>
      <c r="R9" s="88"/>
      <c r="S9" s="88"/>
      <c r="T9" s="88"/>
      <c r="U9" s="68"/>
      <c r="V9" s="90"/>
      <c r="W9" s="95">
        <f>($W$2-O9-P9-N9)/($W$2-O9-P9)</f>
        <v>1</v>
      </c>
      <c r="X9" s="88"/>
      <c r="Y9" s="93"/>
    </row>
    <row r="10" spans="1:25" ht="15" outlineLevel="2">
      <c r="A10" s="68">
        <v>3</v>
      </c>
      <c r="B10" s="68" t="s">
        <v>518</v>
      </c>
      <c r="C10" s="84" t="s">
        <v>68</v>
      </c>
      <c r="D10" s="68">
        <v>192</v>
      </c>
      <c r="E10" s="75" t="s">
        <v>212</v>
      </c>
      <c r="F10" s="68"/>
      <c r="G10" s="103"/>
      <c r="H10" s="136"/>
      <c r="I10" s="110"/>
      <c r="J10" s="136"/>
      <c r="K10" s="87"/>
      <c r="L10" s="87"/>
      <c r="M10" s="87"/>
      <c r="N10" s="147"/>
      <c r="O10" s="147"/>
      <c r="P10" s="147"/>
      <c r="Q10" s="147"/>
      <c r="R10" s="88"/>
      <c r="S10" s="88"/>
      <c r="T10" s="88"/>
      <c r="U10" s="153"/>
      <c r="V10" s="90"/>
      <c r="W10" s="91"/>
      <c r="X10" s="92"/>
      <c r="Y10" s="93"/>
    </row>
    <row r="11" spans="1:25" ht="15" outlineLevel="1">
      <c r="A11" s="68"/>
      <c r="B11" s="68"/>
      <c r="C11" s="96" t="s">
        <v>295</v>
      </c>
      <c r="D11" s="68"/>
      <c r="E11" s="75"/>
      <c r="F11" s="68"/>
      <c r="G11" s="68"/>
      <c r="H11" s="68"/>
      <c r="I11" s="87"/>
      <c r="J11" s="87"/>
      <c r="K11" s="87"/>
      <c r="L11" s="87"/>
      <c r="M11" s="87"/>
      <c r="N11" s="68">
        <f>SUBTOTAL(9,N10:N10)</f>
        <v>0</v>
      </c>
      <c r="O11" s="68">
        <f>SUBTOTAL(9,O10:O10)</f>
        <v>0</v>
      </c>
      <c r="P11" s="68">
        <f>SUBTOTAL(9,P10:P10)</f>
        <v>0</v>
      </c>
      <c r="Q11" s="68">
        <f>SUBTOTAL(9,Q10:Q10)</f>
        <v>0</v>
      </c>
      <c r="R11" s="88"/>
      <c r="S11" s="88"/>
      <c r="T11" s="88"/>
      <c r="U11" s="68"/>
      <c r="V11" s="90"/>
      <c r="W11" s="95">
        <f>($W$2-O11-P11-N11)/($W$2-O11-P11)</f>
        <v>1</v>
      </c>
      <c r="X11" s="88"/>
      <c r="Y11" s="93"/>
    </row>
    <row r="12" spans="1:25" s="97" customFormat="1" ht="33" customHeight="1" outlineLevel="2">
      <c r="A12" s="68">
        <v>4</v>
      </c>
      <c r="B12" s="68" t="s">
        <v>519</v>
      </c>
      <c r="C12" s="84" t="s">
        <v>69</v>
      </c>
      <c r="D12" s="68">
        <v>272</v>
      </c>
      <c r="E12" s="75" t="s">
        <v>212</v>
      </c>
      <c r="F12" s="68"/>
      <c r="G12" s="103"/>
      <c r="H12" s="136"/>
      <c r="I12" s="110"/>
      <c r="J12" s="136"/>
      <c r="K12" s="87"/>
      <c r="L12" s="87"/>
      <c r="M12" s="87"/>
      <c r="N12" s="68"/>
      <c r="O12" s="68"/>
      <c r="P12" s="68"/>
      <c r="Q12" s="68"/>
      <c r="R12" s="88"/>
      <c r="S12" s="88"/>
      <c r="T12" s="88"/>
      <c r="U12" s="153"/>
      <c r="V12" s="90"/>
      <c r="W12" s="91"/>
      <c r="X12" s="154"/>
      <c r="Y12" s="93"/>
    </row>
    <row r="13" spans="1:25" s="97" customFormat="1" ht="33" customHeight="1" outlineLevel="1">
      <c r="A13" s="68"/>
      <c r="B13" s="68"/>
      <c r="C13" s="96" t="s">
        <v>296</v>
      </c>
      <c r="D13" s="68"/>
      <c r="E13" s="75"/>
      <c r="F13" s="68"/>
      <c r="G13" s="68"/>
      <c r="H13" s="68"/>
      <c r="I13" s="87"/>
      <c r="J13" s="87"/>
      <c r="K13" s="87"/>
      <c r="L13" s="87"/>
      <c r="M13" s="87"/>
      <c r="N13" s="68">
        <f>SUBTOTAL(9,N12:N12)</f>
        <v>0</v>
      </c>
      <c r="O13" s="68">
        <f>SUBTOTAL(9,O12:O12)</f>
        <v>0</v>
      </c>
      <c r="P13" s="68">
        <f>SUBTOTAL(9,P12:P12)</f>
        <v>0</v>
      </c>
      <c r="Q13" s="68">
        <f>SUBTOTAL(9,Q12:Q12)</f>
        <v>0</v>
      </c>
      <c r="R13" s="88"/>
      <c r="S13" s="88"/>
      <c r="T13" s="88"/>
      <c r="U13" s="68"/>
      <c r="V13" s="90"/>
      <c r="W13" s="95">
        <f>($W$2-O13-P13-N13)/($W$2-O13-P13)</f>
        <v>1</v>
      </c>
      <c r="X13" s="88"/>
      <c r="Y13" s="93"/>
    </row>
    <row r="14" spans="1:25" s="97" customFormat="1" ht="25.5" customHeight="1" outlineLevel="2">
      <c r="A14" s="68">
        <v>5</v>
      </c>
      <c r="B14" s="68" t="s">
        <v>520</v>
      </c>
      <c r="C14" s="84" t="s">
        <v>71</v>
      </c>
      <c r="D14" s="68">
        <v>149</v>
      </c>
      <c r="E14" s="75" t="s">
        <v>212</v>
      </c>
      <c r="F14" s="68"/>
      <c r="G14" s="103">
        <v>42920</v>
      </c>
      <c r="H14" s="136">
        <v>0.16527777777777777</v>
      </c>
      <c r="I14" s="110">
        <v>42920</v>
      </c>
      <c r="J14" s="136">
        <v>0.17222222222222225</v>
      </c>
      <c r="K14" s="68"/>
      <c r="L14" s="68"/>
      <c r="M14" s="68"/>
      <c r="N14" s="68">
        <v>0</v>
      </c>
      <c r="O14" s="68">
        <v>0</v>
      </c>
      <c r="P14" s="68">
        <v>0.17</v>
      </c>
      <c r="Q14" s="68">
        <v>0</v>
      </c>
      <c r="R14" s="88"/>
      <c r="S14" s="88"/>
      <c r="T14" s="88"/>
      <c r="U14" s="159" t="s">
        <v>832</v>
      </c>
      <c r="V14" s="90" t="s">
        <v>774</v>
      </c>
      <c r="W14" s="91"/>
      <c r="X14" s="160" t="s">
        <v>244</v>
      </c>
      <c r="Y14" s="93"/>
    </row>
    <row r="15" spans="1:25" s="97" customFormat="1" ht="25.5" customHeight="1" outlineLevel="2">
      <c r="A15" s="68">
        <v>5</v>
      </c>
      <c r="B15" s="68" t="s">
        <v>520</v>
      </c>
      <c r="C15" s="84" t="s">
        <v>71</v>
      </c>
      <c r="D15" s="68">
        <v>149</v>
      </c>
      <c r="E15" s="75" t="s">
        <v>212</v>
      </c>
      <c r="F15" s="68"/>
      <c r="G15" s="103">
        <v>42920</v>
      </c>
      <c r="H15" s="136">
        <v>0.17222222222222225</v>
      </c>
      <c r="I15" s="110">
        <v>42920</v>
      </c>
      <c r="J15" s="136">
        <v>0.68472222222222223</v>
      </c>
      <c r="K15" s="87"/>
      <c r="L15" s="87"/>
      <c r="M15" s="87"/>
      <c r="N15" s="68">
        <v>0</v>
      </c>
      <c r="O15" s="68">
        <v>0</v>
      </c>
      <c r="P15" s="68">
        <v>0</v>
      </c>
      <c r="Q15" s="68">
        <v>12.3</v>
      </c>
      <c r="R15" s="88"/>
      <c r="S15" s="88"/>
      <c r="T15" s="88"/>
      <c r="U15" s="159" t="s">
        <v>779</v>
      </c>
      <c r="V15" s="90" t="s">
        <v>774</v>
      </c>
      <c r="W15" s="91"/>
      <c r="X15" s="160" t="s">
        <v>7</v>
      </c>
      <c r="Y15" s="93"/>
    </row>
    <row r="16" spans="1:25" s="97" customFormat="1" ht="17.25" customHeight="1" outlineLevel="1">
      <c r="A16" s="68"/>
      <c r="B16" s="68"/>
      <c r="C16" s="96" t="s">
        <v>297</v>
      </c>
      <c r="D16" s="68"/>
      <c r="E16" s="75"/>
      <c r="F16" s="68"/>
      <c r="G16" s="68"/>
      <c r="H16" s="68"/>
      <c r="I16" s="68"/>
      <c r="J16" s="87"/>
      <c r="K16" s="87"/>
      <c r="L16" s="87"/>
      <c r="M16" s="87"/>
      <c r="N16" s="68">
        <f>SUBTOTAL(9,N14:N15)</f>
        <v>0</v>
      </c>
      <c r="O16" s="68">
        <f t="shared" ref="O16:Q16" si="0">SUBTOTAL(9,O14:O15)</f>
        <v>0</v>
      </c>
      <c r="P16" s="68">
        <f t="shared" si="0"/>
        <v>0.17</v>
      </c>
      <c r="Q16" s="68">
        <f t="shared" si="0"/>
        <v>12.3</v>
      </c>
      <c r="R16" s="88"/>
      <c r="S16" s="88"/>
      <c r="T16" s="88"/>
      <c r="U16" s="68"/>
      <c r="V16" s="90"/>
      <c r="W16" s="95">
        <f>($W$2-O16-P16-N16)/($W$2-O16-P16)</f>
        <v>1</v>
      </c>
      <c r="X16" s="88"/>
      <c r="Y16" s="93"/>
    </row>
    <row r="17" spans="1:25" s="97" customFormat="1" ht="21" customHeight="1" outlineLevel="2">
      <c r="A17" s="68">
        <v>6</v>
      </c>
      <c r="B17" s="68" t="s">
        <v>521</v>
      </c>
      <c r="C17" s="84" t="s">
        <v>72</v>
      </c>
      <c r="D17" s="68">
        <v>13</v>
      </c>
      <c r="E17" s="75" t="s">
        <v>212</v>
      </c>
      <c r="F17" s="68"/>
      <c r="G17" s="85"/>
      <c r="H17" s="86"/>
      <c r="I17" s="85"/>
      <c r="J17" s="86"/>
      <c r="K17" s="87"/>
      <c r="L17" s="87"/>
      <c r="M17" s="87"/>
      <c r="N17" s="68"/>
      <c r="O17" s="68"/>
      <c r="P17" s="68"/>
      <c r="Q17" s="68"/>
      <c r="R17" s="88"/>
      <c r="S17" s="88"/>
      <c r="T17" s="88"/>
      <c r="U17" s="89"/>
      <c r="V17" s="90"/>
      <c r="W17" s="91"/>
      <c r="X17" s="68"/>
      <c r="Y17" s="93"/>
    </row>
    <row r="18" spans="1:25" s="97" customFormat="1" ht="15" outlineLevel="1">
      <c r="A18" s="68"/>
      <c r="B18" s="68"/>
      <c r="C18" s="96" t="s">
        <v>298</v>
      </c>
      <c r="D18" s="68"/>
      <c r="E18" s="75"/>
      <c r="F18" s="68"/>
      <c r="G18" s="68"/>
      <c r="H18" s="87"/>
      <c r="I18" s="68"/>
      <c r="J18" s="87"/>
      <c r="K18" s="87"/>
      <c r="L18" s="87"/>
      <c r="M18" s="87"/>
      <c r="N18" s="68">
        <f>SUBTOTAL(9,N17:N17)</f>
        <v>0</v>
      </c>
      <c r="O18" s="68">
        <f>SUBTOTAL(9,O17:O17)</f>
        <v>0</v>
      </c>
      <c r="P18" s="68">
        <f>SUBTOTAL(9,P17:P17)</f>
        <v>0</v>
      </c>
      <c r="Q18" s="68">
        <f>SUBTOTAL(9,Q17:Q17)</f>
        <v>0</v>
      </c>
      <c r="R18" s="88"/>
      <c r="S18" s="88"/>
      <c r="T18" s="88"/>
      <c r="U18" s="68"/>
      <c r="V18" s="90"/>
      <c r="W18" s="95">
        <f>($W$2-O18-P18-N18)/($W$2-O18-P18)</f>
        <v>1</v>
      </c>
      <c r="X18" s="88"/>
      <c r="Y18" s="93"/>
    </row>
    <row r="19" spans="1:25" s="97" customFormat="1" ht="28.5" customHeight="1" outlineLevel="2">
      <c r="A19" s="68">
        <v>7</v>
      </c>
      <c r="B19" s="68" t="s">
        <v>522</v>
      </c>
      <c r="C19" s="84" t="s">
        <v>73</v>
      </c>
      <c r="D19" s="68">
        <v>322</v>
      </c>
      <c r="E19" s="75" t="s">
        <v>212</v>
      </c>
      <c r="F19" s="68"/>
      <c r="G19" s="98"/>
      <c r="H19" s="99"/>
      <c r="I19" s="100"/>
      <c r="J19" s="101"/>
      <c r="K19" s="87"/>
      <c r="L19" s="87"/>
      <c r="M19" s="87"/>
      <c r="N19" s="102">
        <v>0</v>
      </c>
      <c r="O19" s="102">
        <v>0</v>
      </c>
      <c r="P19" s="102">
        <v>0</v>
      </c>
      <c r="Q19" s="102">
        <v>0</v>
      </c>
      <c r="R19" s="88"/>
      <c r="S19" s="88"/>
      <c r="T19" s="88"/>
      <c r="U19" s="89"/>
      <c r="V19" s="90" t="s">
        <v>774</v>
      </c>
      <c r="W19" s="92"/>
      <c r="X19" s="92"/>
      <c r="Y19" s="93"/>
    </row>
    <row r="20" spans="1:25" s="97" customFormat="1" ht="18.75" customHeight="1" outlineLevel="1">
      <c r="A20" s="68"/>
      <c r="B20" s="68"/>
      <c r="C20" s="96" t="s">
        <v>299</v>
      </c>
      <c r="D20" s="68"/>
      <c r="E20" s="75"/>
      <c r="F20" s="68"/>
      <c r="G20" s="68"/>
      <c r="H20" s="87"/>
      <c r="I20" s="87"/>
      <c r="J20" s="87"/>
      <c r="K20" s="87"/>
      <c r="L20" s="87"/>
      <c r="M20" s="87"/>
      <c r="N20" s="68">
        <f>SUBTOTAL(9,N19:N19)</f>
        <v>0</v>
      </c>
      <c r="O20" s="68">
        <f>SUBTOTAL(9,O19:O19)</f>
        <v>0</v>
      </c>
      <c r="P20" s="68">
        <f>SUBTOTAL(9,P19:P19)</f>
        <v>0</v>
      </c>
      <c r="Q20" s="68">
        <f>SUBTOTAL(9,Q19:Q19)</f>
        <v>0</v>
      </c>
      <c r="R20" s="88"/>
      <c r="S20" s="88"/>
      <c r="T20" s="88"/>
      <c r="U20" s="68"/>
      <c r="V20" s="90"/>
      <c r="W20" s="95">
        <f>($W$2-O20-P20-N20)/($W$2-O20-P20)</f>
        <v>1</v>
      </c>
      <c r="X20" s="88"/>
      <c r="Y20" s="93"/>
    </row>
    <row r="21" spans="1:25" s="97" customFormat="1" ht="33" customHeight="1" outlineLevel="2">
      <c r="A21" s="68">
        <v>8</v>
      </c>
      <c r="B21" s="68" t="s">
        <v>523</v>
      </c>
      <c r="C21" s="84" t="s">
        <v>26</v>
      </c>
      <c r="D21" s="68">
        <v>333</v>
      </c>
      <c r="E21" s="75" t="s">
        <v>212</v>
      </c>
      <c r="F21" s="68"/>
      <c r="G21" s="103"/>
      <c r="H21" s="136"/>
      <c r="I21" s="110"/>
      <c r="J21" s="136"/>
      <c r="K21" s="87"/>
      <c r="L21" s="87"/>
      <c r="M21" s="87"/>
      <c r="N21" s="68"/>
      <c r="O21" s="68"/>
      <c r="P21" s="68"/>
      <c r="Q21" s="68"/>
      <c r="R21" s="88"/>
      <c r="S21" s="88"/>
      <c r="T21" s="88"/>
      <c r="U21" s="153"/>
      <c r="V21" s="90"/>
      <c r="W21" s="91"/>
      <c r="X21" s="154"/>
      <c r="Y21" s="93"/>
    </row>
    <row r="22" spans="1:25" s="97" customFormat="1" ht="23.25" customHeight="1" outlineLevel="1">
      <c r="A22" s="68"/>
      <c r="B22" s="68"/>
      <c r="C22" s="96" t="s">
        <v>300</v>
      </c>
      <c r="D22" s="68"/>
      <c r="E22" s="75"/>
      <c r="F22" s="68"/>
      <c r="G22" s="68"/>
      <c r="H22" s="87"/>
      <c r="I22" s="87"/>
      <c r="J22" s="87"/>
      <c r="K22" s="87"/>
      <c r="L22" s="87"/>
      <c r="M22" s="87"/>
      <c r="N22" s="68">
        <f>SUBTOTAL(9,N21:N21)</f>
        <v>0</v>
      </c>
      <c r="O22" s="68">
        <f>SUBTOTAL(9,O21:O21)</f>
        <v>0</v>
      </c>
      <c r="P22" s="68">
        <f>SUBTOTAL(9,P21:P21)</f>
        <v>0</v>
      </c>
      <c r="Q22" s="68">
        <f>SUBTOTAL(9,Q21:Q21)</f>
        <v>0</v>
      </c>
      <c r="R22" s="88"/>
      <c r="S22" s="88"/>
      <c r="T22" s="88"/>
      <c r="U22" s="68"/>
      <c r="V22" s="90"/>
      <c r="W22" s="95">
        <f>($W$2-O22-P22-N22)/($W$2-O22-P22)</f>
        <v>1</v>
      </c>
      <c r="X22" s="88"/>
      <c r="Y22" s="93"/>
    </row>
    <row r="23" spans="1:25" s="97" customFormat="1" ht="33" customHeight="1" outlineLevel="2">
      <c r="A23" s="75">
        <v>9</v>
      </c>
      <c r="B23" s="75" t="s">
        <v>524</v>
      </c>
      <c r="C23" s="89" t="s">
        <v>75</v>
      </c>
      <c r="D23" s="75">
        <v>345.55</v>
      </c>
      <c r="E23" s="75" t="s">
        <v>212</v>
      </c>
      <c r="F23" s="75"/>
      <c r="G23" s="103"/>
      <c r="H23" s="136"/>
      <c r="I23" s="110"/>
      <c r="J23" s="136"/>
      <c r="K23" s="104"/>
      <c r="L23" s="104"/>
      <c r="M23" s="104"/>
      <c r="N23" s="105"/>
      <c r="O23" s="105"/>
      <c r="P23" s="105"/>
      <c r="Q23" s="105"/>
      <c r="R23" s="53"/>
      <c r="S23" s="53"/>
      <c r="T23" s="53"/>
      <c r="U23" s="153"/>
      <c r="V23" s="90"/>
      <c r="W23" s="90"/>
      <c r="X23" s="112"/>
      <c r="Y23" s="93"/>
    </row>
    <row r="24" spans="1:25" s="97" customFormat="1" ht="18" customHeight="1" outlineLevel="1">
      <c r="A24" s="75"/>
      <c r="B24" s="75"/>
      <c r="C24" s="107" t="s">
        <v>301</v>
      </c>
      <c r="D24" s="75"/>
      <c r="E24" s="75"/>
      <c r="F24" s="75"/>
      <c r="G24" s="108"/>
      <c r="H24" s="109"/>
      <c r="I24" s="110"/>
      <c r="J24" s="86"/>
      <c r="K24" s="86"/>
      <c r="L24" s="86"/>
      <c r="M24" s="86"/>
      <c r="N24" s="105">
        <f>SUBTOTAL(9,N23:N23)</f>
        <v>0</v>
      </c>
      <c r="O24" s="105">
        <f>SUBTOTAL(9,O23:O23)</f>
        <v>0</v>
      </c>
      <c r="P24" s="105">
        <f>SUBTOTAL(9,P23:P23)</f>
        <v>0</v>
      </c>
      <c r="Q24" s="105">
        <f>SUBTOTAL(9,Q23:Q23)</f>
        <v>0</v>
      </c>
      <c r="R24" s="53"/>
      <c r="S24" s="53"/>
      <c r="T24" s="53"/>
      <c r="U24" s="89"/>
      <c r="V24" s="90"/>
      <c r="W24" s="95">
        <f>($W$2-O24-P24-N24)/($W$2-O24-P24)</f>
        <v>1</v>
      </c>
      <c r="X24" s="92"/>
      <c r="Y24" s="93"/>
    </row>
    <row r="25" spans="1:25" s="97" customFormat="1" ht="45" outlineLevel="2">
      <c r="A25" s="75">
        <v>10</v>
      </c>
      <c r="B25" s="75" t="s">
        <v>525</v>
      </c>
      <c r="C25" s="111" t="s">
        <v>24</v>
      </c>
      <c r="D25" s="75">
        <v>345.55</v>
      </c>
      <c r="E25" s="75" t="s">
        <v>212</v>
      </c>
      <c r="F25" s="75"/>
      <c r="G25" s="103">
        <v>42933</v>
      </c>
      <c r="H25" s="136">
        <v>0.69930555555555562</v>
      </c>
      <c r="I25" s="103">
        <v>42933</v>
      </c>
      <c r="J25" s="136">
        <v>0.69930555555555562</v>
      </c>
      <c r="K25" s="104"/>
      <c r="L25" s="104"/>
      <c r="M25" s="104"/>
      <c r="N25" s="105">
        <v>0</v>
      </c>
      <c r="O25" s="105">
        <v>0</v>
      </c>
      <c r="P25" s="105">
        <v>0</v>
      </c>
      <c r="Q25" s="105">
        <v>0</v>
      </c>
      <c r="R25" s="53"/>
      <c r="S25" s="53"/>
      <c r="T25" s="53"/>
      <c r="U25" s="159" t="s">
        <v>843</v>
      </c>
      <c r="V25" s="90" t="s">
        <v>774</v>
      </c>
      <c r="W25" s="90"/>
      <c r="X25" s="112" t="s">
        <v>785</v>
      </c>
      <c r="Y25" s="93"/>
    </row>
    <row r="26" spans="1:25" s="97" customFormat="1" ht="30" outlineLevel="2">
      <c r="A26" s="75">
        <v>10</v>
      </c>
      <c r="B26" s="75" t="s">
        <v>525</v>
      </c>
      <c r="C26" s="111" t="s">
        <v>24</v>
      </c>
      <c r="D26" s="75">
        <v>345.55</v>
      </c>
      <c r="E26" s="75" t="s">
        <v>212</v>
      </c>
      <c r="F26" s="75"/>
      <c r="G26" s="103">
        <v>42933</v>
      </c>
      <c r="H26" s="136">
        <v>0.69861111111111107</v>
      </c>
      <c r="I26" s="103">
        <v>42933</v>
      </c>
      <c r="J26" s="136">
        <v>0.69861111111111107</v>
      </c>
      <c r="K26" s="104"/>
      <c r="L26" s="104"/>
      <c r="M26" s="104"/>
      <c r="N26" s="105">
        <v>0</v>
      </c>
      <c r="O26" s="105">
        <v>0</v>
      </c>
      <c r="P26" s="105">
        <v>0</v>
      </c>
      <c r="Q26" s="105">
        <v>0</v>
      </c>
      <c r="R26" s="53"/>
      <c r="S26" s="53"/>
      <c r="T26" s="53"/>
      <c r="U26" s="159" t="s">
        <v>844</v>
      </c>
      <c r="V26" s="90" t="s">
        <v>774</v>
      </c>
      <c r="W26" s="90"/>
      <c r="X26" s="112" t="s">
        <v>785</v>
      </c>
      <c r="Y26" s="93"/>
    </row>
    <row r="27" spans="1:25" s="97" customFormat="1" ht="60" outlineLevel="2">
      <c r="A27" s="75">
        <v>10</v>
      </c>
      <c r="B27" s="75" t="s">
        <v>525</v>
      </c>
      <c r="C27" s="111" t="s">
        <v>24</v>
      </c>
      <c r="D27" s="75">
        <v>345.55</v>
      </c>
      <c r="E27" s="75" t="s">
        <v>212</v>
      </c>
      <c r="F27" s="75"/>
      <c r="G27" s="103">
        <v>42934</v>
      </c>
      <c r="H27" s="136">
        <v>0.81388888888888899</v>
      </c>
      <c r="I27" s="103">
        <v>42934</v>
      </c>
      <c r="J27" s="136">
        <v>0.81388888888888899</v>
      </c>
      <c r="K27" s="104"/>
      <c r="L27" s="104"/>
      <c r="M27" s="104"/>
      <c r="N27" s="105">
        <v>0</v>
      </c>
      <c r="O27" s="105">
        <v>0</v>
      </c>
      <c r="P27" s="105">
        <v>0</v>
      </c>
      <c r="Q27" s="105">
        <v>0</v>
      </c>
      <c r="R27" s="53"/>
      <c r="S27" s="53"/>
      <c r="T27" s="53"/>
      <c r="U27" s="159" t="s">
        <v>845</v>
      </c>
      <c r="V27" s="90" t="s">
        <v>774</v>
      </c>
      <c r="W27" s="90"/>
      <c r="X27" s="112" t="s">
        <v>785</v>
      </c>
      <c r="Y27" s="93"/>
    </row>
    <row r="28" spans="1:25" s="97" customFormat="1" ht="16.5" customHeight="1" outlineLevel="1">
      <c r="A28" s="75"/>
      <c r="B28" s="75"/>
      <c r="C28" s="107" t="s">
        <v>302</v>
      </c>
      <c r="D28" s="75"/>
      <c r="E28" s="75"/>
      <c r="F28" s="75"/>
      <c r="G28" s="103"/>
      <c r="H28" s="104"/>
      <c r="I28" s="103"/>
      <c r="J28" s="104"/>
      <c r="K28" s="104"/>
      <c r="L28" s="104"/>
      <c r="M28" s="104"/>
      <c r="N28" s="105">
        <f>SUBTOTAL(9,N25:N25)</f>
        <v>0</v>
      </c>
      <c r="O28" s="105">
        <f>SUBTOTAL(9,O25:O25)</f>
        <v>0</v>
      </c>
      <c r="P28" s="105">
        <f>SUBTOTAL(9,P25:P25)</f>
        <v>0</v>
      </c>
      <c r="Q28" s="105">
        <f>SUBTOTAL(9,Q25:Q25)</f>
        <v>0</v>
      </c>
      <c r="R28" s="53"/>
      <c r="S28" s="53"/>
      <c r="T28" s="53"/>
      <c r="U28" s="89"/>
      <c r="V28" s="90"/>
      <c r="W28" s="95">
        <f>($W$2-O28-P28-N28)/($W$2-O28-P28)</f>
        <v>1</v>
      </c>
      <c r="X28" s="106"/>
      <c r="Y28" s="93"/>
    </row>
    <row r="29" spans="1:25" s="97" customFormat="1" ht="25.5" customHeight="1" outlineLevel="2">
      <c r="A29" s="68">
        <v>11</v>
      </c>
      <c r="B29" s="68" t="s">
        <v>526</v>
      </c>
      <c r="C29" s="84" t="s">
        <v>76</v>
      </c>
      <c r="D29" s="68">
        <v>20</v>
      </c>
      <c r="E29" s="75" t="s">
        <v>212</v>
      </c>
      <c r="F29" s="68"/>
      <c r="G29" s="68"/>
      <c r="H29" s="87"/>
      <c r="I29" s="68"/>
      <c r="J29" s="87"/>
      <c r="K29" s="87"/>
      <c r="L29" s="87"/>
      <c r="M29" s="87"/>
      <c r="N29" s="68"/>
      <c r="O29" s="68"/>
      <c r="P29" s="68"/>
      <c r="Q29" s="68"/>
      <c r="R29" s="88"/>
      <c r="S29" s="88"/>
      <c r="T29" s="88"/>
      <c r="U29" s="68"/>
      <c r="V29" s="90" t="s">
        <v>774</v>
      </c>
      <c r="W29" s="91"/>
      <c r="X29" s="88"/>
      <c r="Y29" s="93"/>
    </row>
    <row r="30" spans="1:25" s="97" customFormat="1" ht="20.100000000000001" customHeight="1" outlineLevel="1">
      <c r="A30" s="68"/>
      <c r="B30" s="68"/>
      <c r="C30" s="96" t="s">
        <v>303</v>
      </c>
      <c r="D30" s="68"/>
      <c r="E30" s="75"/>
      <c r="F30" s="68"/>
      <c r="G30" s="68"/>
      <c r="H30" s="87"/>
      <c r="I30" s="68"/>
      <c r="J30" s="87"/>
      <c r="K30" s="87"/>
      <c r="L30" s="87"/>
      <c r="M30" s="87"/>
      <c r="N30" s="68">
        <f>SUBTOTAL(9,N29:N29)</f>
        <v>0</v>
      </c>
      <c r="O30" s="68">
        <f>SUBTOTAL(9,O29:O29)</f>
        <v>0</v>
      </c>
      <c r="P30" s="68">
        <f>SUBTOTAL(9,P29:P29)</f>
        <v>0</v>
      </c>
      <c r="Q30" s="68">
        <f>SUBTOTAL(9,Q29:Q29)</f>
        <v>0</v>
      </c>
      <c r="R30" s="88"/>
      <c r="S30" s="88"/>
      <c r="T30" s="88"/>
      <c r="U30" s="68"/>
      <c r="V30" s="90"/>
      <c r="W30" s="95">
        <f>($W$2-O30-P30-N30)/($W$2-O30-P30)</f>
        <v>1</v>
      </c>
      <c r="X30" s="88"/>
      <c r="Y30" s="93"/>
    </row>
    <row r="31" spans="1:25" s="97" customFormat="1" ht="33" customHeight="1" outlineLevel="2">
      <c r="A31" s="75">
        <v>12</v>
      </c>
      <c r="B31" s="75" t="s">
        <v>527</v>
      </c>
      <c r="C31" s="111" t="s">
        <v>77</v>
      </c>
      <c r="D31" s="75">
        <v>20</v>
      </c>
      <c r="E31" s="75" t="s">
        <v>212</v>
      </c>
      <c r="F31" s="75"/>
      <c r="G31" s="103"/>
      <c r="H31" s="113"/>
      <c r="I31" s="103"/>
      <c r="J31" s="113"/>
      <c r="K31" s="113"/>
      <c r="L31" s="113"/>
      <c r="M31" s="113"/>
      <c r="N31" s="105"/>
      <c r="O31" s="105"/>
      <c r="P31" s="105"/>
      <c r="Q31" s="105"/>
      <c r="R31" s="53"/>
      <c r="S31" s="53"/>
      <c r="T31" s="53"/>
      <c r="U31" s="89"/>
      <c r="V31" s="90" t="s">
        <v>774</v>
      </c>
      <c r="W31" s="90"/>
      <c r="X31" s="106"/>
      <c r="Y31" s="93"/>
    </row>
    <row r="32" spans="1:25" s="97" customFormat="1" ht="23.25" customHeight="1" outlineLevel="1">
      <c r="A32" s="75"/>
      <c r="B32" s="75"/>
      <c r="C32" s="107" t="s">
        <v>304</v>
      </c>
      <c r="D32" s="75"/>
      <c r="E32" s="75"/>
      <c r="F32" s="75"/>
      <c r="G32" s="103"/>
      <c r="H32" s="113"/>
      <c r="I32" s="103"/>
      <c r="J32" s="113"/>
      <c r="K32" s="113"/>
      <c r="L32" s="113"/>
      <c r="M32" s="113"/>
      <c r="N32" s="105">
        <f>SUBTOTAL(9,N31:N31)</f>
        <v>0</v>
      </c>
      <c r="O32" s="105">
        <f>SUBTOTAL(9,O31:O31)</f>
        <v>0</v>
      </c>
      <c r="P32" s="105">
        <f>SUBTOTAL(9,P31:P31)</f>
        <v>0</v>
      </c>
      <c r="Q32" s="105">
        <f>SUBTOTAL(9,Q31:Q31)</f>
        <v>0</v>
      </c>
      <c r="R32" s="53"/>
      <c r="S32" s="53"/>
      <c r="T32" s="53"/>
      <c r="U32" s="89"/>
      <c r="V32" s="90"/>
      <c r="W32" s="95">
        <f>($W$2-O32-P32-N32)/($W$2-O32-P32)</f>
        <v>1</v>
      </c>
      <c r="X32" s="106"/>
      <c r="Y32" s="93"/>
    </row>
    <row r="33" spans="1:25" s="97" customFormat="1" ht="30" customHeight="1" outlineLevel="2">
      <c r="A33" s="68">
        <v>13</v>
      </c>
      <c r="B33" s="68" t="s">
        <v>528</v>
      </c>
      <c r="C33" s="84" t="s">
        <v>78</v>
      </c>
      <c r="D33" s="68">
        <v>22.42</v>
      </c>
      <c r="E33" s="75" t="s">
        <v>212</v>
      </c>
      <c r="F33" s="68"/>
      <c r="G33" s="68"/>
      <c r="H33" s="87"/>
      <c r="I33" s="68"/>
      <c r="J33" s="87"/>
      <c r="K33" s="87"/>
      <c r="L33" s="87"/>
      <c r="M33" s="87"/>
      <c r="N33" s="68"/>
      <c r="O33" s="68"/>
      <c r="P33" s="68"/>
      <c r="Q33" s="68"/>
      <c r="R33" s="88"/>
      <c r="S33" s="88"/>
      <c r="T33" s="88"/>
      <c r="U33" s="68"/>
      <c r="V33" s="90" t="s">
        <v>774</v>
      </c>
      <c r="W33" s="91"/>
      <c r="X33" s="88"/>
      <c r="Y33" s="93"/>
    </row>
    <row r="34" spans="1:25" s="97" customFormat="1" ht="21" customHeight="1" outlineLevel="1">
      <c r="A34" s="68"/>
      <c r="B34" s="68"/>
      <c r="C34" s="96" t="s">
        <v>305</v>
      </c>
      <c r="D34" s="68"/>
      <c r="E34" s="75"/>
      <c r="F34" s="68"/>
      <c r="G34" s="68"/>
      <c r="H34" s="87"/>
      <c r="I34" s="68"/>
      <c r="J34" s="87"/>
      <c r="K34" s="87"/>
      <c r="L34" s="87"/>
      <c r="M34" s="87"/>
      <c r="N34" s="68">
        <f>SUBTOTAL(9,N33:N33)</f>
        <v>0</v>
      </c>
      <c r="O34" s="68">
        <f>SUBTOTAL(9,O33:O33)</f>
        <v>0</v>
      </c>
      <c r="P34" s="68">
        <f>SUBTOTAL(9,P33:P33)</f>
        <v>0</v>
      </c>
      <c r="Q34" s="68">
        <f>SUBTOTAL(9,Q33:Q33)</f>
        <v>0</v>
      </c>
      <c r="R34" s="88"/>
      <c r="S34" s="88"/>
      <c r="T34" s="88"/>
      <c r="U34" s="68"/>
      <c r="V34" s="90"/>
      <c r="W34" s="95">
        <f>($W$2-O34-P34-N34)/($W$2-O34-P34)</f>
        <v>1</v>
      </c>
      <c r="X34" s="88"/>
      <c r="Y34" s="93"/>
    </row>
    <row r="35" spans="1:25" s="97" customFormat="1" ht="23.25" customHeight="1" outlineLevel="2">
      <c r="A35" s="68">
        <v>14</v>
      </c>
      <c r="B35" s="68" t="s">
        <v>529</v>
      </c>
      <c r="C35" s="84" t="s">
        <v>79</v>
      </c>
      <c r="D35" s="68">
        <v>22.42</v>
      </c>
      <c r="E35" s="75" t="s">
        <v>212</v>
      </c>
      <c r="F35" s="68"/>
      <c r="G35" s="144"/>
      <c r="H35" s="145"/>
      <c r="I35" s="146"/>
      <c r="J35" s="145"/>
      <c r="K35" s="87"/>
      <c r="L35" s="87"/>
      <c r="M35" s="87"/>
      <c r="N35" s="147"/>
      <c r="O35" s="147"/>
      <c r="P35" s="147"/>
      <c r="Q35" s="147"/>
      <c r="R35" s="88"/>
      <c r="S35" s="88"/>
      <c r="T35" s="88"/>
      <c r="U35" s="148"/>
      <c r="V35" s="90"/>
      <c r="W35" s="91"/>
      <c r="X35" s="88"/>
      <c r="Y35" s="93"/>
    </row>
    <row r="36" spans="1:25" s="97" customFormat="1" ht="15" outlineLevel="1">
      <c r="A36" s="68"/>
      <c r="B36" s="68"/>
      <c r="C36" s="96" t="s">
        <v>306</v>
      </c>
      <c r="D36" s="68"/>
      <c r="E36" s="75"/>
      <c r="F36" s="68"/>
      <c r="G36" s="68"/>
      <c r="H36" s="87"/>
      <c r="I36" s="68"/>
      <c r="J36" s="87"/>
      <c r="K36" s="87"/>
      <c r="L36" s="87"/>
      <c r="M36" s="87"/>
      <c r="N36" s="68">
        <f>SUBTOTAL(9,N35:N35)</f>
        <v>0</v>
      </c>
      <c r="O36" s="68">
        <f>SUBTOTAL(9,O35:O35)</f>
        <v>0</v>
      </c>
      <c r="P36" s="68">
        <f>SUBTOTAL(9,P35:P35)</f>
        <v>0</v>
      </c>
      <c r="Q36" s="68">
        <f>SUBTOTAL(9,Q35:Q35)</f>
        <v>0</v>
      </c>
      <c r="R36" s="88"/>
      <c r="S36" s="88"/>
      <c r="T36" s="88"/>
      <c r="U36" s="68"/>
      <c r="V36" s="90"/>
      <c r="W36" s="95">
        <f>($W$2-O36-P36-N36)/($W$2-O36-P36)</f>
        <v>1</v>
      </c>
      <c r="X36" s="88"/>
      <c r="Y36" s="93"/>
    </row>
    <row r="37" spans="1:25" s="97" customFormat="1" ht="24" customHeight="1" outlineLevel="2">
      <c r="A37" s="68">
        <v>15</v>
      </c>
      <c r="B37" s="68" t="s">
        <v>530</v>
      </c>
      <c r="C37" s="84" t="s">
        <v>80</v>
      </c>
      <c r="D37" s="68">
        <v>19</v>
      </c>
      <c r="E37" s="75" t="s">
        <v>212</v>
      </c>
      <c r="F37" s="68"/>
      <c r="G37" s="103">
        <v>42936</v>
      </c>
      <c r="H37" s="136">
        <v>0.4993055555555555</v>
      </c>
      <c r="I37" s="103">
        <v>42936</v>
      </c>
      <c r="J37" s="136">
        <v>0.56041666666666667</v>
      </c>
      <c r="K37" s="87"/>
      <c r="L37" s="87"/>
      <c r="M37" s="87"/>
      <c r="N37" s="68">
        <v>0</v>
      </c>
      <c r="O37" s="68">
        <v>1.47</v>
      </c>
      <c r="P37" s="68">
        <v>0</v>
      </c>
      <c r="Q37" s="68">
        <v>0</v>
      </c>
      <c r="R37" s="88"/>
      <c r="S37" s="88"/>
      <c r="T37" s="88"/>
      <c r="U37" s="159" t="s">
        <v>839</v>
      </c>
      <c r="V37" s="90" t="s">
        <v>774</v>
      </c>
      <c r="W37" s="91"/>
      <c r="X37" s="154" t="s">
        <v>243</v>
      </c>
      <c r="Y37" s="93"/>
    </row>
    <row r="38" spans="1:25" s="97" customFormat="1" ht="15" outlineLevel="1">
      <c r="A38" s="68"/>
      <c r="B38" s="68"/>
      <c r="C38" s="96" t="s">
        <v>307</v>
      </c>
      <c r="D38" s="68"/>
      <c r="E38" s="75"/>
      <c r="F38" s="68"/>
      <c r="G38" s="68"/>
      <c r="H38" s="87"/>
      <c r="I38" s="68"/>
      <c r="J38" s="87"/>
      <c r="K38" s="87"/>
      <c r="L38" s="87"/>
      <c r="M38" s="87"/>
      <c r="N38" s="68">
        <f>SUBTOTAL(9,N37:N37)</f>
        <v>0</v>
      </c>
      <c r="O38" s="68">
        <f>SUBTOTAL(9,O37:O37)</f>
        <v>1.47</v>
      </c>
      <c r="P38" s="68">
        <f>SUBTOTAL(9,P37:P37)</f>
        <v>0</v>
      </c>
      <c r="Q38" s="68">
        <f>SUBTOTAL(9,Q37:Q37)</f>
        <v>0</v>
      </c>
      <c r="R38" s="88"/>
      <c r="S38" s="88"/>
      <c r="T38" s="88"/>
      <c r="U38" s="68"/>
      <c r="V38" s="90"/>
      <c r="W38" s="95">
        <f>($W$2-O38-P38-N38)/($W$2-O38-P38)</f>
        <v>1</v>
      </c>
      <c r="X38" s="88"/>
      <c r="Y38" s="93"/>
    </row>
    <row r="39" spans="1:25" s="97" customFormat="1" ht="75" outlineLevel="2">
      <c r="A39" s="75">
        <v>16</v>
      </c>
      <c r="B39" s="75" t="s">
        <v>531</v>
      </c>
      <c r="C39" s="19" t="s">
        <v>81</v>
      </c>
      <c r="D39" s="75">
        <v>196</v>
      </c>
      <c r="E39" s="75" t="s">
        <v>212</v>
      </c>
      <c r="F39" s="75"/>
      <c r="G39" s="103">
        <v>42933</v>
      </c>
      <c r="H39" s="136">
        <v>4.3055555555555562E-2</v>
      </c>
      <c r="I39" s="103">
        <v>42933</v>
      </c>
      <c r="J39" s="136">
        <v>0.13472222222222222</v>
      </c>
      <c r="K39" s="86"/>
      <c r="L39" s="86"/>
      <c r="M39" s="86"/>
      <c r="N39" s="105">
        <v>2.2000000000000002</v>
      </c>
      <c r="O39" s="105">
        <v>0</v>
      </c>
      <c r="P39" s="105">
        <v>0</v>
      </c>
      <c r="Q39" s="105">
        <v>0</v>
      </c>
      <c r="R39" s="53"/>
      <c r="S39" s="53"/>
      <c r="T39" s="53"/>
      <c r="U39" s="159" t="s">
        <v>834</v>
      </c>
      <c r="V39" s="90" t="s">
        <v>774</v>
      </c>
      <c r="W39" s="90"/>
      <c r="X39" s="174" t="s">
        <v>831</v>
      </c>
      <c r="Y39" s="93"/>
    </row>
    <row r="40" spans="1:25" s="97" customFormat="1" ht="30" outlineLevel="2">
      <c r="A40" s="75">
        <v>16</v>
      </c>
      <c r="B40" s="75" t="s">
        <v>531</v>
      </c>
      <c r="C40" s="19" t="s">
        <v>81</v>
      </c>
      <c r="D40" s="75">
        <v>196</v>
      </c>
      <c r="E40" s="75" t="s">
        <v>212</v>
      </c>
      <c r="F40" s="75"/>
      <c r="G40" s="103">
        <v>42933</v>
      </c>
      <c r="H40" s="136">
        <v>0.48125000000000001</v>
      </c>
      <c r="I40" s="103">
        <v>42933</v>
      </c>
      <c r="J40" s="136">
        <v>0.5493055555555556</v>
      </c>
      <c r="K40" s="86"/>
      <c r="L40" s="86"/>
      <c r="M40" s="86"/>
      <c r="N40" s="105">
        <v>0</v>
      </c>
      <c r="O40" s="105">
        <v>1.63</v>
      </c>
      <c r="P40" s="105">
        <v>0</v>
      </c>
      <c r="Q40" s="105">
        <v>0</v>
      </c>
      <c r="R40" s="53"/>
      <c r="S40" s="53"/>
      <c r="T40" s="53"/>
      <c r="U40" s="159" t="s">
        <v>835</v>
      </c>
      <c r="V40" s="90" t="s">
        <v>774</v>
      </c>
      <c r="W40" s="90"/>
      <c r="X40" s="174" t="s">
        <v>927</v>
      </c>
      <c r="Y40" s="93"/>
    </row>
    <row r="41" spans="1:25" s="97" customFormat="1" ht="19.5" customHeight="1" outlineLevel="1">
      <c r="A41" s="75"/>
      <c r="B41" s="75"/>
      <c r="C41" s="114" t="s">
        <v>308</v>
      </c>
      <c r="D41" s="75"/>
      <c r="E41" s="75"/>
      <c r="F41" s="75"/>
      <c r="G41" s="108"/>
      <c r="H41" s="109"/>
      <c r="I41" s="110"/>
      <c r="J41" s="86"/>
      <c r="K41" s="86"/>
      <c r="L41" s="86"/>
      <c r="M41" s="86"/>
      <c r="N41" s="105">
        <f>SUBTOTAL(9,N39:N40)</f>
        <v>2.2000000000000002</v>
      </c>
      <c r="O41" s="105">
        <f t="shared" ref="O41:Q41" si="1">SUBTOTAL(9,O39:O40)</f>
        <v>1.63</v>
      </c>
      <c r="P41" s="105">
        <f t="shared" si="1"/>
        <v>0</v>
      </c>
      <c r="Q41" s="105">
        <f t="shared" si="1"/>
        <v>0</v>
      </c>
      <c r="R41" s="53"/>
      <c r="S41" s="53"/>
      <c r="T41" s="53"/>
      <c r="U41" s="89"/>
      <c r="V41" s="90"/>
      <c r="W41" s="95">
        <f>($W$2-O41-P41-N41)/($W$2-O41-P41)</f>
        <v>0.99703651817826688</v>
      </c>
      <c r="X41" s="92"/>
      <c r="Y41" s="93"/>
    </row>
    <row r="42" spans="1:25" s="97" customFormat="1" ht="45" outlineLevel="2">
      <c r="A42" s="68">
        <v>17</v>
      </c>
      <c r="B42" s="68" t="s">
        <v>532</v>
      </c>
      <c r="C42" s="84" t="s">
        <v>82</v>
      </c>
      <c r="D42" s="68">
        <v>288.99400000000003</v>
      </c>
      <c r="E42" s="75" t="s">
        <v>212</v>
      </c>
      <c r="F42" s="68"/>
      <c r="G42" s="103">
        <v>42919</v>
      </c>
      <c r="H42" s="136">
        <v>0.46111111111111108</v>
      </c>
      <c r="I42" s="110">
        <v>42920</v>
      </c>
      <c r="J42" s="136">
        <v>0.80972222222222223</v>
      </c>
      <c r="K42" s="87"/>
      <c r="L42" s="87"/>
      <c r="M42" s="87"/>
      <c r="N42" s="147">
        <v>32.369999999999997</v>
      </c>
      <c r="O42" s="147">
        <v>0</v>
      </c>
      <c r="P42" s="147">
        <v>0</v>
      </c>
      <c r="Q42" s="147">
        <v>0</v>
      </c>
      <c r="R42" s="88"/>
      <c r="S42" s="88"/>
      <c r="T42" s="88"/>
      <c r="U42" s="159" t="s">
        <v>850</v>
      </c>
      <c r="V42" s="90" t="s">
        <v>774</v>
      </c>
      <c r="W42" s="91"/>
      <c r="X42" s="174" t="s">
        <v>242</v>
      </c>
      <c r="Y42" s="93"/>
    </row>
    <row r="43" spans="1:25" s="97" customFormat="1" ht="15" outlineLevel="2">
      <c r="A43" s="68">
        <v>17</v>
      </c>
      <c r="B43" s="68" t="s">
        <v>532</v>
      </c>
      <c r="C43" s="84" t="s">
        <v>82</v>
      </c>
      <c r="D43" s="68">
        <v>288.99400000000003</v>
      </c>
      <c r="E43" s="75" t="s">
        <v>212</v>
      </c>
      <c r="F43" s="68"/>
      <c r="G43" s="103">
        <v>42923</v>
      </c>
      <c r="H43" s="136">
        <v>0.45277777777777778</v>
      </c>
      <c r="I43" s="110">
        <v>42923</v>
      </c>
      <c r="J43" s="136">
        <v>0.77777777777777779</v>
      </c>
      <c r="K43" s="87"/>
      <c r="L43" s="87"/>
      <c r="M43" s="87"/>
      <c r="N43" s="147">
        <v>7.8</v>
      </c>
      <c r="O43" s="147">
        <v>0</v>
      </c>
      <c r="P43" s="147">
        <v>0</v>
      </c>
      <c r="Q43" s="147">
        <v>0</v>
      </c>
      <c r="R43" s="88"/>
      <c r="S43" s="88"/>
      <c r="T43" s="88"/>
      <c r="U43" s="159" t="s">
        <v>851</v>
      </c>
      <c r="V43" s="90" t="s">
        <v>774</v>
      </c>
      <c r="W43" s="91"/>
      <c r="X43" s="174" t="s">
        <v>249</v>
      </c>
      <c r="Y43" s="93"/>
    </row>
    <row r="44" spans="1:25" s="97" customFormat="1" ht="30" outlineLevel="2">
      <c r="A44" s="68">
        <v>17</v>
      </c>
      <c r="B44" s="68" t="s">
        <v>532</v>
      </c>
      <c r="C44" s="84" t="s">
        <v>82</v>
      </c>
      <c r="D44" s="68">
        <v>288.99400000000003</v>
      </c>
      <c r="E44" s="75" t="s">
        <v>212</v>
      </c>
      <c r="F44" s="68"/>
      <c r="G44" s="103">
        <v>42937</v>
      </c>
      <c r="H44" s="136">
        <v>0.8930555555555556</v>
      </c>
      <c r="I44" s="103">
        <v>42938</v>
      </c>
      <c r="J44" s="136">
        <v>6.1111111111111116E-2</v>
      </c>
      <c r="K44" s="87"/>
      <c r="L44" s="87"/>
      <c r="M44" s="87"/>
      <c r="N44" s="147">
        <v>0</v>
      </c>
      <c r="O44" s="147">
        <v>4.03</v>
      </c>
      <c r="P44" s="147">
        <v>0</v>
      </c>
      <c r="Q44" s="147">
        <v>0</v>
      </c>
      <c r="R44" s="88"/>
      <c r="S44" s="88"/>
      <c r="T44" s="88"/>
      <c r="U44" s="159" t="s">
        <v>828</v>
      </c>
      <c r="V44" s="90" t="s">
        <v>774</v>
      </c>
      <c r="W44" s="91"/>
      <c r="X44" s="174" t="s">
        <v>921</v>
      </c>
      <c r="Y44" s="93"/>
    </row>
    <row r="45" spans="1:25" s="97" customFormat="1" ht="15" outlineLevel="1">
      <c r="A45" s="68"/>
      <c r="B45" s="68"/>
      <c r="C45" s="96" t="s">
        <v>309</v>
      </c>
      <c r="D45" s="68"/>
      <c r="E45" s="75"/>
      <c r="F45" s="68"/>
      <c r="G45" s="68"/>
      <c r="H45" s="87"/>
      <c r="I45" s="68"/>
      <c r="J45" s="87"/>
      <c r="K45" s="87"/>
      <c r="L45" s="87"/>
      <c r="M45" s="87"/>
      <c r="N45" s="68">
        <f>SUBTOTAL(9,N42:N44)</f>
        <v>40.169999999999995</v>
      </c>
      <c r="O45" s="68">
        <f t="shared" ref="O45:Q45" si="2">SUBTOTAL(9,O42:O44)</f>
        <v>4.03</v>
      </c>
      <c r="P45" s="68">
        <f t="shared" si="2"/>
        <v>0</v>
      </c>
      <c r="Q45" s="68">
        <f t="shared" si="2"/>
        <v>0</v>
      </c>
      <c r="R45" s="88"/>
      <c r="S45" s="88"/>
      <c r="T45" s="88"/>
      <c r="U45" s="68"/>
      <c r="V45" s="90"/>
      <c r="W45" s="95">
        <f>($W$2-O45-P45-N45)/($W$2-O45-P45)</f>
        <v>0.94571401543305811</v>
      </c>
      <c r="X45" s="88"/>
      <c r="Y45" s="93"/>
    </row>
    <row r="46" spans="1:25" s="97" customFormat="1" ht="33" customHeight="1" outlineLevel="2">
      <c r="A46" s="68">
        <v>18</v>
      </c>
      <c r="B46" s="68" t="s">
        <v>533</v>
      </c>
      <c r="C46" s="84" t="s">
        <v>83</v>
      </c>
      <c r="D46" s="68">
        <v>1.5069999999999999</v>
      </c>
      <c r="E46" s="75" t="s">
        <v>212</v>
      </c>
      <c r="F46" s="68"/>
      <c r="G46" s="98"/>
      <c r="H46" s="99"/>
      <c r="I46" s="100"/>
      <c r="J46" s="101"/>
      <c r="K46" s="87"/>
      <c r="L46" s="87"/>
      <c r="M46" s="87"/>
      <c r="N46" s="68">
        <v>0</v>
      </c>
      <c r="O46" s="68">
        <v>0</v>
      </c>
      <c r="P46" s="68">
        <v>0</v>
      </c>
      <c r="Q46" s="68">
        <v>0</v>
      </c>
      <c r="R46" s="88"/>
      <c r="S46" s="88"/>
      <c r="T46" s="88"/>
      <c r="U46" s="89"/>
      <c r="V46" s="90" t="s">
        <v>774</v>
      </c>
      <c r="W46" s="91"/>
      <c r="X46" s="88"/>
      <c r="Y46" s="93"/>
    </row>
    <row r="47" spans="1:25" s="97" customFormat="1" ht="21" customHeight="1" outlineLevel="1">
      <c r="A47" s="68"/>
      <c r="B47" s="68"/>
      <c r="C47" s="96" t="s">
        <v>310</v>
      </c>
      <c r="D47" s="68"/>
      <c r="E47" s="75"/>
      <c r="F47" s="68"/>
      <c r="G47" s="68"/>
      <c r="H47" s="87"/>
      <c r="I47" s="68"/>
      <c r="J47" s="87"/>
      <c r="K47" s="87"/>
      <c r="L47" s="87"/>
      <c r="M47" s="87"/>
      <c r="N47" s="68">
        <f>SUBTOTAL(9,N46:N46)</f>
        <v>0</v>
      </c>
      <c r="O47" s="68">
        <f>SUBTOTAL(9,O46:O46)</f>
        <v>0</v>
      </c>
      <c r="P47" s="68">
        <f>SUBTOTAL(9,P46:P46)</f>
        <v>0</v>
      </c>
      <c r="Q47" s="68">
        <f>SUBTOTAL(9,Q46:Q46)</f>
        <v>0</v>
      </c>
      <c r="R47" s="88"/>
      <c r="S47" s="88"/>
      <c r="T47" s="88"/>
      <c r="U47" s="68"/>
      <c r="V47" s="90"/>
      <c r="W47" s="95">
        <f>($W$2-O47-P47-N47)/($W$2-O47-P47)</f>
        <v>1</v>
      </c>
      <c r="X47" s="88"/>
      <c r="Y47" s="93"/>
    </row>
    <row r="48" spans="1:25" s="97" customFormat="1" ht="21.75" customHeight="1" outlineLevel="2">
      <c r="A48" s="68">
        <v>19</v>
      </c>
      <c r="B48" s="68" t="s">
        <v>534</v>
      </c>
      <c r="C48" s="84" t="s">
        <v>84</v>
      </c>
      <c r="D48" s="68">
        <v>1.498</v>
      </c>
      <c r="E48" s="75" t="s">
        <v>212</v>
      </c>
      <c r="F48" s="68"/>
      <c r="G48" s="103"/>
      <c r="H48" s="136"/>
      <c r="I48" s="110"/>
      <c r="J48" s="136"/>
      <c r="K48" s="87"/>
      <c r="L48" s="87"/>
      <c r="M48" s="87"/>
      <c r="N48" s="68"/>
      <c r="O48" s="68"/>
      <c r="P48" s="68"/>
      <c r="Q48" s="68"/>
      <c r="R48" s="88"/>
      <c r="S48" s="88"/>
      <c r="T48" s="88"/>
      <c r="U48" s="153"/>
      <c r="V48" s="90"/>
      <c r="W48" s="91"/>
      <c r="X48" s="88"/>
      <c r="Y48" s="93"/>
    </row>
    <row r="49" spans="1:25" s="97" customFormat="1" ht="15" outlineLevel="1">
      <c r="A49" s="68"/>
      <c r="B49" s="68"/>
      <c r="C49" s="96" t="s">
        <v>311</v>
      </c>
      <c r="D49" s="68"/>
      <c r="E49" s="75"/>
      <c r="F49" s="68"/>
      <c r="G49" s="68"/>
      <c r="H49" s="87"/>
      <c r="I49" s="68"/>
      <c r="J49" s="87"/>
      <c r="K49" s="87"/>
      <c r="L49" s="87"/>
      <c r="M49" s="87"/>
      <c r="N49" s="68">
        <f>SUBTOTAL(9,N48:N48)</f>
        <v>0</v>
      </c>
      <c r="O49" s="68">
        <f>SUBTOTAL(9,O48:O48)</f>
        <v>0</v>
      </c>
      <c r="P49" s="68">
        <f>SUBTOTAL(9,P48:P48)</f>
        <v>0</v>
      </c>
      <c r="Q49" s="68">
        <f>SUBTOTAL(9,Q48:Q48)</f>
        <v>0</v>
      </c>
      <c r="R49" s="88"/>
      <c r="S49" s="88"/>
      <c r="T49" s="88"/>
      <c r="U49" s="68"/>
      <c r="V49" s="90"/>
      <c r="W49" s="95">
        <f>($W$2-O49-P49-N49)/($W$2-O49-P49)</f>
        <v>1</v>
      </c>
      <c r="X49" s="88"/>
      <c r="Y49" s="93"/>
    </row>
    <row r="50" spans="1:25" s="97" customFormat="1" ht="18.75" customHeight="1" outlineLevel="2">
      <c r="A50" s="68">
        <v>20</v>
      </c>
      <c r="B50" s="68" t="s">
        <v>535</v>
      </c>
      <c r="C50" s="84" t="s">
        <v>85</v>
      </c>
      <c r="D50" s="68">
        <v>90.453000000000003</v>
      </c>
      <c r="E50" s="75" t="s">
        <v>212</v>
      </c>
      <c r="F50" s="68"/>
      <c r="G50" s="103">
        <v>42927</v>
      </c>
      <c r="H50" s="136">
        <v>0.27430555555555552</v>
      </c>
      <c r="I50" s="103">
        <v>42927</v>
      </c>
      <c r="J50" s="136">
        <v>0.76458333333333339</v>
      </c>
      <c r="K50" s="87"/>
      <c r="L50" s="87"/>
      <c r="M50" s="87"/>
      <c r="N50" s="68">
        <v>11.77</v>
      </c>
      <c r="O50" s="68">
        <v>0</v>
      </c>
      <c r="P50" s="68">
        <v>0</v>
      </c>
      <c r="Q50" s="68">
        <v>0</v>
      </c>
      <c r="R50" s="88"/>
      <c r="S50" s="88"/>
      <c r="T50" s="88"/>
      <c r="U50" s="159" t="s">
        <v>829</v>
      </c>
      <c r="V50" s="90" t="s">
        <v>774</v>
      </c>
      <c r="W50" s="91"/>
      <c r="X50" s="160" t="s">
        <v>916</v>
      </c>
      <c r="Y50" s="93"/>
    </row>
    <row r="51" spans="1:25" s="97" customFormat="1" ht="15" outlineLevel="1">
      <c r="A51" s="68"/>
      <c r="B51" s="68"/>
      <c r="C51" s="96" t="s">
        <v>312</v>
      </c>
      <c r="D51" s="68"/>
      <c r="E51" s="75"/>
      <c r="F51" s="68"/>
      <c r="G51" s="87"/>
      <c r="H51" s="87"/>
      <c r="I51" s="87"/>
      <c r="J51" s="87"/>
      <c r="K51" s="87"/>
      <c r="L51" s="87"/>
      <c r="M51" s="87"/>
      <c r="N51" s="68">
        <f>SUBTOTAL(9,N50:N50)</f>
        <v>11.77</v>
      </c>
      <c r="O51" s="68">
        <f>SUBTOTAL(9,O50:O50)</f>
        <v>0</v>
      </c>
      <c r="P51" s="68">
        <f>SUBTOTAL(9,P50:P50)</f>
        <v>0</v>
      </c>
      <c r="Q51" s="68">
        <f>SUBTOTAL(9,Q50:Q50)</f>
        <v>0</v>
      </c>
      <c r="R51" s="88"/>
      <c r="S51" s="88"/>
      <c r="T51" s="88"/>
      <c r="U51" s="68"/>
      <c r="V51" s="90"/>
      <c r="W51" s="95">
        <f>($W$2-O51-P51-N51)/($W$2-O51-P51)</f>
        <v>0.98418010752688179</v>
      </c>
      <c r="X51" s="88"/>
      <c r="Y51" s="93"/>
    </row>
    <row r="52" spans="1:25" s="97" customFormat="1" ht="30" outlineLevel="2">
      <c r="A52" s="75">
        <v>21</v>
      </c>
      <c r="B52" s="75" t="s">
        <v>536</v>
      </c>
      <c r="C52" s="89" t="s">
        <v>86</v>
      </c>
      <c r="D52" s="75">
        <v>123.73</v>
      </c>
      <c r="E52" s="75" t="s">
        <v>212</v>
      </c>
      <c r="F52" s="75"/>
      <c r="G52" s="144">
        <v>42937</v>
      </c>
      <c r="H52" s="145">
        <v>0.8930555555555556</v>
      </c>
      <c r="I52" s="144">
        <v>42938</v>
      </c>
      <c r="J52" s="145">
        <v>4.5138888888888888E-2</v>
      </c>
      <c r="K52" s="104"/>
      <c r="L52" s="104"/>
      <c r="M52" s="104"/>
      <c r="N52" s="105">
        <v>0</v>
      </c>
      <c r="O52" s="105">
        <v>3.65</v>
      </c>
      <c r="P52" s="105">
        <v>0</v>
      </c>
      <c r="Q52" s="105">
        <v>0</v>
      </c>
      <c r="R52" s="53"/>
      <c r="S52" s="53"/>
      <c r="T52" s="53"/>
      <c r="U52" s="159" t="s">
        <v>828</v>
      </c>
      <c r="V52" s="90" t="s">
        <v>774</v>
      </c>
      <c r="W52" s="90"/>
      <c r="X52" s="154" t="s">
        <v>921</v>
      </c>
      <c r="Y52" s="93"/>
    </row>
    <row r="53" spans="1:25" s="97" customFormat="1" ht="15" outlineLevel="1">
      <c r="A53" s="75"/>
      <c r="B53" s="75"/>
      <c r="C53" s="115" t="s">
        <v>313</v>
      </c>
      <c r="D53" s="75"/>
      <c r="E53" s="75"/>
      <c r="F53" s="75"/>
      <c r="G53" s="85"/>
      <c r="H53" s="104"/>
      <c r="I53" s="85"/>
      <c r="J53" s="104"/>
      <c r="K53" s="104"/>
      <c r="L53" s="104"/>
      <c r="M53" s="104"/>
      <c r="N53" s="105">
        <f>SUBTOTAL(9,N52:N52)</f>
        <v>0</v>
      </c>
      <c r="O53" s="105">
        <f>SUBTOTAL(9,O52:O52)</f>
        <v>3.65</v>
      </c>
      <c r="P53" s="105">
        <f>SUBTOTAL(9,P52:P52)</f>
        <v>0</v>
      </c>
      <c r="Q53" s="105">
        <f>SUBTOTAL(9,Q52:Q52)</f>
        <v>0</v>
      </c>
      <c r="R53" s="53"/>
      <c r="S53" s="53"/>
      <c r="T53" s="53"/>
      <c r="U53" s="89"/>
      <c r="V53" s="90"/>
      <c r="W53" s="95">
        <f>($W$2-O53-P53-N53)/($W$2-O53-P53)</f>
        <v>1</v>
      </c>
      <c r="X53" s="106"/>
      <c r="Y53" s="93"/>
    </row>
    <row r="54" spans="1:25" s="97" customFormat="1" ht="25.5" customHeight="1" outlineLevel="2">
      <c r="A54" s="68">
        <v>22</v>
      </c>
      <c r="B54" s="68" t="s">
        <v>537</v>
      </c>
      <c r="C54" s="84" t="s">
        <v>117</v>
      </c>
      <c r="D54" s="68">
        <v>68.653000000000006</v>
      </c>
      <c r="E54" s="75" t="s">
        <v>212</v>
      </c>
      <c r="F54" s="68"/>
      <c r="G54" s="144">
        <v>42933</v>
      </c>
      <c r="H54" s="145">
        <v>0.47222222222222227</v>
      </c>
      <c r="I54" s="144">
        <v>42936</v>
      </c>
      <c r="J54" s="145">
        <v>0.48194444444444445</v>
      </c>
      <c r="K54" s="87"/>
      <c r="L54" s="87"/>
      <c r="M54" s="87"/>
      <c r="N54" s="68">
        <v>0</v>
      </c>
      <c r="O54" s="68">
        <v>0</v>
      </c>
      <c r="P54" s="68">
        <v>0</v>
      </c>
      <c r="Q54" s="68">
        <v>72.23</v>
      </c>
      <c r="R54" s="88"/>
      <c r="S54" s="88"/>
      <c r="T54" s="88"/>
      <c r="U54" s="159" t="s">
        <v>838</v>
      </c>
      <c r="V54" s="90" t="s">
        <v>774</v>
      </c>
      <c r="W54" s="91"/>
      <c r="X54" s="174" t="s">
        <v>245</v>
      </c>
      <c r="Y54" s="93"/>
    </row>
    <row r="55" spans="1:25" s="97" customFormat="1" ht="25.5" customHeight="1" outlineLevel="2">
      <c r="A55" s="68">
        <v>22</v>
      </c>
      <c r="B55" s="68" t="s">
        <v>537</v>
      </c>
      <c r="C55" s="84" t="s">
        <v>117</v>
      </c>
      <c r="D55" s="68">
        <v>68.653000000000006</v>
      </c>
      <c r="E55" s="75" t="s">
        <v>212</v>
      </c>
      <c r="F55" s="68"/>
      <c r="G55" s="144">
        <v>42937</v>
      </c>
      <c r="H55" s="145">
        <v>0.8930555555555556</v>
      </c>
      <c r="I55" s="144">
        <v>42938</v>
      </c>
      <c r="J55" s="145">
        <v>0.11666666666666665</v>
      </c>
      <c r="K55" s="87"/>
      <c r="L55" s="87"/>
      <c r="M55" s="87"/>
      <c r="N55" s="68">
        <v>0</v>
      </c>
      <c r="O55" s="68">
        <v>5.37</v>
      </c>
      <c r="P55" s="68">
        <v>0</v>
      </c>
      <c r="Q55" s="68">
        <v>0</v>
      </c>
      <c r="R55" s="88"/>
      <c r="S55" s="88"/>
      <c r="T55" s="88"/>
      <c r="U55" s="159" t="s">
        <v>828</v>
      </c>
      <c r="V55" s="90" t="s">
        <v>774</v>
      </c>
      <c r="W55" s="91"/>
      <c r="X55" s="174" t="s">
        <v>921</v>
      </c>
      <c r="Y55" s="93"/>
    </row>
    <row r="56" spans="1:25" s="97" customFormat="1" ht="15" outlineLevel="1">
      <c r="A56" s="68"/>
      <c r="B56" s="68"/>
      <c r="C56" s="96" t="s">
        <v>314</v>
      </c>
      <c r="D56" s="68"/>
      <c r="E56" s="75"/>
      <c r="F56" s="68"/>
      <c r="G56" s="87"/>
      <c r="H56" s="87"/>
      <c r="I56" s="87"/>
      <c r="J56" s="87"/>
      <c r="K56" s="87"/>
      <c r="L56" s="87"/>
      <c r="M56" s="87"/>
      <c r="N56" s="68">
        <f>SUBTOTAL(9,N54:N55)</f>
        <v>0</v>
      </c>
      <c r="O56" s="68">
        <f t="shared" ref="O56:Q56" si="3">SUBTOTAL(9,O54:O55)</f>
        <v>5.37</v>
      </c>
      <c r="P56" s="68">
        <f t="shared" si="3"/>
        <v>0</v>
      </c>
      <c r="Q56" s="68">
        <f t="shared" si="3"/>
        <v>72.23</v>
      </c>
      <c r="R56" s="88"/>
      <c r="S56" s="88"/>
      <c r="T56" s="88"/>
      <c r="U56" s="68"/>
      <c r="V56" s="90"/>
      <c r="W56" s="95">
        <f>($W$2-O56-P56-N56)/($W$2-O56-P56)</f>
        <v>1</v>
      </c>
      <c r="X56" s="88"/>
      <c r="Y56" s="93"/>
    </row>
    <row r="57" spans="1:25" s="97" customFormat="1" ht="33" customHeight="1" outlineLevel="2">
      <c r="A57" s="68">
        <v>23</v>
      </c>
      <c r="B57" s="68" t="s">
        <v>538</v>
      </c>
      <c r="C57" s="84" t="s">
        <v>87</v>
      </c>
      <c r="D57" s="68">
        <v>149.12</v>
      </c>
      <c r="E57" s="75" t="s">
        <v>212</v>
      </c>
      <c r="F57" s="68"/>
      <c r="G57" s="103"/>
      <c r="H57" s="136"/>
      <c r="I57" s="110"/>
      <c r="J57" s="136"/>
      <c r="K57" s="87"/>
      <c r="L57" s="87"/>
      <c r="M57" s="87"/>
      <c r="N57" s="68"/>
      <c r="O57" s="68"/>
      <c r="P57" s="68"/>
      <c r="Q57" s="68"/>
      <c r="R57" s="88"/>
      <c r="S57" s="88"/>
      <c r="T57" s="88"/>
      <c r="U57" s="153"/>
      <c r="V57" s="90"/>
      <c r="W57" s="91"/>
      <c r="X57" s="154"/>
      <c r="Y57" s="93"/>
    </row>
    <row r="58" spans="1:25" s="97" customFormat="1" ht="22.5" customHeight="1" outlineLevel="1">
      <c r="A58" s="68"/>
      <c r="B58" s="68"/>
      <c r="C58" s="96" t="s">
        <v>315</v>
      </c>
      <c r="D58" s="68"/>
      <c r="E58" s="75"/>
      <c r="F58" s="68"/>
      <c r="G58" s="87"/>
      <c r="H58" s="87"/>
      <c r="I58" s="87"/>
      <c r="J58" s="87"/>
      <c r="K58" s="87"/>
      <c r="L58" s="87"/>
      <c r="M58" s="87"/>
      <c r="N58" s="68">
        <f>SUBTOTAL(9,N57:N57)</f>
        <v>0</v>
      </c>
      <c r="O58" s="68">
        <f>SUBTOTAL(9,O57:O57)</f>
        <v>0</v>
      </c>
      <c r="P58" s="68">
        <f>SUBTOTAL(9,P57:P57)</f>
        <v>0</v>
      </c>
      <c r="Q58" s="68">
        <f>SUBTOTAL(9,Q57:Q57)</f>
        <v>0</v>
      </c>
      <c r="R58" s="88"/>
      <c r="S58" s="88"/>
      <c r="T58" s="88"/>
      <c r="U58" s="68"/>
      <c r="V58" s="90"/>
      <c r="W58" s="95">
        <f>($W$2-O58-P58-N58)/($W$2-O58-P58)</f>
        <v>1</v>
      </c>
      <c r="X58" s="88"/>
      <c r="Y58" s="93"/>
    </row>
    <row r="59" spans="1:25" s="97" customFormat="1" ht="25.5" customHeight="1" outlineLevel="2">
      <c r="A59" s="68">
        <v>24</v>
      </c>
      <c r="B59" s="68" t="s">
        <v>539</v>
      </c>
      <c r="C59" s="84" t="s">
        <v>94</v>
      </c>
      <c r="D59" s="68">
        <v>149.12</v>
      </c>
      <c r="E59" s="75" t="s">
        <v>212</v>
      </c>
      <c r="F59" s="68"/>
      <c r="G59" s="103"/>
      <c r="H59" s="136"/>
      <c r="I59" s="110"/>
      <c r="J59" s="136"/>
      <c r="K59" s="87"/>
      <c r="L59" s="87"/>
      <c r="M59" s="87"/>
      <c r="N59" s="68"/>
      <c r="O59" s="68"/>
      <c r="P59" s="68"/>
      <c r="Q59" s="68"/>
      <c r="R59" s="88"/>
      <c r="S59" s="88"/>
      <c r="T59" s="88"/>
      <c r="U59" s="153"/>
      <c r="V59" s="90"/>
      <c r="W59" s="91"/>
      <c r="X59" s="154"/>
      <c r="Y59" s="93"/>
    </row>
    <row r="60" spans="1:25" s="97" customFormat="1" ht="15" outlineLevel="1">
      <c r="A60" s="68"/>
      <c r="B60" s="68"/>
      <c r="C60" s="96" t="s">
        <v>316</v>
      </c>
      <c r="D60" s="68"/>
      <c r="E60" s="75"/>
      <c r="F60" s="68"/>
      <c r="G60" s="87"/>
      <c r="H60" s="87"/>
      <c r="I60" s="87"/>
      <c r="J60" s="87"/>
      <c r="K60" s="87"/>
      <c r="L60" s="87"/>
      <c r="M60" s="87"/>
      <c r="N60" s="68">
        <f>SUBTOTAL(9,N59:N59)</f>
        <v>0</v>
      </c>
      <c r="O60" s="68">
        <f>SUBTOTAL(9,O59:O59)</f>
        <v>0</v>
      </c>
      <c r="P60" s="68">
        <f>SUBTOTAL(9,P59:P59)</f>
        <v>0</v>
      </c>
      <c r="Q60" s="68">
        <f>SUBTOTAL(9,Q59:Q59)</f>
        <v>0</v>
      </c>
      <c r="R60" s="88"/>
      <c r="S60" s="88"/>
      <c r="T60" s="88"/>
      <c r="U60" s="68"/>
      <c r="V60" s="90"/>
      <c r="W60" s="95">
        <f>($W$2-O60-P60-N60)/($W$2-O60-P60)</f>
        <v>1</v>
      </c>
      <c r="X60" s="88"/>
      <c r="Y60" s="93"/>
    </row>
    <row r="61" spans="1:25" s="97" customFormat="1" ht="25.5" customHeight="1" outlineLevel="2">
      <c r="A61" s="75">
        <v>25</v>
      </c>
      <c r="B61" s="75" t="s">
        <v>540</v>
      </c>
      <c r="C61" s="89" t="s">
        <v>95</v>
      </c>
      <c r="D61" s="75">
        <v>162.04</v>
      </c>
      <c r="E61" s="75" t="s">
        <v>212</v>
      </c>
      <c r="F61" s="75"/>
      <c r="G61" s="144"/>
      <c r="H61" s="145"/>
      <c r="I61" s="146"/>
      <c r="J61" s="145"/>
      <c r="K61" s="104"/>
      <c r="L61" s="104"/>
      <c r="M61" s="104"/>
      <c r="N61" s="105"/>
      <c r="O61" s="105"/>
      <c r="P61" s="105"/>
      <c r="Q61" s="105"/>
      <c r="R61" s="53"/>
      <c r="S61" s="53"/>
      <c r="T61" s="53"/>
      <c r="U61" s="148"/>
      <c r="V61" s="90"/>
      <c r="W61" s="90"/>
      <c r="X61" s="112"/>
      <c r="Y61" s="93"/>
    </row>
    <row r="62" spans="1:25" s="97" customFormat="1" ht="15" outlineLevel="1">
      <c r="A62" s="75"/>
      <c r="B62" s="75"/>
      <c r="C62" s="115" t="s">
        <v>317</v>
      </c>
      <c r="D62" s="75"/>
      <c r="E62" s="75"/>
      <c r="F62" s="75"/>
      <c r="G62" s="85"/>
      <c r="H62" s="104"/>
      <c r="I62" s="85"/>
      <c r="J62" s="104"/>
      <c r="K62" s="104"/>
      <c r="L62" s="104"/>
      <c r="M62" s="104"/>
      <c r="N62" s="105">
        <f>SUBTOTAL(9,N61:N61)</f>
        <v>0</v>
      </c>
      <c r="O62" s="105">
        <f>SUBTOTAL(9,O61:O61)</f>
        <v>0</v>
      </c>
      <c r="P62" s="105">
        <f>SUBTOTAL(9,P61:P61)</f>
        <v>0</v>
      </c>
      <c r="Q62" s="105">
        <f>SUBTOTAL(9,Q61:Q61)</f>
        <v>0</v>
      </c>
      <c r="R62" s="53"/>
      <c r="S62" s="53"/>
      <c r="T62" s="53"/>
      <c r="U62" s="89"/>
      <c r="V62" s="90"/>
      <c r="W62" s="95">
        <f>($W$2-O62-P62-N62)/($W$2-O62-P62)</f>
        <v>1</v>
      </c>
      <c r="X62" s="106"/>
      <c r="Y62" s="93"/>
    </row>
    <row r="63" spans="1:25" s="97" customFormat="1" ht="15" outlineLevel="2">
      <c r="A63" s="68">
        <v>26</v>
      </c>
      <c r="B63" s="68" t="s">
        <v>541</v>
      </c>
      <c r="C63" s="84" t="s">
        <v>96</v>
      </c>
      <c r="D63" s="68">
        <v>21.507000000000001</v>
      </c>
      <c r="E63" s="75" t="s">
        <v>212</v>
      </c>
      <c r="F63" s="68"/>
      <c r="G63" s="144"/>
      <c r="H63" s="145"/>
      <c r="I63" s="146"/>
      <c r="J63" s="145"/>
      <c r="K63" s="87"/>
      <c r="L63" s="87"/>
      <c r="M63" s="87"/>
      <c r="N63" s="68"/>
      <c r="O63" s="68"/>
      <c r="P63" s="68"/>
      <c r="Q63" s="68"/>
      <c r="R63" s="88"/>
      <c r="S63" s="88"/>
      <c r="T63" s="88"/>
      <c r="U63" s="148"/>
      <c r="V63" s="90"/>
      <c r="W63" s="91"/>
      <c r="X63" s="88"/>
      <c r="Y63" s="93"/>
    </row>
    <row r="64" spans="1:25" s="97" customFormat="1" ht="15" outlineLevel="1">
      <c r="A64" s="68"/>
      <c r="B64" s="68"/>
      <c r="C64" s="96" t="s">
        <v>318</v>
      </c>
      <c r="D64" s="68"/>
      <c r="E64" s="75"/>
      <c r="F64" s="68"/>
      <c r="G64" s="87"/>
      <c r="H64" s="87"/>
      <c r="I64" s="87"/>
      <c r="J64" s="87"/>
      <c r="K64" s="87"/>
      <c r="L64" s="87"/>
      <c r="M64" s="87"/>
      <c r="N64" s="68">
        <f>SUBTOTAL(9,N63:N63)</f>
        <v>0</v>
      </c>
      <c r="O64" s="68">
        <f>SUBTOTAL(9,O63:O63)</f>
        <v>0</v>
      </c>
      <c r="P64" s="68">
        <f>SUBTOTAL(9,P63:P63)</f>
        <v>0</v>
      </c>
      <c r="Q64" s="68">
        <f>SUBTOTAL(9,Q63:Q63)</f>
        <v>0</v>
      </c>
      <c r="R64" s="88"/>
      <c r="S64" s="88"/>
      <c r="T64" s="88"/>
      <c r="U64" s="68"/>
      <c r="V64" s="90"/>
      <c r="W64" s="95">
        <f>($W$2-O64-P64-N64)/($W$2-O64-P64)</f>
        <v>1</v>
      </c>
      <c r="X64" s="88"/>
      <c r="Y64" s="93"/>
    </row>
    <row r="65" spans="1:25" s="97" customFormat="1" ht="21" customHeight="1" outlineLevel="2">
      <c r="A65" s="75">
        <v>27</v>
      </c>
      <c r="B65" s="75" t="s">
        <v>542</v>
      </c>
      <c r="C65" s="19" t="s">
        <v>97</v>
      </c>
      <c r="D65" s="75">
        <v>337.04599999999999</v>
      </c>
      <c r="E65" s="75" t="s">
        <v>212</v>
      </c>
      <c r="F65" s="75"/>
      <c r="G65" s="103"/>
      <c r="H65" s="136"/>
      <c r="I65" s="110"/>
      <c r="J65" s="136"/>
      <c r="K65" s="104"/>
      <c r="L65" s="104"/>
      <c r="M65" s="104"/>
      <c r="N65" s="105"/>
      <c r="O65" s="105"/>
      <c r="P65" s="105"/>
      <c r="Q65" s="105"/>
      <c r="R65" s="53"/>
      <c r="S65" s="53"/>
      <c r="T65" s="53"/>
      <c r="U65" s="153"/>
      <c r="V65" s="90"/>
      <c r="W65" s="90"/>
      <c r="X65" s="154"/>
      <c r="Y65" s="93"/>
    </row>
    <row r="66" spans="1:25" s="97" customFormat="1" ht="15" outlineLevel="1">
      <c r="A66" s="75"/>
      <c r="B66" s="75"/>
      <c r="C66" s="114" t="s">
        <v>319</v>
      </c>
      <c r="D66" s="75"/>
      <c r="E66" s="75"/>
      <c r="F66" s="75"/>
      <c r="G66" s="85"/>
      <c r="H66" s="104"/>
      <c r="I66" s="85"/>
      <c r="J66" s="104"/>
      <c r="K66" s="104"/>
      <c r="L66" s="104"/>
      <c r="M66" s="104"/>
      <c r="N66" s="105">
        <f>SUBTOTAL(9,N65:N65)</f>
        <v>0</v>
      </c>
      <c r="O66" s="105">
        <f>SUBTOTAL(9,O65:O65)</f>
        <v>0</v>
      </c>
      <c r="P66" s="105">
        <f>SUBTOTAL(9,P65:P65)</f>
        <v>0</v>
      </c>
      <c r="Q66" s="105">
        <f>SUBTOTAL(9,Q65:Q65)</f>
        <v>0</v>
      </c>
      <c r="R66" s="53"/>
      <c r="S66" s="53"/>
      <c r="T66" s="53"/>
      <c r="U66" s="89"/>
      <c r="V66" s="90"/>
      <c r="W66" s="95">
        <f>($W$2-O66-P66-N66)/($W$2-O66-P66)</f>
        <v>1</v>
      </c>
      <c r="X66" s="106"/>
      <c r="Y66" s="93"/>
    </row>
    <row r="67" spans="1:25" s="97" customFormat="1" ht="24" customHeight="1" outlineLevel="2">
      <c r="A67" s="68">
        <v>28</v>
      </c>
      <c r="B67" s="68" t="s">
        <v>543</v>
      </c>
      <c r="C67" s="84" t="s">
        <v>98</v>
      </c>
      <c r="D67" s="68">
        <v>22.216000000000001</v>
      </c>
      <c r="E67" s="75" t="s">
        <v>212</v>
      </c>
      <c r="F67" s="68"/>
      <c r="G67" s="144"/>
      <c r="H67" s="145"/>
      <c r="I67" s="146"/>
      <c r="J67" s="145"/>
      <c r="K67" s="87"/>
      <c r="L67" s="87"/>
      <c r="M67" s="87"/>
      <c r="N67" s="68"/>
      <c r="O67" s="68"/>
      <c r="P67" s="68"/>
      <c r="Q67" s="68"/>
      <c r="R67" s="88"/>
      <c r="S67" s="88"/>
      <c r="T67" s="88"/>
      <c r="U67" s="148"/>
      <c r="V67" s="90"/>
      <c r="W67" s="91"/>
      <c r="X67" s="88"/>
      <c r="Y67" s="93"/>
    </row>
    <row r="68" spans="1:25" s="97" customFormat="1" ht="15" outlineLevel="1">
      <c r="A68" s="68"/>
      <c r="B68" s="68"/>
      <c r="C68" s="96" t="s">
        <v>320</v>
      </c>
      <c r="D68" s="68"/>
      <c r="E68" s="75"/>
      <c r="F68" s="68"/>
      <c r="G68" s="87"/>
      <c r="H68" s="87"/>
      <c r="I68" s="87"/>
      <c r="J68" s="87"/>
      <c r="K68" s="87"/>
      <c r="L68" s="87"/>
      <c r="M68" s="87"/>
      <c r="N68" s="68">
        <f>SUBTOTAL(9,N67:N67)</f>
        <v>0</v>
      </c>
      <c r="O68" s="68">
        <f>SUBTOTAL(9,O67:O67)</f>
        <v>0</v>
      </c>
      <c r="P68" s="68">
        <f>SUBTOTAL(9,P67:P67)</f>
        <v>0</v>
      </c>
      <c r="Q68" s="68">
        <f>SUBTOTAL(9,Q67:Q67)</f>
        <v>0</v>
      </c>
      <c r="R68" s="88"/>
      <c r="S68" s="88"/>
      <c r="T68" s="88"/>
      <c r="U68" s="68"/>
      <c r="V68" s="90"/>
      <c r="W68" s="95">
        <f>($W$2-O68-P68-N68)/($W$2-O68-P68)</f>
        <v>1</v>
      </c>
      <c r="X68" s="88"/>
      <c r="Y68" s="93"/>
    </row>
    <row r="69" spans="1:25" s="97" customFormat="1" ht="19.5" customHeight="1" outlineLevel="2">
      <c r="A69" s="68">
        <v>29</v>
      </c>
      <c r="B69" s="68" t="s">
        <v>544</v>
      </c>
      <c r="C69" s="84" t="s">
        <v>99</v>
      </c>
      <c r="D69" s="68">
        <v>338.33</v>
      </c>
      <c r="E69" s="75" t="s">
        <v>212</v>
      </c>
      <c r="F69" s="68"/>
      <c r="G69" s="103"/>
      <c r="H69" s="136"/>
      <c r="I69" s="110"/>
      <c r="J69" s="136"/>
      <c r="K69" s="87"/>
      <c r="L69" s="87"/>
      <c r="M69" s="116"/>
      <c r="N69" s="68"/>
      <c r="O69" s="68"/>
      <c r="P69" s="68"/>
      <c r="Q69" s="68"/>
      <c r="R69" s="88"/>
      <c r="S69" s="88"/>
      <c r="T69" s="88"/>
      <c r="U69" s="153"/>
      <c r="V69" s="90"/>
      <c r="W69" s="91"/>
      <c r="X69" s="154"/>
      <c r="Y69" s="93"/>
    </row>
    <row r="70" spans="1:25" s="97" customFormat="1" ht="15" outlineLevel="1">
      <c r="A70" s="68"/>
      <c r="B70" s="68"/>
      <c r="C70" s="96" t="s">
        <v>321</v>
      </c>
      <c r="D70" s="68"/>
      <c r="E70" s="75"/>
      <c r="F70" s="68"/>
      <c r="G70" s="87"/>
      <c r="H70" s="87"/>
      <c r="I70" s="87"/>
      <c r="J70" s="87"/>
      <c r="K70" s="87"/>
      <c r="L70" s="87"/>
      <c r="M70" s="87"/>
      <c r="N70" s="68">
        <f>SUBTOTAL(9,N69:N69)</f>
        <v>0</v>
      </c>
      <c r="O70" s="68">
        <f>SUBTOTAL(9,O69:O69)</f>
        <v>0</v>
      </c>
      <c r="P70" s="68">
        <f>SUBTOTAL(9,P69:P69)</f>
        <v>0</v>
      </c>
      <c r="Q70" s="68">
        <f>SUBTOTAL(9,Q69:Q69)</f>
        <v>0</v>
      </c>
      <c r="R70" s="88"/>
      <c r="S70" s="88"/>
      <c r="T70" s="88"/>
      <c r="U70" s="68"/>
      <c r="V70" s="90"/>
      <c r="W70" s="95">
        <f>($W$2-O70-P70-N70)/($W$2-O70-P70)</f>
        <v>1</v>
      </c>
      <c r="X70" s="88"/>
      <c r="Y70" s="93"/>
    </row>
    <row r="71" spans="1:25" s="97" customFormat="1" ht="24" customHeight="1" outlineLevel="2">
      <c r="A71" s="68">
        <v>30</v>
      </c>
      <c r="B71" s="68" t="s">
        <v>545</v>
      </c>
      <c r="C71" s="84" t="s">
        <v>25</v>
      </c>
      <c r="D71" s="68">
        <v>267.89400000000001</v>
      </c>
      <c r="E71" s="75" t="s">
        <v>212</v>
      </c>
      <c r="F71" s="68"/>
      <c r="G71" s="103"/>
      <c r="H71" s="136"/>
      <c r="I71" s="110"/>
      <c r="J71" s="136"/>
      <c r="K71" s="87"/>
      <c r="L71" s="87"/>
      <c r="M71" s="87"/>
      <c r="N71" s="147"/>
      <c r="O71" s="147"/>
      <c r="P71" s="147"/>
      <c r="Q71" s="147"/>
      <c r="R71" s="88"/>
      <c r="S71" s="88"/>
      <c r="T71" s="88"/>
      <c r="U71" s="153"/>
      <c r="V71" s="90"/>
      <c r="W71" s="91"/>
      <c r="X71" s="154"/>
      <c r="Y71" s="93"/>
    </row>
    <row r="72" spans="1:25" s="97" customFormat="1" ht="15" outlineLevel="1">
      <c r="A72" s="68"/>
      <c r="B72" s="68"/>
      <c r="C72" s="96" t="s">
        <v>322</v>
      </c>
      <c r="D72" s="68"/>
      <c r="E72" s="75"/>
      <c r="F72" s="68"/>
      <c r="G72" s="87"/>
      <c r="H72" s="87"/>
      <c r="I72" s="87"/>
      <c r="J72" s="87"/>
      <c r="K72" s="87"/>
      <c r="L72" s="87"/>
      <c r="M72" s="87"/>
      <c r="N72" s="68">
        <f>SUBTOTAL(9,N71:N71)</f>
        <v>0</v>
      </c>
      <c r="O72" s="68">
        <f>SUBTOTAL(9,O71:O71)</f>
        <v>0</v>
      </c>
      <c r="P72" s="68">
        <f>SUBTOTAL(9,P71:P71)</f>
        <v>0</v>
      </c>
      <c r="Q72" s="68">
        <f>SUBTOTAL(9,Q71:Q71)</f>
        <v>0</v>
      </c>
      <c r="R72" s="88"/>
      <c r="S72" s="88"/>
      <c r="T72" s="88"/>
      <c r="U72" s="68"/>
      <c r="V72" s="90"/>
      <c r="W72" s="95">
        <f>($W$2-O72-P72-N72)/($W$2-O72-P72)</f>
        <v>1</v>
      </c>
      <c r="X72" s="88"/>
      <c r="Y72" s="93"/>
    </row>
    <row r="73" spans="1:25" s="97" customFormat="1" ht="33" customHeight="1" outlineLevel="2">
      <c r="A73" s="75">
        <v>31</v>
      </c>
      <c r="B73" s="75" t="s">
        <v>546</v>
      </c>
      <c r="C73" s="111" t="s">
        <v>36</v>
      </c>
      <c r="D73" s="75">
        <v>260.76299999999998</v>
      </c>
      <c r="E73" s="75" t="s">
        <v>212</v>
      </c>
      <c r="F73" s="75"/>
      <c r="G73" s="103"/>
      <c r="H73" s="136"/>
      <c r="I73" s="110"/>
      <c r="J73" s="136"/>
      <c r="K73" s="104"/>
      <c r="L73" s="104"/>
      <c r="M73" s="104"/>
      <c r="N73" s="105"/>
      <c r="O73" s="105"/>
      <c r="P73" s="105"/>
      <c r="Q73" s="105"/>
      <c r="R73" s="53"/>
      <c r="S73" s="53"/>
      <c r="T73" s="53"/>
      <c r="U73" s="153"/>
      <c r="V73" s="90"/>
      <c r="W73" s="90"/>
      <c r="X73" s="154"/>
      <c r="Y73" s="93"/>
    </row>
    <row r="74" spans="1:25" s="97" customFormat="1" ht="15" outlineLevel="1">
      <c r="A74" s="75"/>
      <c r="B74" s="75"/>
      <c r="C74" s="107" t="s">
        <v>323</v>
      </c>
      <c r="D74" s="75"/>
      <c r="E74" s="75"/>
      <c r="F74" s="75"/>
      <c r="G74" s="85"/>
      <c r="H74" s="104"/>
      <c r="I74" s="103"/>
      <c r="J74" s="113"/>
      <c r="K74" s="113"/>
      <c r="L74" s="113"/>
      <c r="M74" s="113"/>
      <c r="N74" s="105">
        <f>SUBTOTAL(9,N73:N73)</f>
        <v>0</v>
      </c>
      <c r="O74" s="105">
        <f>SUBTOTAL(9,O73:O73)</f>
        <v>0</v>
      </c>
      <c r="P74" s="105">
        <f>SUBTOTAL(9,P73:P73)</f>
        <v>0</v>
      </c>
      <c r="Q74" s="105">
        <f>SUBTOTAL(9,Q73:Q73)</f>
        <v>0</v>
      </c>
      <c r="R74" s="53"/>
      <c r="S74" s="53"/>
      <c r="T74" s="53"/>
      <c r="U74" s="89"/>
      <c r="V74" s="90"/>
      <c r="W74" s="95">
        <f>($W$2-O74-P74-N74)/($W$2-O74-P74)</f>
        <v>1</v>
      </c>
      <c r="X74" s="106"/>
      <c r="Y74" s="93"/>
    </row>
    <row r="75" spans="1:25" s="97" customFormat="1" ht="15" outlineLevel="2">
      <c r="A75" s="68">
        <v>32</v>
      </c>
      <c r="B75" s="68" t="s">
        <v>547</v>
      </c>
      <c r="C75" s="84" t="s">
        <v>100</v>
      </c>
      <c r="D75" s="68">
        <v>161.86500000000001</v>
      </c>
      <c r="E75" s="75" t="s">
        <v>212</v>
      </c>
      <c r="F75" s="68"/>
      <c r="G75" s="103"/>
      <c r="H75" s="136"/>
      <c r="I75" s="110"/>
      <c r="J75" s="136"/>
      <c r="K75" s="87"/>
      <c r="L75" s="87"/>
      <c r="M75" s="87"/>
      <c r="N75" s="68"/>
      <c r="O75" s="68"/>
      <c r="P75" s="68"/>
      <c r="Q75" s="68"/>
      <c r="R75" s="88"/>
      <c r="S75" s="88"/>
      <c r="T75" s="88"/>
      <c r="U75" s="153"/>
      <c r="V75" s="90"/>
      <c r="W75" s="91"/>
      <c r="X75" s="92"/>
      <c r="Y75" s="93"/>
    </row>
    <row r="76" spans="1:25" s="97" customFormat="1" ht="15" outlineLevel="1">
      <c r="A76" s="68"/>
      <c r="B76" s="68"/>
      <c r="C76" s="96" t="s">
        <v>324</v>
      </c>
      <c r="D76" s="68"/>
      <c r="E76" s="75"/>
      <c r="F76" s="68"/>
      <c r="G76" s="68"/>
      <c r="H76" s="87"/>
      <c r="I76" s="68"/>
      <c r="J76" s="87"/>
      <c r="K76" s="87"/>
      <c r="L76" s="87"/>
      <c r="M76" s="87"/>
      <c r="N76" s="68">
        <f>SUBTOTAL(9,N75:N75)</f>
        <v>0</v>
      </c>
      <c r="O76" s="68">
        <f>SUBTOTAL(9,O75:O75)</f>
        <v>0</v>
      </c>
      <c r="P76" s="68">
        <f>SUBTOTAL(9,P75:P75)</f>
        <v>0</v>
      </c>
      <c r="Q76" s="68">
        <f>SUBTOTAL(9,Q75:Q75)</f>
        <v>0</v>
      </c>
      <c r="R76" s="88"/>
      <c r="S76" s="88"/>
      <c r="T76" s="88"/>
      <c r="U76" s="68"/>
      <c r="V76" s="90"/>
      <c r="W76" s="95">
        <f>($W$2-O76-P76-N76)/($W$2-O76-P76)</f>
        <v>1</v>
      </c>
      <c r="X76" s="88"/>
      <c r="Y76" s="93"/>
    </row>
    <row r="77" spans="1:25" s="97" customFormat="1" ht="25.5" customHeight="1" outlineLevel="2">
      <c r="A77" s="68">
        <v>33</v>
      </c>
      <c r="B77" s="68" t="s">
        <v>548</v>
      </c>
      <c r="C77" s="84" t="s">
        <v>101</v>
      </c>
      <c r="D77" s="68">
        <v>161.86500000000001</v>
      </c>
      <c r="E77" s="75" t="s">
        <v>212</v>
      </c>
      <c r="F77" s="68"/>
      <c r="G77" s="144"/>
      <c r="H77" s="145"/>
      <c r="I77" s="146"/>
      <c r="J77" s="145"/>
      <c r="K77" s="87"/>
      <c r="L77" s="87"/>
      <c r="M77" s="87"/>
      <c r="N77" s="68"/>
      <c r="O77" s="68"/>
      <c r="P77" s="68"/>
      <c r="Q77" s="68"/>
      <c r="R77" s="88"/>
      <c r="S77" s="88"/>
      <c r="T77" s="88"/>
      <c r="U77" s="148"/>
      <c r="V77" s="90"/>
      <c r="W77" s="91"/>
      <c r="X77" s="149"/>
      <c r="Y77" s="93"/>
    </row>
    <row r="78" spans="1:25" s="97" customFormat="1" ht="15" outlineLevel="1">
      <c r="A78" s="68"/>
      <c r="B78" s="68"/>
      <c r="C78" s="96" t="s">
        <v>325</v>
      </c>
      <c r="D78" s="68"/>
      <c r="E78" s="75"/>
      <c r="F78" s="68"/>
      <c r="G78" s="68"/>
      <c r="H78" s="87"/>
      <c r="I78" s="68"/>
      <c r="J78" s="87"/>
      <c r="K78" s="87"/>
      <c r="L78" s="87"/>
      <c r="M78" s="87"/>
      <c r="N78" s="68">
        <f>SUBTOTAL(9,N77:N77)</f>
        <v>0</v>
      </c>
      <c r="O78" s="68">
        <f>SUBTOTAL(9,O77:O77)</f>
        <v>0</v>
      </c>
      <c r="P78" s="68">
        <f>SUBTOTAL(9,P77:P77)</f>
        <v>0</v>
      </c>
      <c r="Q78" s="68">
        <f>SUBTOTAL(9,Q77:Q77)</f>
        <v>0</v>
      </c>
      <c r="R78" s="88"/>
      <c r="S78" s="88"/>
      <c r="T78" s="88"/>
      <c r="U78" s="68"/>
      <c r="V78" s="90"/>
      <c r="W78" s="95">
        <f>($W$2-O78-P78-N78)/($W$2-O78-P78)</f>
        <v>1</v>
      </c>
      <c r="X78" s="88"/>
      <c r="Y78" s="93"/>
    </row>
    <row r="79" spans="1:25" s="97" customFormat="1" ht="21.75" customHeight="1" outlineLevel="2">
      <c r="A79" s="75">
        <v>34</v>
      </c>
      <c r="B79" s="75" t="s">
        <v>549</v>
      </c>
      <c r="C79" s="177" t="s">
        <v>102</v>
      </c>
      <c r="D79" s="75">
        <v>289.96600000000001</v>
      </c>
      <c r="E79" s="75" t="s">
        <v>212</v>
      </c>
      <c r="F79" s="75"/>
      <c r="G79" s="103">
        <v>42926</v>
      </c>
      <c r="H79" s="136">
        <v>0.4236111111111111</v>
      </c>
      <c r="I79" s="110">
        <v>42926</v>
      </c>
      <c r="J79" s="136">
        <v>0.43333333333333335</v>
      </c>
      <c r="K79" s="104"/>
      <c r="L79" s="104"/>
      <c r="M79" s="104"/>
      <c r="N79" s="147">
        <v>0.23</v>
      </c>
      <c r="O79" s="147">
        <v>0</v>
      </c>
      <c r="P79" s="147">
        <v>0</v>
      </c>
      <c r="Q79" s="147">
        <v>0</v>
      </c>
      <c r="R79" s="53"/>
      <c r="S79" s="53"/>
      <c r="T79" s="53"/>
      <c r="U79" s="159" t="s">
        <v>824</v>
      </c>
      <c r="V79" s="90" t="s">
        <v>774</v>
      </c>
      <c r="W79" s="90"/>
      <c r="X79" s="160" t="s">
        <v>242</v>
      </c>
      <c r="Y79" s="93"/>
    </row>
    <row r="80" spans="1:25" s="97" customFormat="1" ht="21.75" customHeight="1" outlineLevel="2">
      <c r="A80" s="75">
        <v>34</v>
      </c>
      <c r="B80" s="75" t="s">
        <v>549</v>
      </c>
      <c r="C80" s="177" t="s">
        <v>102</v>
      </c>
      <c r="D80" s="75">
        <v>289.96600000000001</v>
      </c>
      <c r="E80" s="75" t="s">
        <v>212</v>
      </c>
      <c r="F80" s="75"/>
      <c r="G80" s="103">
        <v>42926</v>
      </c>
      <c r="H80" s="136">
        <v>0.64583333333333337</v>
      </c>
      <c r="I80" s="110">
        <v>42926</v>
      </c>
      <c r="J80" s="136">
        <v>0.6875</v>
      </c>
      <c r="K80" s="104"/>
      <c r="L80" s="104"/>
      <c r="M80" s="104"/>
      <c r="N80" s="147">
        <v>1</v>
      </c>
      <c r="O80" s="147">
        <v>0</v>
      </c>
      <c r="P80" s="147">
        <v>0</v>
      </c>
      <c r="Q80" s="147">
        <v>0</v>
      </c>
      <c r="R80" s="53"/>
      <c r="S80" s="53"/>
      <c r="T80" s="53"/>
      <c r="U80" s="159" t="s">
        <v>825</v>
      </c>
      <c r="V80" s="90" t="s">
        <v>774</v>
      </c>
      <c r="W80" s="90"/>
      <c r="X80" s="160" t="s">
        <v>242</v>
      </c>
      <c r="Y80" s="93"/>
    </row>
    <row r="81" spans="1:25" s="97" customFormat="1" ht="15" outlineLevel="1">
      <c r="A81" s="75"/>
      <c r="B81" s="75"/>
      <c r="C81" s="115" t="s">
        <v>326</v>
      </c>
      <c r="D81" s="75"/>
      <c r="E81" s="75"/>
      <c r="F81" s="75"/>
      <c r="G81" s="85"/>
      <c r="H81" s="104"/>
      <c r="I81" s="103"/>
      <c r="J81" s="104"/>
      <c r="K81" s="104"/>
      <c r="L81" s="104"/>
      <c r="M81" s="104"/>
      <c r="N81" s="105">
        <f>SUBTOTAL(9,N79:N80)</f>
        <v>1.23</v>
      </c>
      <c r="O81" s="105">
        <f t="shared" ref="O81:Q81" si="4">SUBTOTAL(9,O79:O80)</f>
        <v>0</v>
      </c>
      <c r="P81" s="105">
        <f t="shared" si="4"/>
        <v>0</v>
      </c>
      <c r="Q81" s="105">
        <f t="shared" si="4"/>
        <v>0</v>
      </c>
      <c r="R81" s="53"/>
      <c r="S81" s="53"/>
      <c r="T81" s="53"/>
      <c r="U81" s="89"/>
      <c r="V81" s="90"/>
      <c r="W81" s="95">
        <f>($W$2-O81-P81-N81)/($W$2-O81-P81)</f>
        <v>0.99834677419354834</v>
      </c>
      <c r="X81" s="106"/>
      <c r="Y81" s="93"/>
    </row>
    <row r="82" spans="1:25" s="97" customFormat="1" ht="21" customHeight="1" outlineLevel="2">
      <c r="A82" s="75">
        <v>35</v>
      </c>
      <c r="B82" s="75" t="s">
        <v>550</v>
      </c>
      <c r="C82" s="177" t="s">
        <v>103</v>
      </c>
      <c r="D82" s="75">
        <v>289.96600000000001</v>
      </c>
      <c r="E82" s="75" t="s">
        <v>212</v>
      </c>
      <c r="F82" s="75"/>
      <c r="G82" s="103">
        <v>42927</v>
      </c>
      <c r="H82" s="136">
        <v>0.3659722222222222</v>
      </c>
      <c r="I82" s="103">
        <v>42927</v>
      </c>
      <c r="J82" s="136">
        <v>0.3840277777777778</v>
      </c>
      <c r="K82" s="104"/>
      <c r="L82" s="104"/>
      <c r="M82" s="104"/>
      <c r="N82" s="105">
        <v>0.43</v>
      </c>
      <c r="O82" s="105">
        <v>0</v>
      </c>
      <c r="P82" s="105">
        <v>0</v>
      </c>
      <c r="Q82" s="105">
        <v>0</v>
      </c>
      <c r="R82" s="53"/>
      <c r="S82" s="53"/>
      <c r="T82" s="53"/>
      <c r="U82" s="159" t="s">
        <v>824</v>
      </c>
      <c r="V82" s="90" t="s">
        <v>774</v>
      </c>
      <c r="W82" s="90"/>
      <c r="X82" s="92" t="s">
        <v>242</v>
      </c>
      <c r="Y82" s="93"/>
    </row>
    <row r="83" spans="1:25" s="97" customFormat="1" ht="21" customHeight="1" outlineLevel="2">
      <c r="A83" s="75">
        <v>35</v>
      </c>
      <c r="B83" s="75" t="s">
        <v>550</v>
      </c>
      <c r="C83" s="177" t="s">
        <v>103</v>
      </c>
      <c r="D83" s="75">
        <v>289.96600000000001</v>
      </c>
      <c r="E83" s="75" t="s">
        <v>212</v>
      </c>
      <c r="F83" s="75"/>
      <c r="G83" s="103">
        <v>42927</v>
      </c>
      <c r="H83" s="136">
        <v>0.62569444444444444</v>
      </c>
      <c r="I83" s="103">
        <v>42927</v>
      </c>
      <c r="J83" s="136">
        <v>0.68472222222222223</v>
      </c>
      <c r="K83" s="104"/>
      <c r="L83" s="104"/>
      <c r="M83" s="104"/>
      <c r="N83" s="105">
        <v>1.42</v>
      </c>
      <c r="O83" s="105">
        <v>0</v>
      </c>
      <c r="P83" s="105">
        <v>0</v>
      </c>
      <c r="Q83" s="105">
        <v>0</v>
      </c>
      <c r="R83" s="53"/>
      <c r="S83" s="53"/>
      <c r="T83" s="53"/>
      <c r="U83" s="159" t="s">
        <v>826</v>
      </c>
      <c r="V83" s="90" t="s">
        <v>774</v>
      </c>
      <c r="W83" s="90"/>
      <c r="X83" s="92" t="s">
        <v>242</v>
      </c>
      <c r="Y83" s="93"/>
    </row>
    <row r="84" spans="1:25" s="97" customFormat="1" ht="15" outlineLevel="1">
      <c r="A84" s="75"/>
      <c r="B84" s="75"/>
      <c r="C84" s="115" t="s">
        <v>327</v>
      </c>
      <c r="D84" s="75"/>
      <c r="E84" s="75"/>
      <c r="F84" s="75"/>
      <c r="G84" s="85"/>
      <c r="H84" s="104"/>
      <c r="I84" s="103"/>
      <c r="J84" s="104"/>
      <c r="K84" s="104"/>
      <c r="L84" s="104"/>
      <c r="M84" s="104"/>
      <c r="N84" s="105">
        <f>SUBTOTAL(9,N82:N83)</f>
        <v>1.8499999999999999</v>
      </c>
      <c r="O84" s="105">
        <f t="shared" ref="O84:Q84" si="5">SUBTOTAL(9,O82:O83)</f>
        <v>0</v>
      </c>
      <c r="P84" s="105">
        <f t="shared" si="5"/>
        <v>0</v>
      </c>
      <c r="Q84" s="105">
        <f t="shared" si="5"/>
        <v>0</v>
      </c>
      <c r="R84" s="53"/>
      <c r="S84" s="53"/>
      <c r="T84" s="53"/>
      <c r="U84" s="89"/>
      <c r="V84" s="90"/>
      <c r="W84" s="95">
        <f>($W$2-O84-P84-N84)/($W$2-O84-P84)</f>
        <v>0.99751344086021498</v>
      </c>
      <c r="X84" s="92"/>
      <c r="Y84" s="93"/>
    </row>
    <row r="85" spans="1:25" ht="31.5" customHeight="1" outlineLevel="2">
      <c r="A85" s="75">
        <v>36</v>
      </c>
      <c r="B85" s="75" t="s">
        <v>551</v>
      </c>
      <c r="C85" s="111" t="s">
        <v>28</v>
      </c>
      <c r="D85" s="75">
        <v>378.66699999999997</v>
      </c>
      <c r="E85" s="75" t="s">
        <v>212</v>
      </c>
      <c r="F85" s="75"/>
      <c r="G85" s="103"/>
      <c r="H85" s="136"/>
      <c r="I85" s="110"/>
      <c r="J85" s="136"/>
      <c r="K85" s="104"/>
      <c r="L85" s="104"/>
      <c r="M85" s="104"/>
      <c r="N85" s="105"/>
      <c r="O85" s="105"/>
      <c r="P85" s="105"/>
      <c r="Q85" s="105"/>
      <c r="R85" s="53"/>
      <c r="S85" s="53"/>
      <c r="T85" s="53"/>
      <c r="U85" s="153"/>
      <c r="V85" s="90"/>
      <c r="W85" s="90"/>
      <c r="X85" s="154"/>
      <c r="Y85" s="93"/>
    </row>
    <row r="86" spans="1:25" ht="15" outlineLevel="2">
      <c r="A86" s="68"/>
      <c r="B86" s="68"/>
      <c r="C86" s="107" t="s">
        <v>328</v>
      </c>
      <c r="D86" s="68"/>
      <c r="E86" s="75"/>
      <c r="F86" s="68"/>
      <c r="G86" s="68"/>
      <c r="H86" s="87"/>
      <c r="I86" s="68"/>
      <c r="J86" s="87"/>
      <c r="K86" s="87"/>
      <c r="L86" s="87"/>
      <c r="M86" s="87"/>
      <c r="N86" s="105">
        <f>SUBTOTAL(9,N85:N85)</f>
        <v>0</v>
      </c>
      <c r="O86" s="105">
        <f>SUBTOTAL(9,O85:O85)</f>
        <v>0</v>
      </c>
      <c r="P86" s="105">
        <f>SUBTOTAL(9,P85:P85)</f>
        <v>0</v>
      </c>
      <c r="Q86" s="105">
        <f>SUBTOTAL(9,Q85:Q85)</f>
        <v>0</v>
      </c>
      <c r="R86" s="88"/>
      <c r="S86" s="88"/>
      <c r="T86" s="88"/>
      <c r="U86" s="68"/>
      <c r="V86" s="90"/>
      <c r="W86" s="95">
        <f>($W$2-O86-P86-N86)/($W$2-O86-P86)</f>
        <v>1</v>
      </c>
      <c r="X86" s="88"/>
      <c r="Y86" s="93"/>
    </row>
    <row r="87" spans="1:25" ht="23.25" customHeight="1" outlineLevel="2">
      <c r="A87" s="68">
        <v>37</v>
      </c>
      <c r="B87" s="68" t="s">
        <v>552</v>
      </c>
      <c r="C87" s="84" t="s">
        <v>104</v>
      </c>
      <c r="D87" s="68">
        <v>4.9580000000000002</v>
      </c>
      <c r="E87" s="75" t="s">
        <v>212</v>
      </c>
      <c r="F87" s="68"/>
      <c r="G87" s="103"/>
      <c r="H87" s="136"/>
      <c r="I87" s="103"/>
      <c r="J87" s="136"/>
      <c r="K87" s="87"/>
      <c r="L87" s="87"/>
      <c r="M87" s="87"/>
      <c r="N87" s="68"/>
      <c r="O87" s="68"/>
      <c r="P87" s="68"/>
      <c r="Q87" s="68"/>
      <c r="R87" s="88"/>
      <c r="S87" s="88"/>
      <c r="T87" s="88"/>
      <c r="U87" s="159"/>
      <c r="V87" s="90"/>
      <c r="W87" s="91"/>
      <c r="X87" s="88"/>
      <c r="Y87" s="93"/>
    </row>
    <row r="88" spans="1:25" ht="15" outlineLevel="2">
      <c r="A88" s="68"/>
      <c r="B88" s="68"/>
      <c r="C88" s="96" t="s">
        <v>781</v>
      </c>
      <c r="D88" s="68"/>
      <c r="E88" s="75"/>
      <c r="F88" s="68"/>
      <c r="G88" s="68"/>
      <c r="H88" s="87"/>
      <c r="I88" s="68"/>
      <c r="J88" s="87"/>
      <c r="K88" s="87"/>
      <c r="L88" s="87"/>
      <c r="M88" s="87"/>
      <c r="N88" s="68">
        <f>SUBTOTAL(9,N87:N87)</f>
        <v>0</v>
      </c>
      <c r="O88" s="68">
        <f>SUBTOTAL(9,O87:O87)</f>
        <v>0</v>
      </c>
      <c r="P88" s="68">
        <f>SUBTOTAL(9,P87:P87)</f>
        <v>0</v>
      </c>
      <c r="Q88" s="68">
        <f>SUBTOTAL(9,Q87:Q87)</f>
        <v>0</v>
      </c>
      <c r="R88" s="88"/>
      <c r="S88" s="88"/>
      <c r="T88" s="88"/>
      <c r="U88" s="68"/>
      <c r="V88" s="90"/>
      <c r="W88" s="95">
        <f>($W$2-O88-P88-N88)/($W$2-O88-P88)</f>
        <v>1</v>
      </c>
      <c r="X88" s="88"/>
      <c r="Y88" s="93"/>
    </row>
    <row r="89" spans="1:25" ht="21.75" customHeight="1" outlineLevel="2">
      <c r="A89" s="68">
        <v>38</v>
      </c>
      <c r="B89" s="68" t="s">
        <v>553</v>
      </c>
      <c r="C89" s="84" t="s">
        <v>105</v>
      </c>
      <c r="D89" s="68">
        <v>4.9580000000000002</v>
      </c>
      <c r="E89" s="75" t="s">
        <v>212</v>
      </c>
      <c r="F89" s="68"/>
      <c r="G89" s="68"/>
      <c r="H89" s="87"/>
      <c r="I89" s="68"/>
      <c r="J89" s="87"/>
      <c r="K89" s="87"/>
      <c r="L89" s="87"/>
      <c r="M89" s="87"/>
      <c r="N89" s="68"/>
      <c r="O89" s="68"/>
      <c r="P89" s="68"/>
      <c r="Q89" s="68"/>
      <c r="R89" s="88"/>
      <c r="S89" s="88"/>
      <c r="T89" s="88"/>
      <c r="U89" s="68"/>
      <c r="V89" s="90" t="s">
        <v>774</v>
      </c>
      <c r="W89" s="91"/>
      <c r="X89" s="88"/>
      <c r="Y89" s="93"/>
    </row>
    <row r="90" spans="1:25" ht="15" outlineLevel="2">
      <c r="A90" s="68"/>
      <c r="B90" s="68"/>
      <c r="C90" s="96" t="s">
        <v>329</v>
      </c>
      <c r="D90" s="68"/>
      <c r="E90" s="75"/>
      <c r="F90" s="68"/>
      <c r="G90" s="68"/>
      <c r="H90" s="87"/>
      <c r="I90" s="68"/>
      <c r="J90" s="87"/>
      <c r="K90" s="87"/>
      <c r="L90" s="87"/>
      <c r="M90" s="87"/>
      <c r="N90" s="68">
        <f>SUBTOTAL(9,N89:N89)</f>
        <v>0</v>
      </c>
      <c r="O90" s="68">
        <f>SUBTOTAL(9,O89:O89)</f>
        <v>0</v>
      </c>
      <c r="P90" s="68">
        <f>SUBTOTAL(9,P89:P89)</f>
        <v>0</v>
      </c>
      <c r="Q90" s="68">
        <f>SUBTOTAL(9,Q89:Q89)</f>
        <v>0</v>
      </c>
      <c r="R90" s="88"/>
      <c r="S90" s="88"/>
      <c r="T90" s="88"/>
      <c r="U90" s="68"/>
      <c r="V90" s="90"/>
      <c r="W90" s="95">
        <f>($W$2-O90-P90-N90)/($W$2-O90-P90)</f>
        <v>1</v>
      </c>
      <c r="X90" s="88"/>
      <c r="Y90" s="93"/>
    </row>
    <row r="91" spans="1:25" ht="23.25" customHeight="1" outlineLevel="1">
      <c r="A91" s="68">
        <v>39</v>
      </c>
      <c r="B91" s="68" t="s">
        <v>554</v>
      </c>
      <c r="C91" s="84" t="s">
        <v>106</v>
      </c>
      <c r="D91" s="68">
        <v>212.83</v>
      </c>
      <c r="E91" s="75" t="s">
        <v>212</v>
      </c>
      <c r="F91" s="68"/>
      <c r="G91" s="103">
        <v>42923</v>
      </c>
      <c r="H91" s="136">
        <v>0.59305555555555556</v>
      </c>
      <c r="I91" s="110">
        <v>42923</v>
      </c>
      <c r="J91" s="136">
        <v>0.60763888888888895</v>
      </c>
      <c r="K91" s="68"/>
      <c r="L91" s="68"/>
      <c r="M91" s="68"/>
      <c r="N91" s="68">
        <v>0</v>
      </c>
      <c r="O91" s="68">
        <v>0.35</v>
      </c>
      <c r="P91" s="68">
        <v>0</v>
      </c>
      <c r="Q91" s="68">
        <v>0</v>
      </c>
      <c r="R91" s="88"/>
      <c r="S91" s="88"/>
      <c r="T91" s="88"/>
      <c r="U91" s="159" t="s">
        <v>836</v>
      </c>
      <c r="V91" s="90" t="s">
        <v>774</v>
      </c>
      <c r="W91" s="91"/>
      <c r="X91" s="174" t="s">
        <v>243</v>
      </c>
      <c r="Y91" s="93"/>
    </row>
    <row r="92" spans="1:25" ht="23.25" customHeight="1" outlineLevel="1">
      <c r="A92" s="68">
        <v>39</v>
      </c>
      <c r="B92" s="68" t="s">
        <v>554</v>
      </c>
      <c r="C92" s="84" t="s">
        <v>106</v>
      </c>
      <c r="D92" s="68">
        <v>212.83</v>
      </c>
      <c r="E92" s="75" t="s">
        <v>212</v>
      </c>
      <c r="F92" s="68"/>
      <c r="G92" s="103">
        <v>42937</v>
      </c>
      <c r="H92" s="136">
        <v>0.56180555555555556</v>
      </c>
      <c r="I92" s="103">
        <v>42938</v>
      </c>
      <c r="J92" s="136">
        <v>0.10416666666666667</v>
      </c>
      <c r="K92" s="87"/>
      <c r="L92" s="87"/>
      <c r="M92" s="87"/>
      <c r="N92" s="68">
        <v>0</v>
      </c>
      <c r="O92" s="68">
        <v>0</v>
      </c>
      <c r="P92" s="68">
        <v>0</v>
      </c>
      <c r="Q92" s="68">
        <v>13.02</v>
      </c>
      <c r="R92" s="88"/>
      <c r="S92" s="88"/>
      <c r="T92" s="88"/>
      <c r="U92" s="159" t="s">
        <v>837</v>
      </c>
      <c r="V92" s="90" t="s">
        <v>774</v>
      </c>
      <c r="W92" s="91"/>
      <c r="X92" s="174" t="s">
        <v>780</v>
      </c>
      <c r="Y92" s="93"/>
    </row>
    <row r="93" spans="1:25" s="97" customFormat="1" ht="24" customHeight="1" outlineLevel="2">
      <c r="A93" s="68"/>
      <c r="B93" s="68"/>
      <c r="C93" s="96" t="s">
        <v>330</v>
      </c>
      <c r="D93" s="68"/>
      <c r="E93" s="75"/>
      <c r="F93" s="68"/>
      <c r="G93" s="68"/>
      <c r="H93" s="87"/>
      <c r="I93" s="68"/>
      <c r="J93" s="87"/>
      <c r="K93" s="87"/>
      <c r="L93" s="87"/>
      <c r="M93" s="87"/>
      <c r="N93" s="68">
        <f>SUBTOTAL(9,N91:N92)</f>
        <v>0</v>
      </c>
      <c r="O93" s="68">
        <f t="shared" ref="O93:Q93" si="6">SUBTOTAL(9,O91:O92)</f>
        <v>0.35</v>
      </c>
      <c r="P93" s="68">
        <f t="shared" si="6"/>
        <v>0</v>
      </c>
      <c r="Q93" s="68">
        <f t="shared" si="6"/>
        <v>13.02</v>
      </c>
      <c r="R93" s="88"/>
      <c r="S93" s="88"/>
      <c r="T93" s="88"/>
      <c r="U93" s="68"/>
      <c r="V93" s="90"/>
      <c r="W93" s="95">
        <f>($W$2-O93-P93-N93)/($W$2-O93-P93)</f>
        <v>1</v>
      </c>
      <c r="X93" s="88"/>
      <c r="Y93" s="93"/>
    </row>
    <row r="94" spans="1:25" s="97" customFormat="1" ht="30" customHeight="1" outlineLevel="1">
      <c r="A94" s="68">
        <v>40</v>
      </c>
      <c r="B94" s="68" t="s">
        <v>555</v>
      </c>
      <c r="C94" s="84" t="s">
        <v>107</v>
      </c>
      <c r="D94" s="68">
        <v>212.83</v>
      </c>
      <c r="E94" s="75" t="s">
        <v>212</v>
      </c>
      <c r="F94" s="68"/>
      <c r="G94" s="144">
        <v>42937</v>
      </c>
      <c r="H94" s="145">
        <v>0.8930555555555556</v>
      </c>
      <c r="I94" s="144">
        <v>42938</v>
      </c>
      <c r="J94" s="145">
        <v>0.12708333333333333</v>
      </c>
      <c r="K94" s="87"/>
      <c r="L94" s="87"/>
      <c r="M94" s="87"/>
      <c r="N94" s="117">
        <v>0</v>
      </c>
      <c r="O94" s="117">
        <v>5.62</v>
      </c>
      <c r="P94" s="117">
        <v>0</v>
      </c>
      <c r="Q94" s="117">
        <v>0</v>
      </c>
      <c r="R94" s="88"/>
      <c r="S94" s="88"/>
      <c r="T94" s="88"/>
      <c r="U94" s="159" t="s">
        <v>828</v>
      </c>
      <c r="V94" s="90" t="s">
        <v>774</v>
      </c>
      <c r="W94" s="91"/>
      <c r="X94" s="174" t="s">
        <v>921</v>
      </c>
      <c r="Y94" s="93"/>
    </row>
    <row r="95" spans="1:25" s="97" customFormat="1" ht="15" outlineLevel="2">
      <c r="A95" s="68"/>
      <c r="B95" s="68"/>
      <c r="C95" s="96" t="s">
        <v>331</v>
      </c>
      <c r="D95" s="68"/>
      <c r="E95" s="75"/>
      <c r="F95" s="68"/>
      <c r="G95" s="68"/>
      <c r="H95" s="87"/>
      <c r="I95" s="68"/>
      <c r="J95" s="87"/>
      <c r="K95" s="87"/>
      <c r="L95" s="87"/>
      <c r="M95" s="87"/>
      <c r="N95" s="68">
        <f>SUBTOTAL(9,N94:N94)</f>
        <v>0</v>
      </c>
      <c r="O95" s="68">
        <f>SUBTOTAL(9,O94:O94)</f>
        <v>5.62</v>
      </c>
      <c r="P95" s="68">
        <f>SUBTOTAL(9,P94:P94)</f>
        <v>0</v>
      </c>
      <c r="Q95" s="68">
        <f>SUBTOTAL(9,Q94:Q94)</f>
        <v>0</v>
      </c>
      <c r="R95" s="88"/>
      <c r="S95" s="88"/>
      <c r="T95" s="88"/>
      <c r="U95" s="68"/>
      <c r="V95" s="90"/>
      <c r="W95" s="95">
        <f>($W$2-O95-P95-N95)/($W$2-O95-P95)</f>
        <v>1</v>
      </c>
      <c r="X95" s="88"/>
      <c r="Y95" s="93"/>
    </row>
    <row r="96" spans="1:25" s="97" customFormat="1" ht="15" outlineLevel="2">
      <c r="A96" s="68">
        <v>41</v>
      </c>
      <c r="B96" s="68" t="s">
        <v>556</v>
      </c>
      <c r="C96" s="84" t="s">
        <v>37</v>
      </c>
      <c r="D96" s="68">
        <v>336.93900000000002</v>
      </c>
      <c r="E96" s="75" t="s">
        <v>212</v>
      </c>
      <c r="F96" s="68"/>
      <c r="G96" s="85"/>
      <c r="H96" s="86"/>
      <c r="I96" s="85"/>
      <c r="J96" s="86"/>
      <c r="K96" s="87"/>
      <c r="L96" s="118"/>
      <c r="M96" s="87"/>
      <c r="N96" s="68"/>
      <c r="O96" s="68"/>
      <c r="P96" s="68"/>
      <c r="Q96" s="68"/>
      <c r="R96" s="88"/>
      <c r="S96" s="88"/>
      <c r="T96" s="88"/>
      <c r="U96" s="89"/>
      <c r="V96" s="90"/>
      <c r="W96" s="91"/>
      <c r="X96" s="68"/>
      <c r="Y96" s="93"/>
    </row>
    <row r="97" spans="1:25" s="97" customFormat="1" ht="15" outlineLevel="1">
      <c r="A97" s="68"/>
      <c r="B97" s="68"/>
      <c r="C97" s="96" t="s">
        <v>332</v>
      </c>
      <c r="D97" s="68"/>
      <c r="E97" s="75"/>
      <c r="F97" s="68"/>
      <c r="G97" s="68"/>
      <c r="H97" s="87"/>
      <c r="I97" s="68"/>
      <c r="J97" s="87"/>
      <c r="K97" s="87"/>
      <c r="L97" s="87"/>
      <c r="M97" s="87"/>
      <c r="N97" s="68">
        <f>SUBTOTAL(9,N96:N96)</f>
        <v>0</v>
      </c>
      <c r="O97" s="68">
        <f>SUBTOTAL(9,O96:O96)</f>
        <v>0</v>
      </c>
      <c r="P97" s="68">
        <f>SUBTOTAL(9,P96:P96)</f>
        <v>0</v>
      </c>
      <c r="Q97" s="68">
        <f>SUBTOTAL(9,Q96:Q96)</f>
        <v>0</v>
      </c>
      <c r="R97" s="88"/>
      <c r="S97" s="88"/>
      <c r="T97" s="88"/>
      <c r="U97" s="68"/>
      <c r="V97" s="90"/>
      <c r="W97" s="95">
        <f>($W$2-O97-P97-N97)/($W$2-O97-P97)</f>
        <v>1</v>
      </c>
      <c r="X97" s="88"/>
      <c r="Y97" s="93"/>
    </row>
    <row r="98" spans="1:25" s="97" customFormat="1" ht="23.25" customHeight="1" outlineLevel="2">
      <c r="A98" s="75">
        <v>42</v>
      </c>
      <c r="B98" s="75" t="s">
        <v>557</v>
      </c>
      <c r="C98" s="111" t="s">
        <v>108</v>
      </c>
      <c r="D98" s="75">
        <v>336.93900000000002</v>
      </c>
      <c r="E98" s="75" t="s">
        <v>212</v>
      </c>
      <c r="F98" s="75"/>
      <c r="G98" s="103">
        <v>42923</v>
      </c>
      <c r="H98" s="136">
        <v>0.38819444444444445</v>
      </c>
      <c r="I98" s="110">
        <v>42923</v>
      </c>
      <c r="J98" s="136">
        <v>0.76597222222222217</v>
      </c>
      <c r="K98" s="104"/>
      <c r="L98" s="104"/>
      <c r="M98" s="104"/>
      <c r="N98" s="105">
        <v>9.07</v>
      </c>
      <c r="O98" s="105">
        <v>0</v>
      </c>
      <c r="P98" s="105">
        <v>0</v>
      </c>
      <c r="Q98" s="105">
        <v>0</v>
      </c>
      <c r="R98" s="53"/>
      <c r="S98" s="53"/>
      <c r="T98" s="53"/>
      <c r="U98" s="159" t="s">
        <v>852</v>
      </c>
      <c r="V98" s="90" t="s">
        <v>774</v>
      </c>
      <c r="W98" s="90"/>
      <c r="X98" s="160" t="s">
        <v>242</v>
      </c>
      <c r="Y98" s="93"/>
    </row>
    <row r="99" spans="1:25" s="97" customFormat="1" ht="15" outlineLevel="2">
      <c r="A99" s="75"/>
      <c r="B99" s="75"/>
      <c r="C99" s="107" t="s">
        <v>333</v>
      </c>
      <c r="D99" s="75"/>
      <c r="E99" s="75"/>
      <c r="F99" s="75"/>
      <c r="G99" s="103"/>
      <c r="H99" s="104"/>
      <c r="I99" s="103"/>
      <c r="J99" s="104"/>
      <c r="K99" s="104"/>
      <c r="L99" s="104"/>
      <c r="M99" s="104"/>
      <c r="N99" s="105">
        <f>SUBTOTAL(9,N98:N98)</f>
        <v>9.07</v>
      </c>
      <c r="O99" s="105">
        <f>SUBTOTAL(9,O98:O98)</f>
        <v>0</v>
      </c>
      <c r="P99" s="105">
        <f>SUBTOTAL(9,P98:P98)</f>
        <v>0</v>
      </c>
      <c r="Q99" s="105">
        <f>SUBTOTAL(9,Q98:Q98)</f>
        <v>0</v>
      </c>
      <c r="R99" s="53"/>
      <c r="S99" s="53"/>
      <c r="T99" s="53"/>
      <c r="U99" s="89"/>
      <c r="V99" s="90"/>
      <c r="W99" s="95">
        <f>($W$2-O99-P99-N99)/($W$2-O99-P99)</f>
        <v>0.98780913978494622</v>
      </c>
      <c r="X99" s="106"/>
      <c r="Y99" s="93"/>
    </row>
    <row r="100" spans="1:25" s="97" customFormat="1" ht="24.75" customHeight="1" outlineLevel="1">
      <c r="A100" s="75">
        <v>43</v>
      </c>
      <c r="B100" s="75" t="s">
        <v>558</v>
      </c>
      <c r="C100" s="111" t="s">
        <v>109</v>
      </c>
      <c r="D100" s="75">
        <v>123.45</v>
      </c>
      <c r="E100" s="75" t="s">
        <v>212</v>
      </c>
      <c r="F100" s="75"/>
      <c r="G100" s="103"/>
      <c r="H100" s="136"/>
      <c r="I100" s="110"/>
      <c r="J100" s="136"/>
      <c r="K100" s="104"/>
      <c r="L100" s="104"/>
      <c r="M100" s="104"/>
      <c r="N100" s="147"/>
      <c r="O100" s="147"/>
      <c r="P100" s="147"/>
      <c r="Q100" s="147"/>
      <c r="R100" s="53"/>
      <c r="S100" s="53"/>
      <c r="T100" s="53"/>
      <c r="U100" s="153"/>
      <c r="V100" s="90"/>
      <c r="W100" s="90"/>
      <c r="X100" s="112"/>
      <c r="Y100" s="93"/>
    </row>
    <row r="101" spans="1:25" s="97" customFormat="1" ht="30" customHeight="1" outlineLevel="2">
      <c r="A101" s="75"/>
      <c r="B101" s="75"/>
      <c r="C101" s="107" t="s">
        <v>334</v>
      </c>
      <c r="D101" s="75"/>
      <c r="E101" s="75"/>
      <c r="F101" s="75"/>
      <c r="G101" s="108"/>
      <c r="H101" s="109"/>
      <c r="I101" s="100"/>
      <c r="J101" s="86"/>
      <c r="K101" s="86"/>
      <c r="L101" s="86"/>
      <c r="M101" s="86"/>
      <c r="N101" s="105">
        <f>SUBTOTAL(9,N100:N100)</f>
        <v>0</v>
      </c>
      <c r="O101" s="105">
        <f>SUBTOTAL(9,O100:O100)</f>
        <v>0</v>
      </c>
      <c r="P101" s="105">
        <f>SUBTOTAL(9,P100:P100)</f>
        <v>0</v>
      </c>
      <c r="Q101" s="105">
        <f>SUBTOTAL(9,Q100:Q100)</f>
        <v>0</v>
      </c>
      <c r="R101" s="53"/>
      <c r="S101" s="53"/>
      <c r="T101" s="53"/>
      <c r="U101" s="89"/>
      <c r="V101" s="90"/>
      <c r="W101" s="95">
        <f>($W$2-O101-P101-N101)/($W$2-O101-P101)</f>
        <v>1</v>
      </c>
      <c r="X101" s="92"/>
      <c r="Y101" s="93"/>
    </row>
    <row r="102" spans="1:25" s="97" customFormat="1" ht="30" customHeight="1" outlineLevel="1">
      <c r="A102" s="68">
        <v>44</v>
      </c>
      <c r="B102" s="68" t="s">
        <v>559</v>
      </c>
      <c r="C102" s="84" t="s">
        <v>110</v>
      </c>
      <c r="D102" s="68">
        <v>14.768000000000001</v>
      </c>
      <c r="E102" s="75" t="s">
        <v>212</v>
      </c>
      <c r="F102" s="68"/>
      <c r="G102" s="85"/>
      <c r="H102" s="86"/>
      <c r="I102" s="85"/>
      <c r="J102" s="86"/>
      <c r="K102" s="87"/>
      <c r="L102" s="87"/>
      <c r="M102" s="87"/>
      <c r="N102" s="68"/>
      <c r="O102" s="68"/>
      <c r="P102" s="68"/>
      <c r="Q102" s="68"/>
      <c r="R102" s="88"/>
      <c r="S102" s="88"/>
      <c r="T102" s="88"/>
      <c r="U102" s="89"/>
      <c r="V102" s="90"/>
      <c r="W102" s="91"/>
      <c r="X102" s="88"/>
      <c r="Y102" s="93"/>
    </row>
    <row r="103" spans="1:25" s="97" customFormat="1" ht="15" outlineLevel="2">
      <c r="A103" s="68"/>
      <c r="B103" s="68"/>
      <c r="C103" s="119" t="s">
        <v>335</v>
      </c>
      <c r="D103" s="68"/>
      <c r="E103" s="75"/>
      <c r="F103" s="68"/>
      <c r="G103" s="68"/>
      <c r="H103" s="87"/>
      <c r="I103" s="87"/>
      <c r="J103" s="87"/>
      <c r="K103" s="87"/>
      <c r="L103" s="87"/>
      <c r="M103" s="87"/>
      <c r="N103" s="68">
        <f>SUBTOTAL(9,N102:N102)</f>
        <v>0</v>
      </c>
      <c r="O103" s="68">
        <f>SUBTOTAL(9,O102:O102)</f>
        <v>0</v>
      </c>
      <c r="P103" s="68">
        <f>SUBTOTAL(9,P102:P102)</f>
        <v>0</v>
      </c>
      <c r="Q103" s="68">
        <f>SUBTOTAL(9,Q102:Q102)</f>
        <v>0</v>
      </c>
      <c r="R103" s="88"/>
      <c r="S103" s="88"/>
      <c r="T103" s="88"/>
      <c r="U103" s="68"/>
      <c r="V103" s="90"/>
      <c r="W103" s="95">
        <f>($W$2-O103-P103-N103)/($W$2-O103-P103)</f>
        <v>1</v>
      </c>
      <c r="X103" s="88"/>
      <c r="Y103" s="93"/>
    </row>
    <row r="104" spans="1:25" s="97" customFormat="1" ht="53.25" customHeight="1" outlineLevel="1">
      <c r="A104" s="75">
        <v>45</v>
      </c>
      <c r="B104" s="75" t="s">
        <v>560</v>
      </c>
      <c r="C104" s="120" t="s">
        <v>240</v>
      </c>
      <c r="D104" s="75">
        <v>211.874</v>
      </c>
      <c r="E104" s="75" t="s">
        <v>212</v>
      </c>
      <c r="F104" s="75"/>
      <c r="G104" s="85"/>
      <c r="H104" s="86"/>
      <c r="I104" s="85"/>
      <c r="J104" s="86"/>
      <c r="K104" s="86"/>
      <c r="L104" s="86"/>
      <c r="M104" s="86"/>
      <c r="N104" s="105"/>
      <c r="O104" s="105"/>
      <c r="P104" s="105"/>
      <c r="Q104" s="105"/>
      <c r="R104" s="53"/>
      <c r="S104" s="53"/>
      <c r="T104" s="53"/>
      <c r="U104" s="89"/>
      <c r="V104" s="90"/>
      <c r="W104" s="90"/>
      <c r="X104" s="92"/>
      <c r="Y104" s="93"/>
    </row>
    <row r="105" spans="1:25" s="97" customFormat="1" ht="15" outlineLevel="2">
      <c r="A105" s="75"/>
      <c r="B105" s="75"/>
      <c r="C105" s="121" t="s">
        <v>767</v>
      </c>
      <c r="D105" s="75"/>
      <c r="E105" s="75"/>
      <c r="F105" s="75"/>
      <c r="G105" s="122"/>
      <c r="H105" s="109"/>
      <c r="I105" s="100"/>
      <c r="J105" s="86"/>
      <c r="K105" s="86"/>
      <c r="L105" s="86"/>
      <c r="M105" s="86"/>
      <c r="N105" s="105">
        <f>SUBTOTAL(9,N104:N104)</f>
        <v>0</v>
      </c>
      <c r="O105" s="105">
        <f>SUBTOTAL(9,O104:O104)</f>
        <v>0</v>
      </c>
      <c r="P105" s="105">
        <f>SUBTOTAL(9,P104:P104)</f>
        <v>0</v>
      </c>
      <c r="Q105" s="105">
        <f>SUBTOTAL(9,Q104:Q104)</f>
        <v>0</v>
      </c>
      <c r="R105" s="53"/>
      <c r="S105" s="53"/>
      <c r="T105" s="53"/>
      <c r="U105" s="89"/>
      <c r="V105" s="90"/>
      <c r="W105" s="95">
        <f>($W$2-O105-P105-N105)/($W$2-O105-P105)</f>
        <v>1</v>
      </c>
      <c r="X105" s="92"/>
      <c r="Y105" s="93"/>
    </row>
    <row r="106" spans="1:25" s="97" customFormat="1" ht="27" customHeight="1" outlineLevel="1">
      <c r="A106" s="68">
        <v>46</v>
      </c>
      <c r="B106" s="68" t="s">
        <v>561</v>
      </c>
      <c r="C106" s="84" t="s">
        <v>239</v>
      </c>
      <c r="D106" s="68">
        <v>370.565</v>
      </c>
      <c r="E106" s="75" t="s">
        <v>212</v>
      </c>
      <c r="F106" s="68"/>
      <c r="G106" s="103"/>
      <c r="H106" s="136"/>
      <c r="I106" s="110"/>
      <c r="J106" s="136"/>
      <c r="K106" s="87"/>
      <c r="L106" s="87"/>
      <c r="M106" s="87"/>
      <c r="N106" s="68"/>
      <c r="O106" s="68"/>
      <c r="P106" s="68"/>
      <c r="Q106" s="68"/>
      <c r="R106" s="88"/>
      <c r="S106" s="88"/>
      <c r="T106" s="88"/>
      <c r="U106" s="153"/>
      <c r="V106" s="90"/>
      <c r="W106" s="91"/>
      <c r="X106" s="154"/>
      <c r="Y106" s="93"/>
    </row>
    <row r="107" spans="1:25" s="97" customFormat="1" ht="15" outlineLevel="2">
      <c r="A107" s="68"/>
      <c r="B107" s="68"/>
      <c r="C107" s="96" t="s">
        <v>768</v>
      </c>
      <c r="D107" s="68"/>
      <c r="E107" s="75"/>
      <c r="F107" s="68"/>
      <c r="G107" s="87"/>
      <c r="H107" s="87"/>
      <c r="I107" s="87"/>
      <c r="J107" s="87"/>
      <c r="K107" s="87"/>
      <c r="L107" s="87"/>
      <c r="M107" s="87"/>
      <c r="N107" s="68">
        <f>SUBTOTAL(9,N106:N106)</f>
        <v>0</v>
      </c>
      <c r="O107" s="68">
        <f>SUBTOTAL(9,O106:O106)</f>
        <v>0</v>
      </c>
      <c r="P107" s="68">
        <f>SUBTOTAL(9,P106:P106)</f>
        <v>0</v>
      </c>
      <c r="Q107" s="68">
        <f>SUBTOTAL(9,Q106:Q106)</f>
        <v>0</v>
      </c>
      <c r="R107" s="88"/>
      <c r="S107" s="88"/>
      <c r="T107" s="88"/>
      <c r="U107" s="68"/>
      <c r="V107" s="90"/>
      <c r="W107" s="95">
        <f>($W$2-O107-P107-N107)/($W$2-O107-P107)</f>
        <v>1</v>
      </c>
      <c r="X107" s="88"/>
      <c r="Y107" s="93"/>
    </row>
    <row r="108" spans="1:25" s="97" customFormat="1" ht="25.5" customHeight="1" outlineLevel="1">
      <c r="A108" s="68">
        <v>47</v>
      </c>
      <c r="B108" s="68" t="s">
        <v>562</v>
      </c>
      <c r="C108" s="84" t="s">
        <v>238</v>
      </c>
      <c r="D108" s="68">
        <v>370.565</v>
      </c>
      <c r="E108" s="75" t="s">
        <v>212</v>
      </c>
      <c r="F108" s="68"/>
      <c r="G108" s="103"/>
      <c r="H108" s="136"/>
      <c r="I108" s="110"/>
      <c r="J108" s="136"/>
      <c r="K108" s="87"/>
      <c r="L108" s="87"/>
      <c r="M108" s="87"/>
      <c r="N108" s="68"/>
      <c r="O108" s="68"/>
      <c r="P108" s="68"/>
      <c r="Q108" s="68"/>
      <c r="R108" s="88"/>
      <c r="S108" s="88"/>
      <c r="T108" s="88"/>
      <c r="U108" s="153"/>
      <c r="V108" s="90"/>
      <c r="W108" s="91"/>
      <c r="X108" s="154"/>
      <c r="Y108" s="93"/>
    </row>
    <row r="109" spans="1:25" s="97" customFormat="1" ht="15" outlineLevel="2">
      <c r="A109" s="68"/>
      <c r="B109" s="68"/>
      <c r="C109" s="119" t="s">
        <v>751</v>
      </c>
      <c r="D109" s="68"/>
      <c r="E109" s="75"/>
      <c r="F109" s="68"/>
      <c r="G109" s="87"/>
      <c r="H109" s="87"/>
      <c r="I109" s="87"/>
      <c r="J109" s="87"/>
      <c r="K109" s="87"/>
      <c r="L109" s="87"/>
      <c r="M109" s="87"/>
      <c r="N109" s="68">
        <f>SUBTOTAL(9,N108:N108)</f>
        <v>0</v>
      </c>
      <c r="O109" s="68">
        <f>SUBTOTAL(9,O108:O108)</f>
        <v>0</v>
      </c>
      <c r="P109" s="68">
        <f>SUBTOTAL(9,P108:P108)</f>
        <v>0</v>
      </c>
      <c r="Q109" s="68">
        <f>SUBTOTAL(9,Q108:Q108)</f>
        <v>0</v>
      </c>
      <c r="R109" s="88"/>
      <c r="S109" s="88"/>
      <c r="T109" s="88"/>
      <c r="U109" s="68"/>
      <c r="V109" s="90"/>
      <c r="W109" s="95">
        <f>($W$2-O109-P109-N109)/($W$2-O109-P109)</f>
        <v>1</v>
      </c>
      <c r="X109" s="88"/>
      <c r="Y109" s="93"/>
    </row>
    <row r="110" spans="1:25" s="97" customFormat="1" ht="21" customHeight="1" outlineLevel="1">
      <c r="A110" s="68">
        <v>48</v>
      </c>
      <c r="B110" s="68" t="s">
        <v>563</v>
      </c>
      <c r="C110" s="123" t="s">
        <v>111</v>
      </c>
      <c r="D110" s="68">
        <v>21.43</v>
      </c>
      <c r="E110" s="75" t="s">
        <v>212</v>
      </c>
      <c r="F110" s="68"/>
      <c r="G110" s="103">
        <v>42926</v>
      </c>
      <c r="H110" s="136">
        <v>0.44166666666666665</v>
      </c>
      <c r="I110" s="110">
        <v>42926</v>
      </c>
      <c r="J110" s="136">
        <v>0.81180555555555556</v>
      </c>
      <c r="K110" s="87"/>
      <c r="L110" s="87"/>
      <c r="M110" s="87"/>
      <c r="N110" s="68">
        <v>8.8800000000000008</v>
      </c>
      <c r="O110" s="68">
        <v>0</v>
      </c>
      <c r="P110" s="68">
        <v>0</v>
      </c>
      <c r="Q110" s="68">
        <v>0</v>
      </c>
      <c r="R110" s="88"/>
      <c r="S110" s="88"/>
      <c r="T110" s="88"/>
      <c r="U110" s="159" t="s">
        <v>846</v>
      </c>
      <c r="V110" s="90" t="s">
        <v>774</v>
      </c>
      <c r="W110" s="91"/>
      <c r="X110" s="160" t="s">
        <v>242</v>
      </c>
      <c r="Y110" s="93"/>
    </row>
    <row r="111" spans="1:25" s="97" customFormat="1" ht="15" outlineLevel="2">
      <c r="A111" s="68"/>
      <c r="B111" s="68"/>
      <c r="C111" s="119" t="s">
        <v>336</v>
      </c>
      <c r="D111" s="68"/>
      <c r="E111" s="75"/>
      <c r="F111" s="68"/>
      <c r="G111" s="87"/>
      <c r="H111" s="87"/>
      <c r="I111" s="87"/>
      <c r="J111" s="87"/>
      <c r="K111" s="87"/>
      <c r="L111" s="87"/>
      <c r="M111" s="87"/>
      <c r="N111" s="68">
        <f>SUBTOTAL(9,N110:N110)</f>
        <v>8.8800000000000008</v>
      </c>
      <c r="O111" s="68">
        <f>SUBTOTAL(9,O110:O110)</f>
        <v>0</v>
      </c>
      <c r="P111" s="68">
        <f>SUBTOTAL(9,P110:P110)</f>
        <v>0</v>
      </c>
      <c r="Q111" s="68">
        <f>SUBTOTAL(9,Q110:Q110)</f>
        <v>0</v>
      </c>
      <c r="R111" s="88"/>
      <c r="S111" s="88"/>
      <c r="T111" s="88"/>
      <c r="U111" s="68"/>
      <c r="V111" s="90"/>
      <c r="W111" s="95">
        <f>($W$2-O111-P111-N111)/($W$2-O111-P111)</f>
        <v>0.98806451612903223</v>
      </c>
      <c r="X111" s="88"/>
      <c r="Y111" s="93"/>
    </row>
    <row r="112" spans="1:25" s="97" customFormat="1" ht="19.5" customHeight="1" outlineLevel="1">
      <c r="A112" s="68">
        <v>49</v>
      </c>
      <c r="B112" s="68" t="s">
        <v>564</v>
      </c>
      <c r="C112" s="84" t="s">
        <v>112</v>
      </c>
      <c r="D112" s="68">
        <v>21.43</v>
      </c>
      <c r="E112" s="75" t="s">
        <v>212</v>
      </c>
      <c r="F112" s="68"/>
      <c r="G112" s="103"/>
      <c r="H112" s="136"/>
      <c r="I112" s="110"/>
      <c r="J112" s="136"/>
      <c r="K112" s="87"/>
      <c r="L112" s="87"/>
      <c r="M112" s="87"/>
      <c r="N112" s="68"/>
      <c r="O112" s="68"/>
      <c r="P112" s="68"/>
      <c r="Q112" s="68"/>
      <c r="R112" s="88"/>
      <c r="S112" s="88"/>
      <c r="T112" s="88"/>
      <c r="U112" s="153"/>
      <c r="V112" s="90"/>
      <c r="W112" s="91"/>
      <c r="X112" s="88"/>
      <c r="Y112" s="93"/>
    </row>
    <row r="113" spans="1:25" s="97" customFormat="1" ht="15" outlineLevel="2">
      <c r="A113" s="68"/>
      <c r="B113" s="68"/>
      <c r="C113" s="96" t="s">
        <v>337</v>
      </c>
      <c r="D113" s="68"/>
      <c r="E113" s="75"/>
      <c r="F113" s="68"/>
      <c r="G113" s="87"/>
      <c r="H113" s="87"/>
      <c r="I113" s="87"/>
      <c r="J113" s="87"/>
      <c r="K113" s="87"/>
      <c r="L113" s="87"/>
      <c r="M113" s="87"/>
      <c r="N113" s="68">
        <f>SUBTOTAL(9,N112:N112)</f>
        <v>0</v>
      </c>
      <c r="O113" s="68">
        <f>SUBTOTAL(9,O112:O112)</f>
        <v>0</v>
      </c>
      <c r="P113" s="68">
        <f>SUBTOTAL(9,P112:P112)</f>
        <v>0</v>
      </c>
      <c r="Q113" s="68">
        <f>SUBTOTAL(9,Q112:Q112)</f>
        <v>0</v>
      </c>
      <c r="R113" s="88"/>
      <c r="S113" s="88"/>
      <c r="T113" s="88"/>
      <c r="U113" s="68"/>
      <c r="V113" s="90"/>
      <c r="W113" s="95">
        <f>($W$2-O113-P113-N113)/($W$2-O113-P113)</f>
        <v>1</v>
      </c>
      <c r="X113" s="88"/>
      <c r="Y113" s="93"/>
    </row>
    <row r="114" spans="1:25" s="97" customFormat="1" ht="24.75" customHeight="1" outlineLevel="2">
      <c r="A114" s="68">
        <v>50</v>
      </c>
      <c r="B114" s="68" t="s">
        <v>565</v>
      </c>
      <c r="C114" s="84" t="s">
        <v>113</v>
      </c>
      <c r="D114" s="68">
        <v>6.2880000000000003</v>
      </c>
      <c r="E114" s="75" t="s">
        <v>212</v>
      </c>
      <c r="F114" s="68"/>
      <c r="G114" s="103"/>
      <c r="H114" s="136"/>
      <c r="I114" s="110"/>
      <c r="J114" s="136"/>
      <c r="K114" s="87"/>
      <c r="L114" s="87"/>
      <c r="M114" s="87"/>
      <c r="N114" s="68"/>
      <c r="O114" s="68"/>
      <c r="P114" s="68"/>
      <c r="Q114" s="68"/>
      <c r="R114" s="88"/>
      <c r="S114" s="88"/>
      <c r="T114" s="88"/>
      <c r="U114" s="153"/>
      <c r="V114" s="90"/>
      <c r="W114" s="91"/>
      <c r="X114" s="88"/>
      <c r="Y114" s="93"/>
    </row>
    <row r="115" spans="1:25" s="97" customFormat="1" ht="15" outlineLevel="1">
      <c r="A115" s="68"/>
      <c r="B115" s="68"/>
      <c r="C115" s="96" t="s">
        <v>338</v>
      </c>
      <c r="D115" s="68"/>
      <c r="E115" s="75"/>
      <c r="F115" s="68"/>
      <c r="G115" s="87"/>
      <c r="H115" s="87"/>
      <c r="I115" s="87"/>
      <c r="J115" s="87"/>
      <c r="K115" s="87"/>
      <c r="L115" s="87"/>
      <c r="M115" s="87"/>
      <c r="N115" s="68">
        <f>SUBTOTAL(9,N114:N114)</f>
        <v>0</v>
      </c>
      <c r="O115" s="68">
        <f>SUBTOTAL(9,O114:O114)</f>
        <v>0</v>
      </c>
      <c r="P115" s="68">
        <f>SUBTOTAL(9,P114:P114)</f>
        <v>0</v>
      </c>
      <c r="Q115" s="68">
        <f>SUBTOTAL(9,Q114:Q114)</f>
        <v>0</v>
      </c>
      <c r="R115" s="88"/>
      <c r="S115" s="88"/>
      <c r="T115" s="88"/>
      <c r="U115" s="68"/>
      <c r="V115" s="90"/>
      <c r="W115" s="95">
        <f>($W$2-O115-P115-N115)/($W$2-O115-P115)</f>
        <v>1</v>
      </c>
      <c r="X115" s="88"/>
      <c r="Y115" s="93"/>
    </row>
    <row r="116" spans="1:25" s="97" customFormat="1" ht="20.25" customHeight="1" outlineLevel="2">
      <c r="A116" s="75">
        <v>51</v>
      </c>
      <c r="B116" s="75" t="s">
        <v>566</v>
      </c>
      <c r="C116" s="19" t="s">
        <v>114</v>
      </c>
      <c r="D116" s="75">
        <v>6.2880000000000003</v>
      </c>
      <c r="E116" s="75" t="s">
        <v>212</v>
      </c>
      <c r="F116" s="75"/>
      <c r="G116" s="144">
        <v>42943</v>
      </c>
      <c r="H116" s="145">
        <v>0.72152777777777777</v>
      </c>
      <c r="I116" s="144">
        <v>42943</v>
      </c>
      <c r="J116" s="145">
        <v>0.72152777777777777</v>
      </c>
      <c r="K116" s="124"/>
      <c r="L116" s="124"/>
      <c r="M116" s="124"/>
      <c r="N116" s="105">
        <v>0</v>
      </c>
      <c r="O116" s="105">
        <v>0</v>
      </c>
      <c r="P116" s="105">
        <v>0</v>
      </c>
      <c r="Q116" s="105">
        <v>0</v>
      </c>
      <c r="R116" s="53"/>
      <c r="S116" s="53"/>
      <c r="T116" s="53"/>
      <c r="U116" s="181" t="s">
        <v>929</v>
      </c>
      <c r="V116" s="90"/>
      <c r="W116" s="90"/>
      <c r="X116" s="112" t="s">
        <v>785</v>
      </c>
      <c r="Y116" s="93"/>
    </row>
    <row r="117" spans="1:25" s="97" customFormat="1" ht="15" outlineLevel="1">
      <c r="A117" s="75"/>
      <c r="B117" s="75"/>
      <c r="C117" s="114" t="s">
        <v>339</v>
      </c>
      <c r="D117" s="75"/>
      <c r="E117" s="75"/>
      <c r="F117" s="75"/>
      <c r="G117" s="85"/>
      <c r="H117" s="104"/>
      <c r="I117" s="103"/>
      <c r="J117" s="104"/>
      <c r="K117" s="104"/>
      <c r="L117" s="104"/>
      <c r="M117" s="104"/>
      <c r="N117" s="105">
        <f>SUBTOTAL(9,N116:N116)</f>
        <v>0</v>
      </c>
      <c r="O117" s="105">
        <f>SUBTOTAL(9,O116:O116)</f>
        <v>0</v>
      </c>
      <c r="P117" s="105">
        <f>SUBTOTAL(9,P116:P116)</f>
        <v>0</v>
      </c>
      <c r="Q117" s="105">
        <f>SUBTOTAL(9,Q116:Q116)</f>
        <v>0</v>
      </c>
      <c r="R117" s="53"/>
      <c r="S117" s="53"/>
      <c r="T117" s="53"/>
      <c r="U117" s="89"/>
      <c r="V117" s="90"/>
      <c r="W117" s="95">
        <f>($W$2-O117-P117-N117)/($W$2-O117-P117)</f>
        <v>1</v>
      </c>
      <c r="X117" s="106"/>
      <c r="Y117" s="93"/>
    </row>
    <row r="118" spans="1:25" s="97" customFormat="1" ht="27" customHeight="1" outlineLevel="2">
      <c r="A118" s="68">
        <v>52</v>
      </c>
      <c r="B118" s="68" t="s">
        <v>567</v>
      </c>
      <c r="C118" s="150" t="s">
        <v>88</v>
      </c>
      <c r="D118" s="68">
        <v>47.985999999999997</v>
      </c>
      <c r="E118" s="75" t="s">
        <v>212</v>
      </c>
      <c r="F118" s="68"/>
      <c r="G118" s="144"/>
      <c r="H118" s="145"/>
      <c r="I118" s="146"/>
      <c r="J118" s="145"/>
      <c r="K118" s="87"/>
      <c r="L118" s="87"/>
      <c r="M118" s="87"/>
      <c r="N118" s="68"/>
      <c r="O118" s="68"/>
      <c r="P118" s="68"/>
      <c r="Q118" s="68"/>
      <c r="R118" s="88"/>
      <c r="S118" s="88"/>
      <c r="T118" s="88"/>
      <c r="U118" s="148"/>
      <c r="V118" s="90"/>
      <c r="W118" s="91"/>
      <c r="X118" s="88"/>
      <c r="Y118" s="93"/>
    </row>
    <row r="119" spans="1:25" s="97" customFormat="1" ht="15" outlineLevel="1">
      <c r="A119" s="68"/>
      <c r="B119" s="68"/>
      <c r="C119" s="96" t="s">
        <v>340</v>
      </c>
      <c r="D119" s="68"/>
      <c r="E119" s="75"/>
      <c r="F119" s="68"/>
      <c r="G119" s="68"/>
      <c r="H119" s="87"/>
      <c r="I119" s="68"/>
      <c r="J119" s="87"/>
      <c r="K119" s="87"/>
      <c r="L119" s="87"/>
      <c r="M119" s="87"/>
      <c r="N119" s="68">
        <f>SUBTOTAL(9,N118:N118)</f>
        <v>0</v>
      </c>
      <c r="O119" s="68">
        <f>SUBTOTAL(9,O118:O118)</f>
        <v>0</v>
      </c>
      <c r="P119" s="68">
        <f>SUBTOTAL(9,P118:P118)</f>
        <v>0</v>
      </c>
      <c r="Q119" s="68">
        <f>SUBTOTAL(9,Q118:Q118)</f>
        <v>0</v>
      </c>
      <c r="R119" s="88"/>
      <c r="S119" s="88"/>
      <c r="T119" s="88"/>
      <c r="U119" s="68"/>
      <c r="V119" s="90"/>
      <c r="W119" s="95">
        <f>($W$2-O119-P119-N119)/($W$2-O119-P119)</f>
        <v>1</v>
      </c>
      <c r="X119" s="88"/>
      <c r="Y119" s="93"/>
    </row>
    <row r="120" spans="1:25" s="97" customFormat="1" ht="23.25" customHeight="1" outlineLevel="2">
      <c r="A120" s="75">
        <v>53</v>
      </c>
      <c r="B120" s="75" t="s">
        <v>568</v>
      </c>
      <c r="C120" s="152" t="s">
        <v>237</v>
      </c>
      <c r="D120" s="75">
        <v>47.985999999999997</v>
      </c>
      <c r="E120" s="75" t="s">
        <v>212</v>
      </c>
      <c r="F120" s="75"/>
      <c r="G120" s="103"/>
      <c r="H120" s="136"/>
      <c r="I120" s="110"/>
      <c r="J120" s="136"/>
      <c r="K120" s="104"/>
      <c r="L120" s="104"/>
      <c r="M120" s="104"/>
      <c r="N120" s="105"/>
      <c r="O120" s="105"/>
      <c r="P120" s="105"/>
      <c r="Q120" s="105"/>
      <c r="R120" s="53"/>
      <c r="S120" s="53"/>
      <c r="T120" s="53"/>
      <c r="U120" s="153"/>
      <c r="V120" s="125"/>
      <c r="W120" s="90"/>
      <c r="X120" s="112"/>
      <c r="Y120" s="126"/>
    </row>
    <row r="121" spans="1:25" s="97" customFormat="1" ht="15" outlineLevel="1">
      <c r="A121" s="75"/>
      <c r="B121" s="75"/>
      <c r="C121" s="114" t="s">
        <v>341</v>
      </c>
      <c r="D121" s="75"/>
      <c r="E121" s="75"/>
      <c r="F121" s="75"/>
      <c r="G121" s="103"/>
      <c r="H121" s="104"/>
      <c r="I121" s="103"/>
      <c r="J121" s="104"/>
      <c r="K121" s="104"/>
      <c r="L121" s="104"/>
      <c r="M121" s="104"/>
      <c r="N121" s="105">
        <f>SUBTOTAL(9,N120:N120)</f>
        <v>0</v>
      </c>
      <c r="O121" s="105">
        <f>SUBTOTAL(9,O120:O120)</f>
        <v>0</v>
      </c>
      <c r="P121" s="105">
        <f>SUBTOTAL(9,P120:P120)</f>
        <v>0</v>
      </c>
      <c r="Q121" s="105">
        <f>SUBTOTAL(9,Q120:Q120)</f>
        <v>0</v>
      </c>
      <c r="R121" s="53"/>
      <c r="S121" s="53"/>
      <c r="T121" s="53"/>
      <c r="U121" s="89"/>
      <c r="V121" s="90"/>
      <c r="W121" s="95">
        <f>($W$2-O121-P121-N121)/($W$2-O121-P121)</f>
        <v>1</v>
      </c>
      <c r="X121" s="106"/>
      <c r="Y121" s="126"/>
    </row>
    <row r="122" spans="1:25" s="97" customFormat="1" ht="30" outlineLevel="1">
      <c r="A122" s="75">
        <v>54</v>
      </c>
      <c r="B122" s="75" t="s">
        <v>569</v>
      </c>
      <c r="C122" s="111" t="s">
        <v>89</v>
      </c>
      <c r="D122" s="75">
        <v>239.84299999999999</v>
      </c>
      <c r="E122" s="75" t="s">
        <v>212</v>
      </c>
      <c r="F122" s="75"/>
      <c r="G122" s="103">
        <v>42903</v>
      </c>
      <c r="H122" s="136">
        <v>0.5083333333333333</v>
      </c>
      <c r="I122" s="110">
        <v>42925</v>
      </c>
      <c r="J122" s="136">
        <v>0.44722222222222219</v>
      </c>
      <c r="K122" s="104"/>
      <c r="L122" s="104"/>
      <c r="M122" s="104"/>
      <c r="N122" s="105">
        <v>0</v>
      </c>
      <c r="O122" s="105">
        <v>0</v>
      </c>
      <c r="P122" s="105">
        <v>0</v>
      </c>
      <c r="Q122" s="127">
        <v>202.73</v>
      </c>
      <c r="R122" s="53"/>
      <c r="S122" s="53"/>
      <c r="T122" s="53"/>
      <c r="U122" s="159" t="s">
        <v>804</v>
      </c>
      <c r="V122" s="90" t="s">
        <v>774</v>
      </c>
      <c r="W122" s="95"/>
      <c r="X122" s="154" t="s">
        <v>7</v>
      </c>
      <c r="Y122" s="126"/>
    </row>
    <row r="123" spans="1:25" s="97" customFormat="1" ht="30" outlineLevel="1">
      <c r="A123" s="75">
        <v>54</v>
      </c>
      <c r="B123" s="75" t="s">
        <v>569</v>
      </c>
      <c r="C123" s="111" t="s">
        <v>89</v>
      </c>
      <c r="D123" s="75">
        <v>239.84299999999999</v>
      </c>
      <c r="E123" s="75" t="s">
        <v>212</v>
      </c>
      <c r="F123" s="75"/>
      <c r="G123" s="103">
        <v>42939</v>
      </c>
      <c r="H123" s="136">
        <v>8.819444444444445E-2</v>
      </c>
      <c r="I123" s="161">
        <v>42947</v>
      </c>
      <c r="J123" s="162">
        <v>1</v>
      </c>
      <c r="K123" s="104"/>
      <c r="L123" s="104"/>
      <c r="M123" s="104"/>
      <c r="N123" s="105">
        <v>0</v>
      </c>
      <c r="O123" s="105">
        <v>0</v>
      </c>
      <c r="P123" s="105">
        <v>0</v>
      </c>
      <c r="Q123" s="127">
        <v>213.88</v>
      </c>
      <c r="R123" s="53"/>
      <c r="S123" s="53"/>
      <c r="T123" s="53"/>
      <c r="U123" s="159" t="s">
        <v>804</v>
      </c>
      <c r="V123" s="90" t="s">
        <v>774</v>
      </c>
      <c r="W123" s="95"/>
      <c r="X123" s="154" t="s">
        <v>7</v>
      </c>
      <c r="Y123" s="126"/>
    </row>
    <row r="124" spans="1:25" s="97" customFormat="1" ht="15" outlineLevel="1">
      <c r="A124" s="75"/>
      <c r="B124" s="75"/>
      <c r="C124" s="107" t="s">
        <v>342</v>
      </c>
      <c r="D124" s="75"/>
      <c r="E124" s="75"/>
      <c r="F124" s="75"/>
      <c r="G124" s="103"/>
      <c r="H124" s="104"/>
      <c r="I124" s="128"/>
      <c r="J124" s="129"/>
      <c r="K124" s="129"/>
      <c r="L124" s="129"/>
      <c r="M124" s="129"/>
      <c r="N124" s="105">
        <f>SUBTOTAL(9,N122:N123)</f>
        <v>0</v>
      </c>
      <c r="O124" s="105">
        <f>SUBTOTAL(9,O122:O123)</f>
        <v>0</v>
      </c>
      <c r="P124" s="105">
        <f>SUBTOTAL(9,P122:P123)</f>
        <v>0</v>
      </c>
      <c r="Q124" s="105">
        <f>SUBTOTAL(9,Q122:Q123)</f>
        <v>416.61</v>
      </c>
      <c r="R124" s="53"/>
      <c r="S124" s="53"/>
      <c r="T124" s="53"/>
      <c r="U124" s="130"/>
      <c r="V124" s="90"/>
      <c r="W124" s="95">
        <f>($W$2-O124-P124-N124)/($W$2-O124-P124)</f>
        <v>1</v>
      </c>
      <c r="X124" s="106"/>
      <c r="Y124" s="126"/>
    </row>
    <row r="125" spans="1:25" s="97" customFormat="1" ht="50.1" customHeight="1" outlineLevel="2">
      <c r="A125" s="75">
        <v>55</v>
      </c>
      <c r="B125" s="75" t="s">
        <v>570</v>
      </c>
      <c r="C125" s="111" t="s">
        <v>14</v>
      </c>
      <c r="D125" s="75">
        <v>239.84299999999999</v>
      </c>
      <c r="E125" s="75" t="s">
        <v>212</v>
      </c>
      <c r="F125" s="75"/>
      <c r="G125" s="144">
        <v>42925</v>
      </c>
      <c r="H125" s="145">
        <v>0.45763888888888887</v>
      </c>
      <c r="I125" s="144">
        <v>42947</v>
      </c>
      <c r="J125" s="145">
        <v>1</v>
      </c>
      <c r="K125" s="104"/>
      <c r="L125" s="104"/>
      <c r="M125" s="104"/>
      <c r="N125" s="105">
        <v>0</v>
      </c>
      <c r="O125" s="105">
        <v>0</v>
      </c>
      <c r="P125" s="105">
        <v>0</v>
      </c>
      <c r="Q125" s="105">
        <v>541.02</v>
      </c>
      <c r="R125" s="53"/>
      <c r="S125" s="53"/>
      <c r="T125" s="53"/>
      <c r="U125" s="153" t="s">
        <v>804</v>
      </c>
      <c r="V125" s="90" t="s">
        <v>774</v>
      </c>
      <c r="W125" s="90"/>
      <c r="X125" s="154" t="s">
        <v>7</v>
      </c>
      <c r="Y125" s="126"/>
    </row>
    <row r="126" spans="1:25" s="97" customFormat="1" ht="19.5" customHeight="1" outlineLevel="1">
      <c r="A126" s="75"/>
      <c r="B126" s="75"/>
      <c r="C126" s="107" t="s">
        <v>343</v>
      </c>
      <c r="D126" s="75"/>
      <c r="E126" s="75"/>
      <c r="F126" s="75"/>
      <c r="G126" s="103"/>
      <c r="H126" s="131"/>
      <c r="I126" s="103"/>
      <c r="J126" s="104"/>
      <c r="K126" s="104"/>
      <c r="L126" s="104"/>
      <c r="M126" s="104"/>
      <c r="N126" s="105">
        <f>SUBTOTAL(9,N125:N125)</f>
        <v>0</v>
      </c>
      <c r="O126" s="105">
        <f>SUBTOTAL(9,O125:O125)</f>
        <v>0</v>
      </c>
      <c r="P126" s="105">
        <f>SUBTOTAL(9,P125:P125)</f>
        <v>0</v>
      </c>
      <c r="Q126" s="105">
        <f>SUBTOTAL(9,Q125:Q125)</f>
        <v>541.02</v>
      </c>
      <c r="R126" s="53"/>
      <c r="S126" s="53"/>
      <c r="T126" s="53"/>
      <c r="U126" s="89"/>
      <c r="V126" s="90"/>
      <c r="W126" s="95">
        <f>($W$2-O126-P126-N126)/($W$2-O126-P126)</f>
        <v>1</v>
      </c>
      <c r="X126" s="92"/>
      <c r="Y126" s="126"/>
    </row>
    <row r="127" spans="1:25" s="97" customFormat="1" ht="25.5" customHeight="1" outlineLevel="2">
      <c r="A127" s="68">
        <v>56</v>
      </c>
      <c r="B127" s="68" t="s">
        <v>571</v>
      </c>
      <c r="C127" s="84" t="s">
        <v>90</v>
      </c>
      <c r="D127" s="68">
        <v>52.563000000000002</v>
      </c>
      <c r="E127" s="75" t="s">
        <v>212</v>
      </c>
      <c r="F127" s="68"/>
      <c r="G127" s="144"/>
      <c r="H127" s="145"/>
      <c r="I127" s="146"/>
      <c r="J127" s="145"/>
      <c r="K127" s="68"/>
      <c r="L127" s="68"/>
      <c r="M127" s="68"/>
      <c r="N127" s="68"/>
      <c r="O127" s="68"/>
      <c r="P127" s="68"/>
      <c r="Q127" s="68"/>
      <c r="R127" s="88"/>
      <c r="S127" s="88"/>
      <c r="T127" s="88"/>
      <c r="U127" s="148"/>
      <c r="V127" s="90"/>
      <c r="W127" s="91"/>
      <c r="X127" s="88"/>
      <c r="Y127" s="126"/>
    </row>
    <row r="128" spans="1:25" s="97" customFormat="1" ht="25.5" customHeight="1" outlineLevel="2">
      <c r="A128" s="68">
        <v>56</v>
      </c>
      <c r="B128" s="68" t="s">
        <v>571</v>
      </c>
      <c r="C128" s="84" t="s">
        <v>90</v>
      </c>
      <c r="D128" s="68">
        <v>52.563000000000002</v>
      </c>
      <c r="E128" s="75" t="s">
        <v>212</v>
      </c>
      <c r="F128" s="68"/>
      <c r="G128" s="144"/>
      <c r="H128" s="145"/>
      <c r="I128" s="146"/>
      <c r="J128" s="145"/>
      <c r="K128" s="87"/>
      <c r="L128" s="87"/>
      <c r="M128" s="87"/>
      <c r="N128" s="68"/>
      <c r="O128" s="68"/>
      <c r="P128" s="68"/>
      <c r="Q128" s="68"/>
      <c r="R128" s="88"/>
      <c r="S128" s="88"/>
      <c r="T128" s="88"/>
      <c r="U128" s="148"/>
      <c r="V128" s="90"/>
      <c r="W128" s="91"/>
      <c r="X128" s="88"/>
      <c r="Y128" s="126"/>
    </row>
    <row r="129" spans="1:25" s="97" customFormat="1" ht="21" customHeight="1" outlineLevel="1">
      <c r="A129" s="68"/>
      <c r="B129" s="68"/>
      <c r="C129" s="119" t="s">
        <v>344</v>
      </c>
      <c r="D129" s="68"/>
      <c r="E129" s="75"/>
      <c r="F129" s="68"/>
      <c r="G129" s="68"/>
      <c r="H129" s="87"/>
      <c r="I129" s="87"/>
      <c r="J129" s="87"/>
      <c r="K129" s="87"/>
      <c r="L129" s="87"/>
      <c r="M129" s="87"/>
      <c r="N129" s="68">
        <f>SUBTOTAL(9,N127:N128)</f>
        <v>0</v>
      </c>
      <c r="O129" s="68">
        <f t="shared" ref="O129:Q129" si="7">SUBTOTAL(9,O127:O128)</f>
        <v>0</v>
      </c>
      <c r="P129" s="68">
        <f t="shared" si="7"/>
        <v>0</v>
      </c>
      <c r="Q129" s="68">
        <f t="shared" si="7"/>
        <v>0</v>
      </c>
      <c r="R129" s="88"/>
      <c r="S129" s="88"/>
      <c r="T129" s="88"/>
      <c r="U129" s="68"/>
      <c r="V129" s="90"/>
      <c r="W129" s="95">
        <f>($W$2-O129-P129-N129)/($W$2-O129-P129)</f>
        <v>1</v>
      </c>
      <c r="X129" s="88"/>
      <c r="Y129" s="126"/>
    </row>
    <row r="130" spans="1:25" s="97" customFormat="1" ht="21.75" customHeight="1" outlineLevel="2">
      <c r="A130" s="75">
        <v>57</v>
      </c>
      <c r="B130" s="75" t="s">
        <v>572</v>
      </c>
      <c r="C130" s="132" t="s">
        <v>91</v>
      </c>
      <c r="D130" s="75">
        <v>2.923</v>
      </c>
      <c r="E130" s="75" t="s">
        <v>212</v>
      </c>
      <c r="F130" s="75"/>
      <c r="G130" s="144"/>
      <c r="H130" s="145"/>
      <c r="I130" s="146"/>
      <c r="J130" s="145"/>
      <c r="K130" s="104"/>
      <c r="L130" s="104"/>
      <c r="M130" s="104"/>
      <c r="N130" s="78"/>
      <c r="O130" s="133"/>
      <c r="P130" s="78"/>
      <c r="Q130" s="133"/>
      <c r="R130" s="53"/>
      <c r="S130" s="53"/>
      <c r="T130" s="53"/>
      <c r="U130" s="148"/>
      <c r="V130" s="90"/>
      <c r="W130" s="90"/>
      <c r="X130" s="149"/>
      <c r="Y130" s="126"/>
    </row>
    <row r="131" spans="1:25" s="97" customFormat="1" ht="25.5" customHeight="1" outlineLevel="1">
      <c r="A131" s="75"/>
      <c r="B131" s="75"/>
      <c r="C131" s="134" t="s">
        <v>345</v>
      </c>
      <c r="D131" s="75"/>
      <c r="E131" s="75"/>
      <c r="F131" s="75"/>
      <c r="G131" s="103"/>
      <c r="H131" s="104"/>
      <c r="I131" s="85"/>
      <c r="J131" s="104"/>
      <c r="K131" s="104"/>
      <c r="L131" s="104"/>
      <c r="M131" s="104"/>
      <c r="N131" s="105">
        <f>SUBTOTAL(9,N130:N130)</f>
        <v>0</v>
      </c>
      <c r="O131" s="105">
        <f>SUBTOTAL(9,O130:O130)</f>
        <v>0</v>
      </c>
      <c r="P131" s="105">
        <f>SUBTOTAL(9,P130:P130)</f>
        <v>0</v>
      </c>
      <c r="Q131" s="105">
        <f>SUBTOTAL(9,Q130:Q130)</f>
        <v>0</v>
      </c>
      <c r="R131" s="53"/>
      <c r="S131" s="53"/>
      <c r="T131" s="53"/>
      <c r="U131" s="89"/>
      <c r="V131" s="90"/>
      <c r="W131" s="95">
        <f>($W$2-O131-P131-N131)/($W$2-O131-P131)</f>
        <v>1</v>
      </c>
      <c r="X131" s="106"/>
      <c r="Y131" s="126"/>
    </row>
    <row r="132" spans="1:25" s="97" customFormat="1" ht="30" customHeight="1" outlineLevel="2">
      <c r="A132" s="68">
        <v>58</v>
      </c>
      <c r="B132" s="68" t="s">
        <v>573</v>
      </c>
      <c r="C132" s="84" t="s">
        <v>92</v>
      </c>
      <c r="D132" s="68">
        <v>375.78500000000003</v>
      </c>
      <c r="E132" s="75" t="s">
        <v>212</v>
      </c>
      <c r="F132" s="68"/>
      <c r="G132" s="103"/>
      <c r="H132" s="136"/>
      <c r="I132" s="110"/>
      <c r="J132" s="136"/>
      <c r="K132" s="87"/>
      <c r="L132" s="87"/>
      <c r="M132" s="87"/>
      <c r="N132" s="68"/>
      <c r="O132" s="68"/>
      <c r="P132" s="68"/>
      <c r="Q132" s="68"/>
      <c r="R132" s="88"/>
      <c r="S132" s="88"/>
      <c r="T132" s="88"/>
      <c r="U132" s="153"/>
      <c r="V132" s="90"/>
      <c r="W132" s="91"/>
      <c r="X132" s="154"/>
      <c r="Y132" s="126"/>
    </row>
    <row r="133" spans="1:25" s="97" customFormat="1" ht="19.5" customHeight="1" outlineLevel="1">
      <c r="A133" s="68"/>
      <c r="B133" s="68"/>
      <c r="C133" s="96" t="s">
        <v>346</v>
      </c>
      <c r="D133" s="68"/>
      <c r="E133" s="75"/>
      <c r="F133" s="68"/>
      <c r="G133" s="87"/>
      <c r="H133" s="87"/>
      <c r="I133" s="87"/>
      <c r="J133" s="87"/>
      <c r="K133" s="87"/>
      <c r="L133" s="87"/>
      <c r="M133" s="87"/>
      <c r="N133" s="68">
        <f>SUBTOTAL(9,N132:N132)</f>
        <v>0</v>
      </c>
      <c r="O133" s="68">
        <f>SUBTOTAL(9,O132:O132)</f>
        <v>0</v>
      </c>
      <c r="P133" s="68">
        <f>SUBTOTAL(9,P132:P132)</f>
        <v>0</v>
      </c>
      <c r="Q133" s="68">
        <f>SUBTOTAL(9,Q132:Q132)</f>
        <v>0</v>
      </c>
      <c r="R133" s="88"/>
      <c r="S133" s="88"/>
      <c r="T133" s="88"/>
      <c r="U133" s="68"/>
      <c r="V133" s="90"/>
      <c r="W133" s="95">
        <f>($W$2-O133-P133-N133)/($W$2-O133-P133)</f>
        <v>1</v>
      </c>
      <c r="X133" s="88"/>
      <c r="Y133" s="126"/>
    </row>
    <row r="134" spans="1:25" s="97" customFormat="1" ht="15" outlineLevel="2">
      <c r="A134" s="75">
        <v>59</v>
      </c>
      <c r="B134" s="75" t="s">
        <v>574</v>
      </c>
      <c r="C134" s="111" t="s">
        <v>93</v>
      </c>
      <c r="D134" s="75">
        <v>52.563000000000002</v>
      </c>
      <c r="E134" s="75" t="s">
        <v>212</v>
      </c>
      <c r="F134" s="75"/>
      <c r="G134" s="144"/>
      <c r="H134" s="145"/>
      <c r="I134" s="146"/>
      <c r="J134" s="145"/>
      <c r="K134" s="104"/>
      <c r="L134" s="104"/>
      <c r="M134" s="104"/>
      <c r="N134" s="105"/>
      <c r="O134" s="105"/>
      <c r="P134" s="105"/>
      <c r="Q134" s="105"/>
      <c r="R134" s="53"/>
      <c r="S134" s="53"/>
      <c r="T134" s="53"/>
      <c r="U134" s="148"/>
      <c r="V134" s="90"/>
      <c r="W134" s="90"/>
      <c r="X134" s="112"/>
      <c r="Y134" s="126"/>
    </row>
    <row r="135" spans="1:25" s="97" customFormat="1" ht="15" outlineLevel="1">
      <c r="A135" s="75"/>
      <c r="B135" s="75"/>
      <c r="C135" s="107" t="s">
        <v>347</v>
      </c>
      <c r="D135" s="75"/>
      <c r="E135" s="75"/>
      <c r="F135" s="75"/>
      <c r="G135" s="85"/>
      <c r="H135" s="104"/>
      <c r="I135" s="85"/>
      <c r="J135" s="104"/>
      <c r="K135" s="104"/>
      <c r="L135" s="104"/>
      <c r="M135" s="104"/>
      <c r="N135" s="105">
        <f>SUBTOTAL(9,N134:N134)</f>
        <v>0</v>
      </c>
      <c r="O135" s="105">
        <f>SUBTOTAL(9,O134:O134)</f>
        <v>0</v>
      </c>
      <c r="P135" s="105">
        <f>SUBTOTAL(9,P134:P134)</f>
        <v>0</v>
      </c>
      <c r="Q135" s="105">
        <f>SUBTOTAL(9,Q134:Q134)</f>
        <v>0</v>
      </c>
      <c r="R135" s="53"/>
      <c r="S135" s="53"/>
      <c r="T135" s="53"/>
      <c r="U135" s="130"/>
      <c r="V135" s="90"/>
      <c r="W135" s="95">
        <f>($W$2-O135-P135-N135)/($W$2-O135-P135)</f>
        <v>1</v>
      </c>
      <c r="X135" s="106"/>
      <c r="Y135" s="126"/>
    </row>
    <row r="136" spans="1:25" s="97" customFormat="1" ht="15" outlineLevel="2">
      <c r="A136" s="68">
        <v>60</v>
      </c>
      <c r="B136" s="68" t="s">
        <v>575</v>
      </c>
      <c r="C136" s="84" t="s">
        <v>115</v>
      </c>
      <c r="D136" s="68">
        <v>357.62</v>
      </c>
      <c r="E136" s="75" t="s">
        <v>212</v>
      </c>
      <c r="F136" s="68"/>
      <c r="G136" s="85"/>
      <c r="H136" s="86"/>
      <c r="I136" s="85"/>
      <c r="J136" s="86"/>
      <c r="K136" s="87"/>
      <c r="L136" s="87"/>
      <c r="M136" s="87"/>
      <c r="N136" s="68"/>
      <c r="O136" s="68"/>
      <c r="P136" s="68"/>
      <c r="Q136" s="68"/>
      <c r="R136" s="88"/>
      <c r="S136" s="88"/>
      <c r="T136" s="88"/>
      <c r="U136" s="89"/>
      <c r="V136" s="90"/>
      <c r="W136" s="91"/>
      <c r="X136" s="88"/>
      <c r="Y136" s="126"/>
    </row>
    <row r="137" spans="1:25" s="97" customFormat="1" ht="18.75" customHeight="1" outlineLevel="2">
      <c r="A137" s="68"/>
      <c r="B137" s="68"/>
      <c r="C137" s="96" t="s">
        <v>348</v>
      </c>
      <c r="D137" s="68"/>
      <c r="E137" s="75"/>
      <c r="F137" s="68"/>
      <c r="G137" s="87"/>
      <c r="H137" s="87"/>
      <c r="I137" s="87"/>
      <c r="J137" s="87"/>
      <c r="K137" s="87"/>
      <c r="L137" s="87"/>
      <c r="M137" s="87"/>
      <c r="N137" s="68">
        <f>SUBTOTAL(9,N136:N136)</f>
        <v>0</v>
      </c>
      <c r="O137" s="68">
        <f>SUBTOTAL(9,O136:O136)</f>
        <v>0</v>
      </c>
      <c r="P137" s="68">
        <f>SUBTOTAL(9,P136:P136)</f>
        <v>0</v>
      </c>
      <c r="Q137" s="68">
        <f>SUBTOTAL(9,Q136:Q136)</f>
        <v>0</v>
      </c>
      <c r="R137" s="88"/>
      <c r="S137" s="88"/>
      <c r="T137" s="88"/>
      <c r="U137" s="68"/>
      <c r="V137" s="90"/>
      <c r="W137" s="95">
        <f>($W$2-O137-P137-N137)/($W$2-O137-P137)</f>
        <v>1</v>
      </c>
      <c r="X137" s="88"/>
      <c r="Y137" s="126"/>
    </row>
    <row r="138" spans="1:25" s="97" customFormat="1" ht="45" outlineLevel="2">
      <c r="A138" s="75">
        <v>61</v>
      </c>
      <c r="B138" s="75" t="s">
        <v>576</v>
      </c>
      <c r="C138" s="111" t="s">
        <v>39</v>
      </c>
      <c r="D138" s="75">
        <v>347.577</v>
      </c>
      <c r="E138" s="75" t="s">
        <v>212</v>
      </c>
      <c r="F138" s="75"/>
      <c r="G138" s="144">
        <v>42917</v>
      </c>
      <c r="H138" s="145">
        <v>0.75624999999999998</v>
      </c>
      <c r="I138" s="144">
        <v>42920</v>
      </c>
      <c r="J138" s="145">
        <v>0.3743055555555555</v>
      </c>
      <c r="K138" s="104"/>
      <c r="L138" s="104"/>
      <c r="M138" s="104"/>
      <c r="N138" s="105">
        <v>0</v>
      </c>
      <c r="O138" s="105">
        <v>0</v>
      </c>
      <c r="P138" s="105">
        <v>0</v>
      </c>
      <c r="Q138" s="105">
        <v>62.83</v>
      </c>
      <c r="R138" s="53"/>
      <c r="S138" s="53"/>
      <c r="T138" s="53"/>
      <c r="U138" s="173" t="s">
        <v>818</v>
      </c>
      <c r="V138" s="90" t="s">
        <v>774</v>
      </c>
      <c r="W138" s="90"/>
      <c r="X138" s="174" t="s">
        <v>7</v>
      </c>
      <c r="Y138" s="126"/>
    </row>
    <row r="139" spans="1:25" s="97" customFormat="1" ht="45" outlineLevel="2">
      <c r="A139" s="75">
        <v>61</v>
      </c>
      <c r="B139" s="75" t="s">
        <v>576</v>
      </c>
      <c r="C139" s="111" t="s">
        <v>39</v>
      </c>
      <c r="D139" s="75">
        <v>347.577</v>
      </c>
      <c r="E139" s="75" t="s">
        <v>212</v>
      </c>
      <c r="F139" s="75"/>
      <c r="G139" s="144">
        <v>42920</v>
      </c>
      <c r="H139" s="145">
        <v>0.74930555555555556</v>
      </c>
      <c r="I139" s="144">
        <v>42922</v>
      </c>
      <c r="J139" s="145">
        <v>0.19583333333333333</v>
      </c>
      <c r="K139" s="104"/>
      <c r="L139" s="104"/>
      <c r="M139" s="104"/>
      <c r="N139" s="105">
        <v>0</v>
      </c>
      <c r="O139" s="105">
        <v>0</v>
      </c>
      <c r="P139" s="105">
        <v>0</v>
      </c>
      <c r="Q139" s="105">
        <v>34.72</v>
      </c>
      <c r="R139" s="53"/>
      <c r="S139" s="53"/>
      <c r="T139" s="53"/>
      <c r="U139" s="173" t="s">
        <v>818</v>
      </c>
      <c r="V139" s="90" t="s">
        <v>774</v>
      </c>
      <c r="W139" s="90"/>
      <c r="X139" s="174" t="s">
        <v>7</v>
      </c>
      <c r="Y139" s="126"/>
    </row>
    <row r="140" spans="1:25" s="97" customFormat="1" ht="45" outlineLevel="2">
      <c r="A140" s="75">
        <v>61</v>
      </c>
      <c r="B140" s="75" t="s">
        <v>576</v>
      </c>
      <c r="C140" s="111" t="s">
        <v>39</v>
      </c>
      <c r="D140" s="75">
        <v>347.577</v>
      </c>
      <c r="E140" s="75" t="s">
        <v>212</v>
      </c>
      <c r="F140" s="75"/>
      <c r="G140" s="144">
        <v>42925</v>
      </c>
      <c r="H140" s="145">
        <v>0.66041666666666665</v>
      </c>
      <c r="I140" s="144">
        <v>42926</v>
      </c>
      <c r="J140" s="145">
        <v>0.41666666666666669</v>
      </c>
      <c r="K140" s="104"/>
      <c r="L140" s="104"/>
      <c r="M140" s="104"/>
      <c r="N140" s="105">
        <v>0</v>
      </c>
      <c r="O140" s="105">
        <v>0</v>
      </c>
      <c r="P140" s="105">
        <v>0</v>
      </c>
      <c r="Q140" s="105">
        <v>18.149999999999999</v>
      </c>
      <c r="R140" s="53"/>
      <c r="S140" s="53"/>
      <c r="T140" s="53"/>
      <c r="U140" s="173" t="s">
        <v>805</v>
      </c>
      <c r="V140" s="90" t="s">
        <v>774</v>
      </c>
      <c r="W140" s="90"/>
      <c r="X140" s="174" t="s">
        <v>7</v>
      </c>
      <c r="Y140" s="126"/>
    </row>
    <row r="141" spans="1:25" s="97" customFormat="1" ht="45" outlineLevel="2">
      <c r="A141" s="75">
        <v>61</v>
      </c>
      <c r="B141" s="75" t="s">
        <v>576</v>
      </c>
      <c r="C141" s="111" t="s">
        <v>39</v>
      </c>
      <c r="D141" s="75">
        <v>347.577</v>
      </c>
      <c r="E141" s="75" t="s">
        <v>212</v>
      </c>
      <c r="F141" s="75"/>
      <c r="G141" s="144">
        <v>42930</v>
      </c>
      <c r="H141" s="145">
        <v>0.92222222222222217</v>
      </c>
      <c r="I141" s="144">
        <v>42931</v>
      </c>
      <c r="J141" s="145">
        <v>0.31527777777777777</v>
      </c>
      <c r="K141" s="104"/>
      <c r="L141" s="104"/>
      <c r="M141" s="104"/>
      <c r="N141" s="105">
        <v>0</v>
      </c>
      <c r="O141" s="105">
        <v>0</v>
      </c>
      <c r="P141" s="105">
        <v>0</v>
      </c>
      <c r="Q141" s="105">
        <v>9.43</v>
      </c>
      <c r="R141" s="53"/>
      <c r="S141" s="53"/>
      <c r="T141" s="53"/>
      <c r="U141" s="173" t="s">
        <v>872</v>
      </c>
      <c r="V141" s="90" t="s">
        <v>774</v>
      </c>
      <c r="W141" s="90"/>
      <c r="X141" s="174" t="s">
        <v>7</v>
      </c>
      <c r="Y141" s="126"/>
    </row>
    <row r="142" spans="1:25" s="97" customFormat="1" ht="15" outlineLevel="2">
      <c r="A142" s="75">
        <v>61</v>
      </c>
      <c r="B142" s="75" t="s">
        <v>576</v>
      </c>
      <c r="C142" s="111" t="s">
        <v>39</v>
      </c>
      <c r="D142" s="75">
        <v>347.577</v>
      </c>
      <c r="E142" s="75" t="s">
        <v>212</v>
      </c>
      <c r="F142" s="75"/>
      <c r="G142" s="144">
        <v>42930</v>
      </c>
      <c r="H142" s="145">
        <v>0.91527777777777775</v>
      </c>
      <c r="I142" s="144">
        <v>42930</v>
      </c>
      <c r="J142" s="145">
        <v>0.92222222222222217</v>
      </c>
      <c r="K142" s="104"/>
      <c r="L142" s="104"/>
      <c r="M142" s="104"/>
      <c r="N142" s="105">
        <v>0</v>
      </c>
      <c r="O142" s="105">
        <v>0</v>
      </c>
      <c r="P142" s="105">
        <v>0.17</v>
      </c>
      <c r="Q142" s="105">
        <v>0</v>
      </c>
      <c r="R142" s="53"/>
      <c r="S142" s="53"/>
      <c r="T142" s="53"/>
      <c r="U142" s="173" t="s">
        <v>871</v>
      </c>
      <c r="V142" s="90" t="s">
        <v>774</v>
      </c>
      <c r="W142" s="90"/>
      <c r="X142" s="174" t="s">
        <v>244</v>
      </c>
      <c r="Y142" s="126"/>
    </row>
    <row r="143" spans="1:25" s="97" customFormat="1" ht="45" outlineLevel="1">
      <c r="A143" s="75">
        <v>61</v>
      </c>
      <c r="B143" s="75" t="s">
        <v>576</v>
      </c>
      <c r="C143" s="111" t="s">
        <v>39</v>
      </c>
      <c r="D143" s="75">
        <v>347.577</v>
      </c>
      <c r="E143" s="75" t="s">
        <v>212</v>
      </c>
      <c r="F143" s="75"/>
      <c r="G143" s="144">
        <v>42931</v>
      </c>
      <c r="H143" s="145">
        <v>0.74791666666666667</v>
      </c>
      <c r="I143" s="144">
        <v>42933</v>
      </c>
      <c r="J143" s="145">
        <v>0.59444444444444444</v>
      </c>
      <c r="K143" s="104"/>
      <c r="L143" s="104"/>
      <c r="M143" s="104"/>
      <c r="N143" s="105">
        <v>0</v>
      </c>
      <c r="O143" s="105">
        <v>0</v>
      </c>
      <c r="P143" s="105">
        <v>0</v>
      </c>
      <c r="Q143" s="105">
        <v>44.32</v>
      </c>
      <c r="R143" s="53"/>
      <c r="S143" s="53"/>
      <c r="T143" s="53"/>
      <c r="U143" s="173" t="s">
        <v>805</v>
      </c>
      <c r="V143" s="90" t="s">
        <v>774</v>
      </c>
      <c r="W143" s="90"/>
      <c r="X143" s="174" t="s">
        <v>7</v>
      </c>
      <c r="Y143" s="126"/>
    </row>
    <row r="144" spans="1:25" s="97" customFormat="1" ht="45" outlineLevel="2">
      <c r="A144" s="75">
        <v>61</v>
      </c>
      <c r="B144" s="75" t="s">
        <v>576</v>
      </c>
      <c r="C144" s="111" t="s">
        <v>39</v>
      </c>
      <c r="D144" s="75">
        <v>347.577</v>
      </c>
      <c r="E144" s="75" t="s">
        <v>212</v>
      </c>
      <c r="F144" s="75"/>
      <c r="G144" s="144">
        <v>42933</v>
      </c>
      <c r="H144" s="145">
        <v>0.87638888888888899</v>
      </c>
      <c r="I144" s="144">
        <v>42935</v>
      </c>
      <c r="J144" s="145">
        <v>0.3576388888888889</v>
      </c>
      <c r="K144" s="104"/>
      <c r="L144" s="104"/>
      <c r="M144" s="104"/>
      <c r="N144" s="105">
        <v>0</v>
      </c>
      <c r="O144" s="105">
        <v>0</v>
      </c>
      <c r="P144" s="105">
        <v>0</v>
      </c>
      <c r="Q144" s="105">
        <v>35.549999999999997</v>
      </c>
      <c r="R144" s="53"/>
      <c r="S144" s="53"/>
      <c r="T144" s="53"/>
      <c r="U144" s="173" t="s">
        <v>873</v>
      </c>
      <c r="V144" s="90" t="s">
        <v>774</v>
      </c>
      <c r="W144" s="90"/>
      <c r="X144" s="174" t="s">
        <v>7</v>
      </c>
      <c r="Y144" s="126"/>
    </row>
    <row r="145" spans="1:25" s="97" customFormat="1" ht="45" outlineLevel="2">
      <c r="A145" s="75">
        <v>61</v>
      </c>
      <c r="B145" s="75" t="s">
        <v>576</v>
      </c>
      <c r="C145" s="111" t="s">
        <v>39</v>
      </c>
      <c r="D145" s="75">
        <v>347.577</v>
      </c>
      <c r="E145" s="75" t="s">
        <v>212</v>
      </c>
      <c r="F145" s="75"/>
      <c r="G145" s="144">
        <v>42936</v>
      </c>
      <c r="H145" s="145">
        <v>8.819444444444445E-2</v>
      </c>
      <c r="I145" s="144">
        <v>42936</v>
      </c>
      <c r="J145" s="145">
        <v>0.26250000000000001</v>
      </c>
      <c r="K145" s="104"/>
      <c r="L145" s="104"/>
      <c r="M145" s="104"/>
      <c r="N145" s="105">
        <v>0</v>
      </c>
      <c r="O145" s="105">
        <v>0</v>
      </c>
      <c r="P145" s="105">
        <v>0</v>
      </c>
      <c r="Q145" s="105">
        <v>4.18</v>
      </c>
      <c r="R145" s="53"/>
      <c r="S145" s="53"/>
      <c r="T145" s="53"/>
      <c r="U145" s="173" t="s">
        <v>805</v>
      </c>
      <c r="V145" s="90"/>
      <c r="W145" s="90"/>
      <c r="X145" s="174" t="s">
        <v>7</v>
      </c>
      <c r="Y145" s="126"/>
    </row>
    <row r="146" spans="1:25" s="97" customFormat="1" ht="30" outlineLevel="2">
      <c r="A146" s="75">
        <v>61</v>
      </c>
      <c r="B146" s="75" t="s">
        <v>576</v>
      </c>
      <c r="C146" s="111" t="s">
        <v>39</v>
      </c>
      <c r="D146" s="75">
        <v>347.577</v>
      </c>
      <c r="E146" s="75" t="s">
        <v>212</v>
      </c>
      <c r="F146" s="75"/>
      <c r="G146" s="144">
        <v>42937</v>
      </c>
      <c r="H146" s="145">
        <v>0.75902777777777775</v>
      </c>
      <c r="I146" s="144">
        <v>42937</v>
      </c>
      <c r="J146" s="145">
        <v>0.78472222222222221</v>
      </c>
      <c r="K146" s="104"/>
      <c r="L146" s="104"/>
      <c r="M146" s="104"/>
      <c r="N146" s="105">
        <v>0</v>
      </c>
      <c r="O146" s="105">
        <v>0</v>
      </c>
      <c r="P146" s="105">
        <v>0</v>
      </c>
      <c r="Q146" s="105">
        <v>0.62</v>
      </c>
      <c r="R146" s="53"/>
      <c r="S146" s="53"/>
      <c r="T146" s="53"/>
      <c r="U146" s="173" t="s">
        <v>815</v>
      </c>
      <c r="V146" s="90"/>
      <c r="W146" s="90"/>
      <c r="X146" s="174" t="s">
        <v>7</v>
      </c>
      <c r="Y146" s="126"/>
    </row>
    <row r="147" spans="1:25" s="97" customFormat="1" ht="30" outlineLevel="2">
      <c r="A147" s="75">
        <v>61</v>
      </c>
      <c r="B147" s="75" t="s">
        <v>576</v>
      </c>
      <c r="C147" s="111" t="s">
        <v>39</v>
      </c>
      <c r="D147" s="75">
        <v>347.577</v>
      </c>
      <c r="E147" s="75" t="s">
        <v>212</v>
      </c>
      <c r="F147" s="75"/>
      <c r="G147" s="144">
        <v>42937</v>
      </c>
      <c r="H147" s="145">
        <v>0.75208333333333333</v>
      </c>
      <c r="I147" s="144">
        <v>42937</v>
      </c>
      <c r="J147" s="145">
        <v>0.75902777777777775</v>
      </c>
      <c r="K147" s="104"/>
      <c r="L147" s="104"/>
      <c r="M147" s="104"/>
      <c r="N147" s="105">
        <v>0</v>
      </c>
      <c r="O147" s="105">
        <v>0</v>
      </c>
      <c r="P147" s="105">
        <v>0.17</v>
      </c>
      <c r="Q147" s="105">
        <v>0</v>
      </c>
      <c r="R147" s="53"/>
      <c r="S147" s="53"/>
      <c r="T147" s="53"/>
      <c r="U147" s="173" t="s">
        <v>874</v>
      </c>
      <c r="V147" s="90"/>
      <c r="W147" s="90"/>
      <c r="X147" s="174" t="s">
        <v>244</v>
      </c>
      <c r="Y147" s="126"/>
    </row>
    <row r="148" spans="1:25" s="97" customFormat="1" ht="30" outlineLevel="2">
      <c r="A148" s="75">
        <v>61</v>
      </c>
      <c r="B148" s="75" t="s">
        <v>576</v>
      </c>
      <c r="C148" s="111" t="s">
        <v>39</v>
      </c>
      <c r="D148" s="75">
        <v>347.577</v>
      </c>
      <c r="E148" s="75" t="s">
        <v>212</v>
      </c>
      <c r="F148" s="75"/>
      <c r="G148" s="144">
        <v>42938</v>
      </c>
      <c r="H148" s="145">
        <v>8.1250000000000003E-2</v>
      </c>
      <c r="I148" s="144">
        <v>42938</v>
      </c>
      <c r="J148" s="145">
        <v>0.80069444444444438</v>
      </c>
      <c r="K148" s="104"/>
      <c r="L148" s="104"/>
      <c r="M148" s="104"/>
      <c r="N148" s="105">
        <v>0</v>
      </c>
      <c r="O148" s="105">
        <v>0</v>
      </c>
      <c r="P148" s="105">
        <v>0</v>
      </c>
      <c r="Q148" s="105">
        <v>17.27</v>
      </c>
      <c r="R148" s="53"/>
      <c r="S148" s="53"/>
      <c r="T148" s="53"/>
      <c r="U148" s="173" t="s">
        <v>810</v>
      </c>
      <c r="V148" s="90"/>
      <c r="W148" s="90"/>
      <c r="X148" s="174" t="s">
        <v>7</v>
      </c>
      <c r="Y148" s="126"/>
    </row>
    <row r="149" spans="1:25" s="97" customFormat="1" ht="30" outlineLevel="2">
      <c r="A149" s="75">
        <v>61</v>
      </c>
      <c r="B149" s="75" t="s">
        <v>576</v>
      </c>
      <c r="C149" s="111" t="s">
        <v>39</v>
      </c>
      <c r="D149" s="75">
        <v>347.577</v>
      </c>
      <c r="E149" s="75" t="s">
        <v>212</v>
      </c>
      <c r="F149" s="75"/>
      <c r="G149" s="144">
        <v>42939</v>
      </c>
      <c r="H149" s="145">
        <v>0.54097222222222219</v>
      </c>
      <c r="I149" s="144">
        <v>42939</v>
      </c>
      <c r="J149" s="145">
        <v>0.54791666666666672</v>
      </c>
      <c r="K149" s="104"/>
      <c r="L149" s="104"/>
      <c r="M149" s="104"/>
      <c r="N149" s="105">
        <v>0</v>
      </c>
      <c r="O149" s="105">
        <v>0</v>
      </c>
      <c r="P149" s="105">
        <v>0.17</v>
      </c>
      <c r="Q149" s="105">
        <v>0</v>
      </c>
      <c r="R149" s="53"/>
      <c r="S149" s="53"/>
      <c r="T149" s="53"/>
      <c r="U149" s="173" t="s">
        <v>875</v>
      </c>
      <c r="V149" s="90"/>
      <c r="W149" s="90"/>
      <c r="X149" s="174" t="s">
        <v>244</v>
      </c>
      <c r="Y149" s="126"/>
    </row>
    <row r="150" spans="1:25" s="97" customFormat="1" ht="45" outlineLevel="2">
      <c r="A150" s="75">
        <v>61</v>
      </c>
      <c r="B150" s="75" t="s">
        <v>576</v>
      </c>
      <c r="C150" s="111" t="s">
        <v>39</v>
      </c>
      <c r="D150" s="75">
        <v>347.577</v>
      </c>
      <c r="E150" s="75" t="s">
        <v>212</v>
      </c>
      <c r="F150" s="75"/>
      <c r="G150" s="144">
        <v>42939</v>
      </c>
      <c r="H150" s="145">
        <v>0.54791666666666672</v>
      </c>
      <c r="I150" s="144">
        <v>42940</v>
      </c>
      <c r="J150" s="145">
        <v>0.27708333333333335</v>
      </c>
      <c r="K150" s="104"/>
      <c r="L150" s="104"/>
      <c r="M150" s="104"/>
      <c r="N150" s="105">
        <v>0</v>
      </c>
      <c r="O150" s="105">
        <v>0</v>
      </c>
      <c r="P150" s="105">
        <v>0</v>
      </c>
      <c r="Q150" s="105">
        <v>17.5</v>
      </c>
      <c r="R150" s="53"/>
      <c r="S150" s="53"/>
      <c r="T150" s="53"/>
      <c r="U150" s="173" t="s">
        <v>872</v>
      </c>
      <c r="V150" s="90"/>
      <c r="W150" s="90"/>
      <c r="X150" s="174" t="s">
        <v>7</v>
      </c>
      <c r="Y150" s="126"/>
    </row>
    <row r="151" spans="1:25" s="97" customFormat="1" ht="30" outlineLevel="2">
      <c r="A151" s="75">
        <v>61</v>
      </c>
      <c r="B151" s="75" t="s">
        <v>576</v>
      </c>
      <c r="C151" s="111" t="s">
        <v>39</v>
      </c>
      <c r="D151" s="75">
        <v>347.577</v>
      </c>
      <c r="E151" s="75" t="s">
        <v>212</v>
      </c>
      <c r="F151" s="75"/>
      <c r="G151" s="144">
        <v>42940</v>
      </c>
      <c r="H151" s="145">
        <v>0.43124999999999997</v>
      </c>
      <c r="I151" s="144">
        <v>42940</v>
      </c>
      <c r="J151" s="145">
        <v>0.45</v>
      </c>
      <c r="K151" s="104"/>
      <c r="L151" s="104"/>
      <c r="M151" s="104"/>
      <c r="N151" s="105">
        <v>0.45</v>
      </c>
      <c r="O151" s="105">
        <v>0</v>
      </c>
      <c r="P151" s="105">
        <v>0</v>
      </c>
      <c r="Q151" s="105">
        <v>0</v>
      </c>
      <c r="R151" s="53"/>
      <c r="S151" s="53"/>
      <c r="T151" s="53"/>
      <c r="U151" s="173" t="s">
        <v>876</v>
      </c>
      <c r="V151" s="90"/>
      <c r="W151" s="90"/>
      <c r="X151" s="174" t="s">
        <v>858</v>
      </c>
      <c r="Y151" s="126"/>
    </row>
    <row r="152" spans="1:25" s="97" customFormat="1" ht="30" outlineLevel="2">
      <c r="A152" s="75">
        <v>61</v>
      </c>
      <c r="B152" s="75" t="s">
        <v>576</v>
      </c>
      <c r="C152" s="111" t="s">
        <v>39</v>
      </c>
      <c r="D152" s="75">
        <v>347.577</v>
      </c>
      <c r="E152" s="75" t="s">
        <v>212</v>
      </c>
      <c r="F152" s="75"/>
      <c r="G152" s="144">
        <v>42940</v>
      </c>
      <c r="H152" s="145">
        <v>0.75069444444444444</v>
      </c>
      <c r="I152" s="144">
        <v>42940</v>
      </c>
      <c r="J152" s="145">
        <v>0.75763888888888886</v>
      </c>
      <c r="K152" s="104"/>
      <c r="L152" s="104"/>
      <c r="M152" s="104"/>
      <c r="N152" s="105">
        <v>0</v>
      </c>
      <c r="O152" s="105">
        <v>0</v>
      </c>
      <c r="P152" s="105">
        <v>0.17</v>
      </c>
      <c r="Q152" s="105">
        <v>0</v>
      </c>
      <c r="R152" s="53"/>
      <c r="S152" s="53"/>
      <c r="T152" s="53"/>
      <c r="U152" s="173" t="s">
        <v>877</v>
      </c>
      <c r="V152" s="90"/>
      <c r="W152" s="90"/>
      <c r="X152" s="174" t="s">
        <v>244</v>
      </c>
      <c r="Y152" s="126"/>
    </row>
    <row r="153" spans="1:25" s="97" customFormat="1" ht="45" outlineLevel="2">
      <c r="A153" s="75">
        <v>61</v>
      </c>
      <c r="B153" s="75" t="s">
        <v>576</v>
      </c>
      <c r="C153" s="111" t="s">
        <v>39</v>
      </c>
      <c r="D153" s="75">
        <v>347.577</v>
      </c>
      <c r="E153" s="75" t="s">
        <v>212</v>
      </c>
      <c r="F153" s="75"/>
      <c r="G153" s="144">
        <v>42940</v>
      </c>
      <c r="H153" s="145">
        <v>0.75763888888888886</v>
      </c>
      <c r="I153" s="144">
        <v>42943</v>
      </c>
      <c r="J153" s="145">
        <v>0.33055555555555555</v>
      </c>
      <c r="K153" s="104"/>
      <c r="L153" s="104"/>
      <c r="M153" s="104"/>
      <c r="N153" s="105">
        <v>0</v>
      </c>
      <c r="O153" s="105">
        <v>0</v>
      </c>
      <c r="P153" s="105">
        <v>0</v>
      </c>
      <c r="Q153" s="105">
        <v>61.75</v>
      </c>
      <c r="R153" s="53"/>
      <c r="S153" s="53"/>
      <c r="T153" s="53"/>
      <c r="U153" s="173" t="s">
        <v>878</v>
      </c>
      <c r="V153" s="90"/>
      <c r="W153" s="90"/>
      <c r="X153" s="174" t="s">
        <v>7</v>
      </c>
      <c r="Y153" s="126"/>
    </row>
    <row r="154" spans="1:25" s="97" customFormat="1" ht="45" outlineLevel="2">
      <c r="A154" s="75">
        <v>61</v>
      </c>
      <c r="B154" s="75" t="s">
        <v>576</v>
      </c>
      <c r="C154" s="111" t="s">
        <v>39</v>
      </c>
      <c r="D154" s="75">
        <v>347.577</v>
      </c>
      <c r="E154" s="75" t="s">
        <v>212</v>
      </c>
      <c r="F154" s="75"/>
      <c r="G154" s="144">
        <v>42943</v>
      </c>
      <c r="H154" s="145">
        <v>0.56180555555555556</v>
      </c>
      <c r="I154" s="144">
        <v>42947</v>
      </c>
      <c r="J154" s="145">
        <v>1</v>
      </c>
      <c r="K154" s="104"/>
      <c r="L154" s="104"/>
      <c r="M154" s="104"/>
      <c r="N154" s="105">
        <v>0</v>
      </c>
      <c r="O154" s="105">
        <v>0</v>
      </c>
      <c r="P154" s="105">
        <v>0</v>
      </c>
      <c r="Q154" s="105">
        <v>106.52</v>
      </c>
      <c r="R154" s="53"/>
      <c r="S154" s="53"/>
      <c r="T154" s="53"/>
      <c r="U154" s="173" t="s">
        <v>879</v>
      </c>
      <c r="V154" s="90"/>
      <c r="W154" s="90"/>
      <c r="X154" s="174" t="s">
        <v>7</v>
      </c>
      <c r="Y154" s="126"/>
    </row>
    <row r="155" spans="1:25" s="97" customFormat="1" ht="45" outlineLevel="2">
      <c r="A155" s="75">
        <v>61</v>
      </c>
      <c r="B155" s="75" t="s">
        <v>576</v>
      </c>
      <c r="C155" s="111" t="s">
        <v>39</v>
      </c>
      <c r="D155" s="75">
        <v>347.577</v>
      </c>
      <c r="E155" s="75" t="s">
        <v>212</v>
      </c>
      <c r="F155" s="75"/>
      <c r="G155" s="144">
        <v>42945</v>
      </c>
      <c r="H155" s="145">
        <v>0.99791666666666667</v>
      </c>
      <c r="I155" s="144">
        <v>42947</v>
      </c>
      <c r="J155" s="145">
        <v>1</v>
      </c>
      <c r="K155" s="104"/>
      <c r="L155" s="104"/>
      <c r="M155" s="104"/>
      <c r="N155" s="105">
        <v>0</v>
      </c>
      <c r="O155" s="105">
        <v>0</v>
      </c>
      <c r="P155" s="105">
        <v>0</v>
      </c>
      <c r="Q155" s="105">
        <v>48.05</v>
      </c>
      <c r="R155" s="53"/>
      <c r="S155" s="53"/>
      <c r="T155" s="53"/>
      <c r="U155" s="173" t="s">
        <v>879</v>
      </c>
      <c r="V155" s="90"/>
      <c r="W155" s="90"/>
      <c r="X155" s="174" t="s">
        <v>7</v>
      </c>
      <c r="Y155" s="126"/>
    </row>
    <row r="156" spans="1:25" s="97" customFormat="1" ht="15" outlineLevel="1">
      <c r="A156" s="75"/>
      <c r="B156" s="75"/>
      <c r="C156" s="107" t="s">
        <v>349</v>
      </c>
      <c r="D156" s="75"/>
      <c r="E156" s="75"/>
      <c r="F156" s="75"/>
      <c r="G156" s="122"/>
      <c r="H156" s="109"/>
      <c r="I156" s="110"/>
      <c r="J156" s="86"/>
      <c r="K156" s="86"/>
      <c r="L156" s="86"/>
      <c r="M156" s="86"/>
      <c r="N156" s="68">
        <f>SUBTOTAL(9,N138:N155)</f>
        <v>0.45</v>
      </c>
      <c r="O156" s="68">
        <f t="shared" ref="O156:Q156" si="8">SUBTOTAL(9,O138:O155)</f>
        <v>0</v>
      </c>
      <c r="P156" s="68">
        <f t="shared" si="8"/>
        <v>0.68</v>
      </c>
      <c r="Q156" s="68">
        <f t="shared" si="8"/>
        <v>460.89000000000004</v>
      </c>
      <c r="R156" s="53"/>
      <c r="S156" s="53"/>
      <c r="T156" s="53"/>
      <c r="U156" s="89"/>
      <c r="V156" s="90"/>
      <c r="W156" s="95">
        <f>($W$2-O156-P156-N156)/($W$2-O156-P156)</f>
        <v>0.99939460797503088</v>
      </c>
      <c r="X156" s="92"/>
      <c r="Y156" s="126"/>
    </row>
    <row r="157" spans="1:25" s="97" customFormat="1" ht="24.95" customHeight="1" outlineLevel="2">
      <c r="A157" s="75">
        <v>62</v>
      </c>
      <c r="B157" s="75" t="s">
        <v>577</v>
      </c>
      <c r="C157" s="19" t="s">
        <v>116</v>
      </c>
      <c r="D157" s="75">
        <v>347.577</v>
      </c>
      <c r="E157" s="75" t="s">
        <v>212</v>
      </c>
      <c r="F157" s="75"/>
      <c r="G157" s="144">
        <v>42924</v>
      </c>
      <c r="H157" s="145">
        <v>0.88402777777777775</v>
      </c>
      <c r="I157" s="144">
        <v>42924</v>
      </c>
      <c r="J157" s="145">
        <v>0.96319444444444446</v>
      </c>
      <c r="K157" s="104"/>
      <c r="L157" s="104"/>
      <c r="M157" s="104"/>
      <c r="N157" s="105">
        <v>0</v>
      </c>
      <c r="O157" s="105">
        <v>0</v>
      </c>
      <c r="P157" s="105">
        <v>0</v>
      </c>
      <c r="Q157" s="105">
        <v>1.9</v>
      </c>
      <c r="R157" s="53"/>
      <c r="S157" s="53"/>
      <c r="T157" s="53"/>
      <c r="U157" s="173" t="s">
        <v>881</v>
      </c>
      <c r="V157" s="90" t="s">
        <v>774</v>
      </c>
      <c r="W157" s="90"/>
      <c r="X157" s="174" t="s">
        <v>7</v>
      </c>
      <c r="Y157" s="126"/>
    </row>
    <row r="158" spans="1:25" s="97" customFormat="1" ht="24.95" customHeight="1" outlineLevel="2">
      <c r="A158" s="75">
        <v>62</v>
      </c>
      <c r="B158" s="75" t="s">
        <v>577</v>
      </c>
      <c r="C158" s="19" t="s">
        <v>116</v>
      </c>
      <c r="D158" s="75">
        <v>347.577</v>
      </c>
      <c r="E158" s="75" t="s">
        <v>212</v>
      </c>
      <c r="F158" s="75"/>
      <c r="G158" s="144">
        <v>42924</v>
      </c>
      <c r="H158" s="145">
        <v>0.4458333333333333</v>
      </c>
      <c r="I158" s="144">
        <v>42924</v>
      </c>
      <c r="J158" s="145">
        <v>0.88402777777777775</v>
      </c>
      <c r="K158" s="104"/>
      <c r="L158" s="104"/>
      <c r="M158" s="104"/>
      <c r="N158" s="105">
        <v>10.52</v>
      </c>
      <c r="O158" s="105">
        <v>0</v>
      </c>
      <c r="P158" s="105">
        <v>0</v>
      </c>
      <c r="Q158" s="105">
        <v>0</v>
      </c>
      <c r="R158" s="53"/>
      <c r="S158" s="53"/>
      <c r="T158" s="53"/>
      <c r="U158" s="173" t="s">
        <v>880</v>
      </c>
      <c r="V158" s="90" t="s">
        <v>774</v>
      </c>
      <c r="W158" s="90"/>
      <c r="X158" s="174" t="s">
        <v>249</v>
      </c>
      <c r="Y158" s="126"/>
    </row>
    <row r="159" spans="1:25" s="97" customFormat="1" ht="24.95" customHeight="1" outlineLevel="2">
      <c r="A159" s="75">
        <v>62</v>
      </c>
      <c r="B159" s="75" t="s">
        <v>577</v>
      </c>
      <c r="C159" s="19" t="s">
        <v>116</v>
      </c>
      <c r="D159" s="75">
        <v>347.577</v>
      </c>
      <c r="E159" s="75" t="s">
        <v>212</v>
      </c>
      <c r="F159" s="75"/>
      <c r="G159" s="144">
        <v>42926</v>
      </c>
      <c r="H159" s="145">
        <v>0.68888888888888899</v>
      </c>
      <c r="I159" s="144">
        <v>42947</v>
      </c>
      <c r="J159" s="145">
        <v>1</v>
      </c>
      <c r="K159" s="104"/>
      <c r="L159" s="104"/>
      <c r="M159" s="104"/>
      <c r="N159" s="105">
        <v>0</v>
      </c>
      <c r="O159" s="105">
        <v>0</v>
      </c>
      <c r="P159" s="105">
        <v>0</v>
      </c>
      <c r="Q159" s="105">
        <v>511.47</v>
      </c>
      <c r="R159" s="53"/>
      <c r="S159" s="53"/>
      <c r="T159" s="53"/>
      <c r="U159" s="173" t="s">
        <v>805</v>
      </c>
      <c r="V159" s="90" t="s">
        <v>774</v>
      </c>
      <c r="W159" s="90"/>
      <c r="X159" s="174" t="s">
        <v>7</v>
      </c>
      <c r="Y159" s="126"/>
    </row>
    <row r="160" spans="1:25" s="97" customFormat="1" ht="15" outlineLevel="2">
      <c r="A160" s="75"/>
      <c r="B160" s="75"/>
      <c r="C160" s="114" t="s">
        <v>350</v>
      </c>
      <c r="D160" s="75"/>
      <c r="E160" s="75"/>
      <c r="F160" s="75"/>
      <c r="G160" s="122"/>
      <c r="H160" s="109"/>
      <c r="I160" s="110"/>
      <c r="J160" s="86"/>
      <c r="K160" s="86"/>
      <c r="L160" s="86"/>
      <c r="M160" s="86"/>
      <c r="N160" s="68">
        <f>SUBTOTAL(9,N157:N159)</f>
        <v>10.52</v>
      </c>
      <c r="O160" s="68">
        <f t="shared" ref="O160:Q160" si="9">SUBTOTAL(9,O157:O159)</f>
        <v>0</v>
      </c>
      <c r="P160" s="68">
        <f t="shared" si="9"/>
        <v>0</v>
      </c>
      <c r="Q160" s="68">
        <f t="shared" si="9"/>
        <v>513.37</v>
      </c>
      <c r="R160" s="53"/>
      <c r="S160" s="53"/>
      <c r="T160" s="53"/>
      <c r="U160" s="89"/>
      <c r="V160" s="90"/>
      <c r="W160" s="95">
        <f>($W$2-O160-P160-N160)/($W$2-O160-P160)</f>
        <v>0.98586021505376342</v>
      </c>
      <c r="X160" s="92"/>
      <c r="Y160" s="126"/>
    </row>
    <row r="161" spans="1:25" s="97" customFormat="1" ht="24.75" customHeight="1" outlineLevel="2">
      <c r="A161" s="75">
        <v>63</v>
      </c>
      <c r="B161" s="75" t="s">
        <v>578</v>
      </c>
      <c r="C161" s="89" t="s">
        <v>35</v>
      </c>
      <c r="D161" s="75">
        <v>369.10700000000003</v>
      </c>
      <c r="E161" s="75" t="s">
        <v>212</v>
      </c>
      <c r="F161" s="75"/>
      <c r="G161" s="144">
        <v>42917</v>
      </c>
      <c r="H161" s="145">
        <v>0</v>
      </c>
      <c r="I161" s="144">
        <v>42921</v>
      </c>
      <c r="J161" s="145">
        <v>0.42152777777777778</v>
      </c>
      <c r="K161" s="104"/>
      <c r="L161" s="104"/>
      <c r="M161" s="104"/>
      <c r="N161" s="105">
        <v>0</v>
      </c>
      <c r="O161" s="105">
        <v>0</v>
      </c>
      <c r="P161" s="105">
        <v>0</v>
      </c>
      <c r="Q161" s="105">
        <v>106.12</v>
      </c>
      <c r="R161" s="53"/>
      <c r="S161" s="53"/>
      <c r="T161" s="53"/>
      <c r="U161" s="159" t="s">
        <v>797</v>
      </c>
      <c r="V161" s="90" t="s">
        <v>774</v>
      </c>
      <c r="W161" s="90"/>
      <c r="X161" s="160" t="s">
        <v>7</v>
      </c>
      <c r="Y161" s="126"/>
    </row>
    <row r="162" spans="1:25" s="97" customFormat="1" ht="24.75" customHeight="1" outlineLevel="2">
      <c r="A162" s="75">
        <v>63</v>
      </c>
      <c r="B162" s="75" t="s">
        <v>578</v>
      </c>
      <c r="C162" s="89" t="s">
        <v>35</v>
      </c>
      <c r="D162" s="75">
        <v>369.10700000000003</v>
      </c>
      <c r="E162" s="75" t="s">
        <v>212</v>
      </c>
      <c r="F162" s="75"/>
      <c r="G162" s="144">
        <v>42933</v>
      </c>
      <c r="H162" s="145">
        <v>0.5</v>
      </c>
      <c r="I162" s="144">
        <v>42947</v>
      </c>
      <c r="J162" s="145">
        <v>1</v>
      </c>
      <c r="K162" s="104"/>
      <c r="L162" s="104"/>
      <c r="M162" s="104"/>
      <c r="N162" s="105">
        <v>0</v>
      </c>
      <c r="O162" s="105">
        <v>0</v>
      </c>
      <c r="P162" s="105">
        <v>0</v>
      </c>
      <c r="Q162" s="105">
        <v>348</v>
      </c>
      <c r="R162" s="53"/>
      <c r="S162" s="53"/>
      <c r="T162" s="53"/>
      <c r="U162" s="159" t="s">
        <v>797</v>
      </c>
      <c r="V162" s="90" t="s">
        <v>774</v>
      </c>
      <c r="W162" s="90"/>
      <c r="X162" s="160" t="s">
        <v>7</v>
      </c>
      <c r="Y162" s="126"/>
    </row>
    <row r="163" spans="1:25" s="97" customFormat="1" ht="15" outlineLevel="2">
      <c r="A163" s="75"/>
      <c r="B163" s="75"/>
      <c r="C163" s="107" t="s">
        <v>351</v>
      </c>
      <c r="D163" s="75"/>
      <c r="E163" s="75"/>
      <c r="F163" s="75"/>
      <c r="G163" s="122"/>
      <c r="H163" s="109"/>
      <c r="I163" s="110"/>
      <c r="J163" s="86"/>
      <c r="K163" s="86"/>
      <c r="L163" s="86"/>
      <c r="M163" s="86"/>
      <c r="N163" s="68">
        <f>SUBTOTAL(9,N161:N162)</f>
        <v>0</v>
      </c>
      <c r="O163" s="68">
        <f>SUBTOTAL(9,O161:O162)</f>
        <v>0</v>
      </c>
      <c r="P163" s="68">
        <f>SUBTOTAL(9,P161:P162)</f>
        <v>0</v>
      </c>
      <c r="Q163" s="68">
        <f>SUBTOTAL(9,Q161:Q162)</f>
        <v>454.12</v>
      </c>
      <c r="R163" s="53"/>
      <c r="S163" s="53"/>
      <c r="T163" s="53"/>
      <c r="U163" s="89"/>
      <c r="V163" s="90"/>
      <c r="W163" s="95">
        <f>($W$2-O163-P163-N163)/($W$2-O163-P163)</f>
        <v>1</v>
      </c>
      <c r="X163" s="92"/>
      <c r="Y163" s="126"/>
    </row>
    <row r="164" spans="1:25" s="97" customFormat="1" ht="30" outlineLevel="1">
      <c r="A164" s="75">
        <v>64</v>
      </c>
      <c r="B164" s="75" t="s">
        <v>579</v>
      </c>
      <c r="C164" s="111" t="s">
        <v>34</v>
      </c>
      <c r="D164" s="75">
        <v>369.10700000000003</v>
      </c>
      <c r="E164" s="75" t="s">
        <v>212</v>
      </c>
      <c r="F164" s="75"/>
      <c r="G164" s="103">
        <v>42918</v>
      </c>
      <c r="H164" s="136">
        <v>0.58888888888888891</v>
      </c>
      <c r="I164" s="110">
        <v>42918</v>
      </c>
      <c r="J164" s="136">
        <v>0.75347222222222221</v>
      </c>
      <c r="K164" s="85"/>
      <c r="L164" s="85"/>
      <c r="M164" s="85"/>
      <c r="N164" s="105">
        <v>3.95</v>
      </c>
      <c r="O164" s="105">
        <v>0</v>
      </c>
      <c r="P164" s="105">
        <v>0</v>
      </c>
      <c r="Q164" s="105">
        <v>0</v>
      </c>
      <c r="R164" s="53"/>
      <c r="S164" s="53"/>
      <c r="T164" s="53"/>
      <c r="U164" s="159" t="s">
        <v>863</v>
      </c>
      <c r="V164" s="90" t="s">
        <v>774</v>
      </c>
      <c r="W164" s="90"/>
      <c r="X164" s="160" t="s">
        <v>249</v>
      </c>
      <c r="Y164" s="126"/>
    </row>
    <row r="165" spans="1:25" s="97" customFormat="1" ht="30" outlineLevel="1">
      <c r="A165" s="75">
        <v>64</v>
      </c>
      <c r="B165" s="75" t="s">
        <v>579</v>
      </c>
      <c r="C165" s="111" t="s">
        <v>34</v>
      </c>
      <c r="D165" s="75">
        <v>369.10700000000003</v>
      </c>
      <c r="E165" s="75" t="s">
        <v>212</v>
      </c>
      <c r="F165" s="75"/>
      <c r="G165" s="103">
        <v>42918</v>
      </c>
      <c r="H165" s="136">
        <v>0.75347222222222221</v>
      </c>
      <c r="I165" s="110">
        <v>42918</v>
      </c>
      <c r="J165" s="136">
        <v>0.7993055555555556</v>
      </c>
      <c r="K165" s="85"/>
      <c r="L165" s="85"/>
      <c r="M165" s="85"/>
      <c r="N165" s="105">
        <v>0</v>
      </c>
      <c r="O165" s="105">
        <v>0</v>
      </c>
      <c r="P165" s="105">
        <v>0</v>
      </c>
      <c r="Q165" s="105">
        <v>1.1000000000000001</v>
      </c>
      <c r="R165" s="53"/>
      <c r="S165" s="53"/>
      <c r="T165" s="53"/>
      <c r="U165" s="159" t="s">
        <v>864</v>
      </c>
      <c r="V165" s="90" t="s">
        <v>774</v>
      </c>
      <c r="W165" s="90"/>
      <c r="X165" s="160" t="s">
        <v>7</v>
      </c>
      <c r="Y165" s="126"/>
    </row>
    <row r="166" spans="1:25" s="97" customFormat="1" ht="18.75" customHeight="1" outlineLevel="2">
      <c r="A166" s="75"/>
      <c r="B166" s="75"/>
      <c r="C166" s="107" t="s">
        <v>352</v>
      </c>
      <c r="D166" s="75"/>
      <c r="E166" s="75"/>
      <c r="F166" s="75"/>
      <c r="G166" s="85"/>
      <c r="H166" s="104"/>
      <c r="I166" s="103"/>
      <c r="J166" s="85"/>
      <c r="K166" s="85"/>
      <c r="L166" s="85"/>
      <c r="M166" s="85"/>
      <c r="N166" s="105">
        <f>SUBTOTAL(9,N164:N165)</f>
        <v>3.95</v>
      </c>
      <c r="O166" s="105">
        <f>SUBTOTAL(9,O164:O165)</f>
        <v>0</v>
      </c>
      <c r="P166" s="105">
        <f>SUBTOTAL(9,P164:P165)</f>
        <v>0</v>
      </c>
      <c r="Q166" s="105">
        <f>SUBTOTAL(9,Q164:Q165)</f>
        <v>1.1000000000000001</v>
      </c>
      <c r="R166" s="53"/>
      <c r="S166" s="53"/>
      <c r="T166" s="53"/>
      <c r="U166" s="89"/>
      <c r="V166" s="90"/>
      <c r="W166" s="95">
        <f>($W$2-O166-P166-N166)/($W$2-O166-P166)</f>
        <v>0.99469086021505371</v>
      </c>
      <c r="X166" s="106"/>
      <c r="Y166" s="126"/>
    </row>
    <row r="167" spans="1:25" s="97" customFormat="1" ht="18.75" customHeight="1" outlineLevel="2">
      <c r="A167" s="68">
        <v>65</v>
      </c>
      <c r="B167" s="68" t="s">
        <v>580</v>
      </c>
      <c r="C167" s="84" t="s">
        <v>118</v>
      </c>
      <c r="D167" s="68">
        <v>9.57</v>
      </c>
      <c r="E167" s="75" t="s">
        <v>212</v>
      </c>
      <c r="F167" s="75"/>
      <c r="G167" s="144">
        <v>42917</v>
      </c>
      <c r="H167" s="178">
        <v>0.66875000000000007</v>
      </c>
      <c r="I167" s="144">
        <v>42918</v>
      </c>
      <c r="J167" s="178">
        <v>0.36041666666666666</v>
      </c>
      <c r="K167" s="85"/>
      <c r="L167" s="85"/>
      <c r="M167" s="85"/>
      <c r="N167" s="105">
        <v>0</v>
      </c>
      <c r="O167" s="105">
        <v>0</v>
      </c>
      <c r="P167" s="105">
        <v>0</v>
      </c>
      <c r="Q167" s="105">
        <v>16.600000000000001</v>
      </c>
      <c r="R167" s="53"/>
      <c r="S167" s="53"/>
      <c r="T167" s="53"/>
      <c r="U167" s="179" t="s">
        <v>928</v>
      </c>
      <c r="V167" s="90" t="s">
        <v>774</v>
      </c>
      <c r="W167" s="95"/>
      <c r="X167" s="180" t="s">
        <v>776</v>
      </c>
      <c r="Y167" s="126"/>
    </row>
    <row r="168" spans="1:25" s="97" customFormat="1" ht="18.75" customHeight="1" outlineLevel="2">
      <c r="A168" s="68">
        <v>65</v>
      </c>
      <c r="B168" s="68" t="s">
        <v>580</v>
      </c>
      <c r="C168" s="84" t="s">
        <v>118</v>
      </c>
      <c r="D168" s="68">
        <v>9.57</v>
      </c>
      <c r="E168" s="75" t="s">
        <v>212</v>
      </c>
      <c r="F168" s="75"/>
      <c r="G168" s="144">
        <v>42918</v>
      </c>
      <c r="H168" s="145">
        <v>0.65347222222222223</v>
      </c>
      <c r="I168" s="144">
        <v>42918</v>
      </c>
      <c r="J168" s="145">
        <v>0.65694444444444444</v>
      </c>
      <c r="K168" s="85"/>
      <c r="L168" s="85"/>
      <c r="M168" s="85"/>
      <c r="N168" s="105">
        <v>0</v>
      </c>
      <c r="O168" s="105">
        <v>0</v>
      </c>
      <c r="P168" s="105">
        <v>0</v>
      </c>
      <c r="Q168" s="105">
        <v>0.08</v>
      </c>
      <c r="R168" s="53"/>
      <c r="S168" s="53"/>
      <c r="T168" s="53"/>
      <c r="U168" s="179" t="s">
        <v>928</v>
      </c>
      <c r="V168" s="90" t="s">
        <v>774</v>
      </c>
      <c r="W168" s="95"/>
      <c r="X168" s="174" t="s">
        <v>776</v>
      </c>
      <c r="Y168" s="126"/>
    </row>
    <row r="169" spans="1:25" s="97" customFormat="1" ht="25.5" customHeight="1" outlineLevel="2">
      <c r="A169" s="68">
        <v>65</v>
      </c>
      <c r="B169" s="68" t="s">
        <v>580</v>
      </c>
      <c r="C169" s="84" t="s">
        <v>118</v>
      </c>
      <c r="D169" s="68">
        <v>9.57</v>
      </c>
      <c r="E169" s="75" t="s">
        <v>212</v>
      </c>
      <c r="F169" s="68"/>
      <c r="G169" s="144">
        <v>42928</v>
      </c>
      <c r="H169" s="145">
        <v>0.39999999999999997</v>
      </c>
      <c r="I169" s="144">
        <v>42928</v>
      </c>
      <c r="J169" s="145">
        <v>0.9</v>
      </c>
      <c r="K169" s="87"/>
      <c r="L169" s="87"/>
      <c r="M169" s="87"/>
      <c r="N169" s="68">
        <v>12</v>
      </c>
      <c r="O169" s="68">
        <v>0</v>
      </c>
      <c r="P169" s="68">
        <v>0</v>
      </c>
      <c r="Q169" s="68">
        <v>0</v>
      </c>
      <c r="R169" s="88"/>
      <c r="S169" s="88"/>
      <c r="T169" s="88"/>
      <c r="U169" s="173" t="s">
        <v>840</v>
      </c>
      <c r="V169" s="90" t="s">
        <v>774</v>
      </c>
      <c r="W169" s="91"/>
      <c r="X169" s="174" t="s">
        <v>242</v>
      </c>
      <c r="Y169" s="126"/>
    </row>
    <row r="170" spans="1:25" s="97" customFormat="1" ht="16.5" customHeight="1" outlineLevel="1">
      <c r="A170" s="68"/>
      <c r="B170" s="68"/>
      <c r="C170" s="96" t="s">
        <v>353</v>
      </c>
      <c r="D170" s="68"/>
      <c r="E170" s="75"/>
      <c r="F170" s="68"/>
      <c r="G170" s="87"/>
      <c r="H170" s="87"/>
      <c r="I170" s="87"/>
      <c r="J170" s="87"/>
      <c r="K170" s="87"/>
      <c r="L170" s="87"/>
      <c r="M170" s="87"/>
      <c r="N170" s="68">
        <f>SUBTOTAL(9,N167:N169)</f>
        <v>12</v>
      </c>
      <c r="O170" s="68">
        <f t="shared" ref="O170:Q170" si="10">SUBTOTAL(9,O167:O169)</f>
        <v>0</v>
      </c>
      <c r="P170" s="68">
        <f t="shared" si="10"/>
        <v>0</v>
      </c>
      <c r="Q170" s="68">
        <f t="shared" si="10"/>
        <v>16.68</v>
      </c>
      <c r="R170" s="88"/>
      <c r="S170" s="88"/>
      <c r="T170" s="88"/>
      <c r="U170" s="89"/>
      <c r="V170" s="90"/>
      <c r="W170" s="95">
        <f>($W$2-O170-P170-N170)/($W$2-O170-P170)</f>
        <v>0.9838709677419355</v>
      </c>
      <c r="X170" s="88"/>
      <c r="Y170" s="126"/>
    </row>
    <row r="171" spans="1:25" s="97" customFormat="1" ht="23.25" customHeight="1" outlineLevel="2">
      <c r="A171" s="68">
        <v>66</v>
      </c>
      <c r="B171" s="68" t="s">
        <v>581</v>
      </c>
      <c r="C171" s="84" t="s">
        <v>119</v>
      </c>
      <c r="D171" s="68">
        <v>9.57</v>
      </c>
      <c r="E171" s="75" t="s">
        <v>212</v>
      </c>
      <c r="F171" s="68"/>
      <c r="G171" s="103"/>
      <c r="H171" s="136"/>
      <c r="I171" s="110"/>
      <c r="J171" s="136"/>
      <c r="K171" s="87"/>
      <c r="L171" s="87"/>
      <c r="M171" s="87"/>
      <c r="N171" s="68"/>
      <c r="O171" s="68"/>
      <c r="P171" s="68"/>
      <c r="Q171" s="68"/>
      <c r="R171" s="88"/>
      <c r="S171" s="88"/>
      <c r="T171" s="88"/>
      <c r="U171" s="153"/>
      <c r="V171" s="90"/>
      <c r="W171" s="91"/>
      <c r="X171" s="154"/>
      <c r="Y171" s="126"/>
    </row>
    <row r="172" spans="1:25" s="97" customFormat="1" ht="15" outlineLevel="2">
      <c r="A172" s="68"/>
      <c r="B172" s="68"/>
      <c r="C172" s="96" t="s">
        <v>354</v>
      </c>
      <c r="D172" s="68"/>
      <c r="E172" s="75"/>
      <c r="F172" s="68"/>
      <c r="G172" s="87"/>
      <c r="H172" s="87"/>
      <c r="I172" s="87"/>
      <c r="J172" s="87"/>
      <c r="K172" s="87"/>
      <c r="L172" s="87"/>
      <c r="M172" s="87"/>
      <c r="N172" s="68">
        <f>SUBTOTAL(9,N171:N171)</f>
        <v>0</v>
      </c>
      <c r="O172" s="68">
        <f>SUBTOTAL(9,O171:O171)</f>
        <v>0</v>
      </c>
      <c r="P172" s="68">
        <f>SUBTOTAL(9,P171:P171)</f>
        <v>0</v>
      </c>
      <c r="Q172" s="68">
        <f>SUBTOTAL(9,Q171:Q171)</f>
        <v>0</v>
      </c>
      <c r="R172" s="88"/>
      <c r="S172" s="88"/>
      <c r="T172" s="88"/>
      <c r="U172" s="89"/>
      <c r="V172" s="90"/>
      <c r="W172" s="95">
        <f>($W$2-O172-P172-N172)/($W$2-O172-P172)</f>
        <v>1</v>
      </c>
      <c r="X172" s="88"/>
      <c r="Y172" s="126"/>
    </row>
    <row r="173" spans="1:25" s="97" customFormat="1" ht="27" customHeight="1" outlineLevel="1">
      <c r="A173" s="68">
        <v>67</v>
      </c>
      <c r="B173" s="68" t="s">
        <v>582</v>
      </c>
      <c r="C173" s="84" t="s">
        <v>120</v>
      </c>
      <c r="D173" s="68">
        <v>9.977999999999998</v>
      </c>
      <c r="E173" s="75" t="s">
        <v>212</v>
      </c>
      <c r="F173" s="68"/>
      <c r="G173" s="103">
        <v>42921</v>
      </c>
      <c r="H173" s="136">
        <v>0.51527777777777783</v>
      </c>
      <c r="I173" s="110">
        <v>42921</v>
      </c>
      <c r="J173" s="136">
        <v>0.68472222222222223</v>
      </c>
      <c r="K173" s="87"/>
      <c r="L173" s="87"/>
      <c r="M173" s="87"/>
      <c r="N173" s="68">
        <v>4.07</v>
      </c>
      <c r="O173" s="68">
        <v>0</v>
      </c>
      <c r="P173" s="68">
        <v>0</v>
      </c>
      <c r="Q173" s="68">
        <v>0</v>
      </c>
      <c r="R173" s="88"/>
      <c r="S173" s="88"/>
      <c r="T173" s="88"/>
      <c r="U173" s="159" t="s">
        <v>841</v>
      </c>
      <c r="V173" s="90" t="s">
        <v>774</v>
      </c>
      <c r="W173" s="91"/>
      <c r="X173" s="149" t="s">
        <v>249</v>
      </c>
      <c r="Y173" s="126"/>
    </row>
    <row r="174" spans="1:25" s="97" customFormat="1" ht="15" outlineLevel="2">
      <c r="A174" s="68"/>
      <c r="B174" s="68"/>
      <c r="C174" s="96" t="s">
        <v>355</v>
      </c>
      <c r="D174" s="68"/>
      <c r="E174" s="75"/>
      <c r="F174" s="68"/>
      <c r="G174" s="87"/>
      <c r="H174" s="87"/>
      <c r="I174" s="68"/>
      <c r="J174" s="87"/>
      <c r="K174" s="87"/>
      <c r="L174" s="87"/>
      <c r="M174" s="87"/>
      <c r="N174" s="68">
        <f>SUBTOTAL(9,N173:N173)</f>
        <v>4.07</v>
      </c>
      <c r="O174" s="68">
        <f>SUBTOTAL(9,O173:O173)</f>
        <v>0</v>
      </c>
      <c r="P174" s="68">
        <f>SUBTOTAL(9,P173:P173)</f>
        <v>0</v>
      </c>
      <c r="Q174" s="68">
        <f>SUBTOTAL(9,Q173:Q173)</f>
        <v>0</v>
      </c>
      <c r="R174" s="88"/>
      <c r="S174" s="88"/>
      <c r="T174" s="88"/>
      <c r="U174" s="89"/>
      <c r="V174" s="90"/>
      <c r="W174" s="95">
        <f>($W$2-O174-P174-N174)/($W$2-O174-P174)</f>
        <v>0.9945295698924731</v>
      </c>
      <c r="X174" s="88"/>
      <c r="Y174" s="126"/>
    </row>
    <row r="175" spans="1:25" s="97" customFormat="1" ht="24" customHeight="1" outlineLevel="1">
      <c r="A175" s="68">
        <v>68</v>
      </c>
      <c r="B175" s="68" t="s">
        <v>583</v>
      </c>
      <c r="C175" s="84" t="s">
        <v>121</v>
      </c>
      <c r="D175" s="68">
        <v>9.977999999999998</v>
      </c>
      <c r="E175" s="75" t="s">
        <v>212</v>
      </c>
      <c r="F175" s="68"/>
      <c r="G175" s="103"/>
      <c r="H175" s="136"/>
      <c r="I175" s="110"/>
      <c r="J175" s="136"/>
      <c r="K175" s="87"/>
      <c r="L175" s="87"/>
      <c r="M175" s="87"/>
      <c r="N175" s="68"/>
      <c r="O175" s="68"/>
      <c r="P175" s="68"/>
      <c r="Q175" s="68"/>
      <c r="R175" s="88"/>
      <c r="S175" s="88"/>
      <c r="T175" s="88"/>
      <c r="U175" s="153"/>
      <c r="V175" s="90"/>
      <c r="W175" s="91"/>
      <c r="X175" s="88"/>
      <c r="Y175" s="126"/>
    </row>
    <row r="176" spans="1:25" s="97" customFormat="1" ht="15" outlineLevel="2">
      <c r="A176" s="68"/>
      <c r="B176" s="68"/>
      <c r="C176" s="96" t="s">
        <v>356</v>
      </c>
      <c r="D176" s="68"/>
      <c r="E176" s="75"/>
      <c r="F176" s="68"/>
      <c r="G176" s="87"/>
      <c r="H176" s="87"/>
      <c r="I176" s="68"/>
      <c r="J176" s="87"/>
      <c r="K176" s="87"/>
      <c r="L176" s="87"/>
      <c r="M176" s="87"/>
      <c r="N176" s="68">
        <f>SUBTOTAL(9,N175:N175)</f>
        <v>0</v>
      </c>
      <c r="O176" s="68">
        <f>SUBTOTAL(9,O175:O175)</f>
        <v>0</v>
      </c>
      <c r="P176" s="68">
        <f>SUBTOTAL(9,P175:P175)</f>
        <v>0</v>
      </c>
      <c r="Q176" s="68">
        <f>SUBTOTAL(9,Q175:Q175)</f>
        <v>0</v>
      </c>
      <c r="R176" s="88"/>
      <c r="S176" s="88"/>
      <c r="T176" s="88"/>
      <c r="U176" s="89"/>
      <c r="V176" s="90"/>
      <c r="W176" s="95">
        <f>($W$2-O176-P176-N176)/($W$2-O176-P176)</f>
        <v>1</v>
      </c>
      <c r="X176" s="88"/>
      <c r="Y176" s="126"/>
    </row>
    <row r="177" spans="1:25" s="97" customFormat="1" ht="45" outlineLevel="1">
      <c r="A177" s="75">
        <v>69</v>
      </c>
      <c r="B177" s="75" t="s">
        <v>584</v>
      </c>
      <c r="C177" s="111" t="s">
        <v>23</v>
      </c>
      <c r="D177" s="75">
        <v>269.84199999999998</v>
      </c>
      <c r="E177" s="75" t="s">
        <v>212</v>
      </c>
      <c r="F177" s="75"/>
      <c r="G177" s="144">
        <v>42917</v>
      </c>
      <c r="H177" s="145">
        <v>0.6875</v>
      </c>
      <c r="I177" s="144">
        <v>42919</v>
      </c>
      <c r="J177" s="145">
        <v>0.37638888888888888</v>
      </c>
      <c r="K177" s="104"/>
      <c r="L177" s="104"/>
      <c r="M177" s="104"/>
      <c r="N177" s="105">
        <v>0</v>
      </c>
      <c r="O177" s="105">
        <v>0</v>
      </c>
      <c r="P177" s="105">
        <v>0</v>
      </c>
      <c r="Q177" s="135">
        <v>40.53</v>
      </c>
      <c r="R177" s="53"/>
      <c r="S177" s="53"/>
      <c r="T177" s="53"/>
      <c r="U177" s="173" t="s">
        <v>817</v>
      </c>
      <c r="V177" s="90" t="s">
        <v>774</v>
      </c>
      <c r="W177" s="90"/>
      <c r="X177" s="174" t="s">
        <v>7</v>
      </c>
      <c r="Y177" s="126"/>
    </row>
    <row r="178" spans="1:25" s="97" customFormat="1" ht="45" outlineLevel="2">
      <c r="A178" s="75">
        <v>69</v>
      </c>
      <c r="B178" s="75" t="s">
        <v>584</v>
      </c>
      <c r="C178" s="111" t="s">
        <v>23</v>
      </c>
      <c r="D178" s="75">
        <v>269.84199999999998</v>
      </c>
      <c r="E178" s="75" t="s">
        <v>212</v>
      </c>
      <c r="F178" s="75"/>
      <c r="G178" s="144">
        <v>42919</v>
      </c>
      <c r="H178" s="145">
        <v>0.67083333333333339</v>
      </c>
      <c r="I178" s="144">
        <v>42920</v>
      </c>
      <c r="J178" s="145">
        <v>0.28680555555555554</v>
      </c>
      <c r="K178" s="104"/>
      <c r="L178" s="104"/>
      <c r="M178" s="104"/>
      <c r="N178" s="105">
        <v>0</v>
      </c>
      <c r="O178" s="105">
        <v>0</v>
      </c>
      <c r="P178" s="105">
        <v>0</v>
      </c>
      <c r="Q178" s="68">
        <v>14.78</v>
      </c>
      <c r="R178" s="53"/>
      <c r="S178" s="53"/>
      <c r="T178" s="53"/>
      <c r="U178" s="173" t="s">
        <v>817</v>
      </c>
      <c r="V178" s="90" t="s">
        <v>774</v>
      </c>
      <c r="W178" s="90"/>
      <c r="X178" s="174" t="s">
        <v>7</v>
      </c>
      <c r="Y178" s="126"/>
    </row>
    <row r="179" spans="1:25" s="97" customFormat="1" ht="45" outlineLevel="2">
      <c r="A179" s="75">
        <v>69</v>
      </c>
      <c r="B179" s="75" t="s">
        <v>584</v>
      </c>
      <c r="C179" s="111" t="s">
        <v>23</v>
      </c>
      <c r="D179" s="75">
        <v>269.84199999999998</v>
      </c>
      <c r="E179" s="75" t="s">
        <v>212</v>
      </c>
      <c r="F179" s="75"/>
      <c r="G179" s="144">
        <v>42920</v>
      </c>
      <c r="H179" s="145">
        <v>0.65277777777777779</v>
      </c>
      <c r="I179" s="144">
        <v>42921</v>
      </c>
      <c r="J179" s="145">
        <v>0.34027777777777773</v>
      </c>
      <c r="K179" s="104"/>
      <c r="L179" s="104"/>
      <c r="M179" s="104"/>
      <c r="N179" s="105">
        <v>0</v>
      </c>
      <c r="O179" s="105">
        <v>0</v>
      </c>
      <c r="P179" s="105">
        <v>0</v>
      </c>
      <c r="Q179" s="68">
        <v>16.5</v>
      </c>
      <c r="R179" s="53"/>
      <c r="S179" s="53"/>
      <c r="T179" s="53"/>
      <c r="U179" s="173" t="s">
        <v>865</v>
      </c>
      <c r="V179" s="90" t="s">
        <v>774</v>
      </c>
      <c r="W179" s="90"/>
      <c r="X179" s="174" t="s">
        <v>7</v>
      </c>
      <c r="Y179" s="126"/>
    </row>
    <row r="180" spans="1:25" s="97" customFormat="1" ht="45" outlineLevel="2">
      <c r="A180" s="75">
        <v>69</v>
      </c>
      <c r="B180" s="75" t="s">
        <v>584</v>
      </c>
      <c r="C180" s="111" t="s">
        <v>23</v>
      </c>
      <c r="D180" s="75">
        <v>269.84199999999998</v>
      </c>
      <c r="E180" s="75" t="s">
        <v>212</v>
      </c>
      <c r="F180" s="75"/>
      <c r="G180" s="144">
        <v>42921</v>
      </c>
      <c r="H180" s="145">
        <v>0.69930555555555562</v>
      </c>
      <c r="I180" s="144">
        <v>42922</v>
      </c>
      <c r="J180" s="145">
        <v>0.22569444444444445</v>
      </c>
      <c r="K180" s="104"/>
      <c r="L180" s="104"/>
      <c r="M180" s="104"/>
      <c r="N180" s="105">
        <v>0</v>
      </c>
      <c r="O180" s="105">
        <v>0</v>
      </c>
      <c r="P180" s="105">
        <v>0</v>
      </c>
      <c r="Q180" s="68">
        <v>12.63</v>
      </c>
      <c r="R180" s="53"/>
      <c r="S180" s="53"/>
      <c r="T180" s="53"/>
      <c r="U180" s="173" t="s">
        <v>816</v>
      </c>
      <c r="V180" s="90" t="s">
        <v>774</v>
      </c>
      <c r="W180" s="90"/>
      <c r="X180" s="174" t="s">
        <v>7</v>
      </c>
      <c r="Y180" s="126"/>
    </row>
    <row r="181" spans="1:25" s="97" customFormat="1" ht="30" outlineLevel="2">
      <c r="A181" s="75">
        <v>69</v>
      </c>
      <c r="B181" s="75" t="s">
        <v>584</v>
      </c>
      <c r="C181" s="111" t="s">
        <v>23</v>
      </c>
      <c r="D181" s="75">
        <v>269.84199999999998</v>
      </c>
      <c r="E181" s="75" t="s">
        <v>212</v>
      </c>
      <c r="F181" s="75"/>
      <c r="G181" s="144">
        <v>42922</v>
      </c>
      <c r="H181" s="145">
        <v>0.7055555555555556</v>
      </c>
      <c r="I181" s="144">
        <v>42923</v>
      </c>
      <c r="J181" s="145">
        <v>0.26597222222222222</v>
      </c>
      <c r="K181" s="104"/>
      <c r="L181" s="104"/>
      <c r="M181" s="104"/>
      <c r="N181" s="105">
        <v>0</v>
      </c>
      <c r="O181" s="105">
        <v>0</v>
      </c>
      <c r="P181" s="105">
        <v>0</v>
      </c>
      <c r="Q181" s="68">
        <v>13.45</v>
      </c>
      <c r="R181" s="53"/>
      <c r="S181" s="53"/>
      <c r="T181" s="53"/>
      <c r="U181" s="173" t="s">
        <v>806</v>
      </c>
      <c r="V181" s="90" t="s">
        <v>774</v>
      </c>
      <c r="W181" s="90"/>
      <c r="X181" s="174" t="s">
        <v>7</v>
      </c>
      <c r="Y181" s="126"/>
    </row>
    <row r="182" spans="1:25" s="97" customFormat="1" ht="30" outlineLevel="2">
      <c r="A182" s="75">
        <v>69</v>
      </c>
      <c r="B182" s="75" t="s">
        <v>584</v>
      </c>
      <c r="C182" s="111" t="s">
        <v>23</v>
      </c>
      <c r="D182" s="75">
        <v>269.84199999999998</v>
      </c>
      <c r="E182" s="75" t="s">
        <v>212</v>
      </c>
      <c r="F182" s="75"/>
      <c r="G182" s="144">
        <v>42923</v>
      </c>
      <c r="H182" s="145">
        <v>0.7270833333333333</v>
      </c>
      <c r="I182" s="144">
        <v>42924</v>
      </c>
      <c r="J182" s="145">
        <v>0.27499999999999997</v>
      </c>
      <c r="K182" s="104"/>
      <c r="L182" s="104"/>
      <c r="M182" s="104"/>
      <c r="N182" s="105">
        <v>0</v>
      </c>
      <c r="O182" s="105">
        <v>0</v>
      </c>
      <c r="P182" s="105">
        <v>0</v>
      </c>
      <c r="Q182" s="68">
        <v>13.15</v>
      </c>
      <c r="R182" s="53"/>
      <c r="S182" s="53"/>
      <c r="T182" s="53"/>
      <c r="U182" s="173" t="s">
        <v>866</v>
      </c>
      <c r="V182" s="90" t="s">
        <v>774</v>
      </c>
      <c r="W182" s="90"/>
      <c r="X182" s="174" t="s">
        <v>7</v>
      </c>
      <c r="Y182" s="126"/>
    </row>
    <row r="183" spans="1:25" s="97" customFormat="1" ht="45" outlineLevel="2">
      <c r="A183" s="75">
        <v>69</v>
      </c>
      <c r="B183" s="75" t="s">
        <v>584</v>
      </c>
      <c r="C183" s="111" t="s">
        <v>23</v>
      </c>
      <c r="D183" s="75">
        <v>269.84199999999998</v>
      </c>
      <c r="E183" s="75" t="s">
        <v>212</v>
      </c>
      <c r="F183" s="75"/>
      <c r="G183" s="144">
        <v>42924</v>
      </c>
      <c r="H183" s="145">
        <v>0.74097222222222225</v>
      </c>
      <c r="I183" s="144">
        <v>42925</v>
      </c>
      <c r="J183" s="145">
        <v>0.26458333333333334</v>
      </c>
      <c r="K183" s="104"/>
      <c r="L183" s="104"/>
      <c r="M183" s="104"/>
      <c r="N183" s="105">
        <v>0</v>
      </c>
      <c r="O183" s="105">
        <v>0</v>
      </c>
      <c r="P183" s="105">
        <v>0</v>
      </c>
      <c r="Q183" s="68">
        <v>12.57</v>
      </c>
      <c r="R183" s="53"/>
      <c r="S183" s="53"/>
      <c r="T183" s="53"/>
      <c r="U183" s="173" t="s">
        <v>867</v>
      </c>
      <c r="V183" s="90" t="s">
        <v>774</v>
      </c>
      <c r="W183" s="90"/>
      <c r="X183" s="174" t="s">
        <v>7</v>
      </c>
      <c r="Y183" s="126"/>
    </row>
    <row r="184" spans="1:25" s="97" customFormat="1" ht="45" outlineLevel="2">
      <c r="A184" s="75">
        <v>69</v>
      </c>
      <c r="B184" s="75" t="s">
        <v>584</v>
      </c>
      <c r="C184" s="111" t="s">
        <v>23</v>
      </c>
      <c r="D184" s="75">
        <v>269.84199999999998</v>
      </c>
      <c r="E184" s="75" t="s">
        <v>212</v>
      </c>
      <c r="F184" s="75"/>
      <c r="G184" s="144">
        <v>42925</v>
      </c>
      <c r="H184" s="145">
        <v>0.69166666666666676</v>
      </c>
      <c r="I184" s="144">
        <v>42926</v>
      </c>
      <c r="J184" s="145">
        <v>0.27638888888888885</v>
      </c>
      <c r="K184" s="104"/>
      <c r="L184" s="104"/>
      <c r="M184" s="104"/>
      <c r="N184" s="105">
        <v>0</v>
      </c>
      <c r="O184" s="105">
        <v>0</v>
      </c>
      <c r="P184" s="105">
        <v>0</v>
      </c>
      <c r="Q184" s="68">
        <v>14.03</v>
      </c>
      <c r="R184" s="53"/>
      <c r="S184" s="53"/>
      <c r="T184" s="53"/>
      <c r="U184" s="173" t="s">
        <v>817</v>
      </c>
      <c r="V184" s="90" t="s">
        <v>774</v>
      </c>
      <c r="W184" s="90"/>
      <c r="X184" s="174" t="s">
        <v>7</v>
      </c>
      <c r="Y184" s="126"/>
    </row>
    <row r="185" spans="1:25" s="97" customFormat="1" ht="45" outlineLevel="2">
      <c r="A185" s="75">
        <v>69</v>
      </c>
      <c r="B185" s="75" t="s">
        <v>584</v>
      </c>
      <c r="C185" s="111" t="s">
        <v>23</v>
      </c>
      <c r="D185" s="75">
        <v>269.84199999999998</v>
      </c>
      <c r="E185" s="75" t="s">
        <v>212</v>
      </c>
      <c r="F185" s="75"/>
      <c r="G185" s="144">
        <v>42928</v>
      </c>
      <c r="H185" s="145">
        <v>0.92013888888888884</v>
      </c>
      <c r="I185" s="144">
        <v>42929</v>
      </c>
      <c r="J185" s="145">
        <v>0.26180555555555557</v>
      </c>
      <c r="K185" s="104"/>
      <c r="L185" s="104"/>
      <c r="M185" s="104"/>
      <c r="N185" s="105">
        <v>0</v>
      </c>
      <c r="O185" s="105">
        <v>0</v>
      </c>
      <c r="P185" s="105">
        <v>0</v>
      </c>
      <c r="Q185" s="68">
        <v>8.1999999999999993</v>
      </c>
      <c r="R185" s="53"/>
      <c r="S185" s="53"/>
      <c r="T185" s="53"/>
      <c r="U185" s="173" t="s">
        <v>817</v>
      </c>
      <c r="V185" s="90" t="s">
        <v>774</v>
      </c>
      <c r="W185" s="90"/>
      <c r="X185" s="174" t="s">
        <v>7</v>
      </c>
      <c r="Y185" s="126"/>
    </row>
    <row r="186" spans="1:25" s="97" customFormat="1" ht="30" outlineLevel="2">
      <c r="A186" s="75">
        <v>69</v>
      </c>
      <c r="B186" s="75" t="s">
        <v>584</v>
      </c>
      <c r="C186" s="111" t="s">
        <v>23</v>
      </c>
      <c r="D186" s="75">
        <v>269.84199999999998</v>
      </c>
      <c r="E186" s="75" t="s">
        <v>212</v>
      </c>
      <c r="F186" s="75"/>
      <c r="G186" s="144">
        <v>42929</v>
      </c>
      <c r="H186" s="145">
        <v>0.67708333333333337</v>
      </c>
      <c r="I186" s="144">
        <v>42930</v>
      </c>
      <c r="J186" s="145">
        <v>0.27083333333333331</v>
      </c>
      <c r="K186" s="104"/>
      <c r="L186" s="104"/>
      <c r="M186" s="104"/>
      <c r="N186" s="105">
        <v>0</v>
      </c>
      <c r="O186" s="105">
        <v>0</v>
      </c>
      <c r="P186" s="105">
        <v>0</v>
      </c>
      <c r="Q186" s="68">
        <v>14.25</v>
      </c>
      <c r="R186" s="53"/>
      <c r="S186" s="53"/>
      <c r="T186" s="53"/>
      <c r="U186" s="173" t="s">
        <v>779</v>
      </c>
      <c r="V186" s="90" t="s">
        <v>774</v>
      </c>
      <c r="W186" s="90"/>
      <c r="X186" s="174" t="s">
        <v>7</v>
      </c>
      <c r="Y186" s="126"/>
    </row>
    <row r="187" spans="1:25" s="97" customFormat="1" ht="30" outlineLevel="2">
      <c r="A187" s="75">
        <v>69</v>
      </c>
      <c r="B187" s="75" t="s">
        <v>584</v>
      </c>
      <c r="C187" s="111" t="s">
        <v>23</v>
      </c>
      <c r="D187" s="75">
        <v>269.84199999999998</v>
      </c>
      <c r="E187" s="75" t="s">
        <v>212</v>
      </c>
      <c r="F187" s="75"/>
      <c r="G187" s="144">
        <v>42930</v>
      </c>
      <c r="H187" s="145">
        <v>0.54999999999999993</v>
      </c>
      <c r="I187" s="144">
        <v>42931</v>
      </c>
      <c r="J187" s="145">
        <v>0.25694444444444448</v>
      </c>
      <c r="K187" s="104"/>
      <c r="L187" s="104"/>
      <c r="M187" s="104"/>
      <c r="N187" s="105">
        <v>0</v>
      </c>
      <c r="O187" s="105">
        <v>0</v>
      </c>
      <c r="P187" s="105">
        <v>0</v>
      </c>
      <c r="Q187" s="68">
        <v>16.97</v>
      </c>
      <c r="R187" s="53"/>
      <c r="S187" s="53"/>
      <c r="T187" s="53"/>
      <c r="U187" s="173" t="s">
        <v>866</v>
      </c>
      <c r="V187" s="90" t="s">
        <v>774</v>
      </c>
      <c r="W187" s="90"/>
      <c r="X187" s="174" t="s">
        <v>7</v>
      </c>
      <c r="Y187" s="126"/>
    </row>
    <row r="188" spans="1:25" s="97" customFormat="1" ht="30" outlineLevel="2">
      <c r="A188" s="75">
        <v>69</v>
      </c>
      <c r="B188" s="75" t="s">
        <v>584</v>
      </c>
      <c r="C188" s="111" t="s">
        <v>23</v>
      </c>
      <c r="D188" s="75">
        <v>269.84199999999998</v>
      </c>
      <c r="E188" s="75" t="s">
        <v>212</v>
      </c>
      <c r="F188" s="75"/>
      <c r="G188" s="144">
        <v>42931</v>
      </c>
      <c r="H188" s="145">
        <v>0.6333333333333333</v>
      </c>
      <c r="I188" s="144">
        <v>42932</v>
      </c>
      <c r="J188" s="145">
        <v>0.28472222222222221</v>
      </c>
      <c r="K188" s="104"/>
      <c r="L188" s="104"/>
      <c r="M188" s="104"/>
      <c r="N188" s="105">
        <v>0</v>
      </c>
      <c r="O188" s="105">
        <v>0</v>
      </c>
      <c r="P188" s="105">
        <v>0</v>
      </c>
      <c r="Q188" s="68">
        <v>15.63</v>
      </c>
      <c r="R188" s="53"/>
      <c r="S188" s="53"/>
      <c r="T188" s="53"/>
      <c r="U188" s="173" t="s">
        <v>866</v>
      </c>
      <c r="V188" s="90" t="s">
        <v>774</v>
      </c>
      <c r="W188" s="90"/>
      <c r="X188" s="174" t="s">
        <v>7</v>
      </c>
      <c r="Y188" s="126"/>
    </row>
    <row r="189" spans="1:25" s="97" customFormat="1" ht="30" outlineLevel="2">
      <c r="A189" s="75">
        <v>69</v>
      </c>
      <c r="B189" s="75" t="s">
        <v>584</v>
      </c>
      <c r="C189" s="111" t="s">
        <v>23</v>
      </c>
      <c r="D189" s="75">
        <v>269.84199999999998</v>
      </c>
      <c r="E189" s="75" t="s">
        <v>212</v>
      </c>
      <c r="F189" s="75"/>
      <c r="G189" s="144">
        <v>42932</v>
      </c>
      <c r="H189" s="145">
        <v>0.56180555555555556</v>
      </c>
      <c r="I189" s="144">
        <v>42934</v>
      </c>
      <c r="J189" s="145">
        <v>0.29930555555555555</v>
      </c>
      <c r="K189" s="104"/>
      <c r="L189" s="104"/>
      <c r="M189" s="104"/>
      <c r="N189" s="105">
        <v>0</v>
      </c>
      <c r="O189" s="105">
        <v>0</v>
      </c>
      <c r="P189" s="105">
        <v>0</v>
      </c>
      <c r="Q189" s="68">
        <v>41.7</v>
      </c>
      <c r="R189" s="53"/>
      <c r="S189" s="53"/>
      <c r="T189" s="53"/>
      <c r="U189" s="173" t="s">
        <v>866</v>
      </c>
      <c r="V189" s="90" t="s">
        <v>774</v>
      </c>
      <c r="W189" s="90"/>
      <c r="X189" s="174" t="s">
        <v>7</v>
      </c>
      <c r="Y189" s="126"/>
    </row>
    <row r="190" spans="1:25" s="97" customFormat="1" ht="30" outlineLevel="2">
      <c r="A190" s="75">
        <v>69</v>
      </c>
      <c r="B190" s="75" t="s">
        <v>584</v>
      </c>
      <c r="C190" s="111" t="s">
        <v>23</v>
      </c>
      <c r="D190" s="75">
        <v>269.84199999999998</v>
      </c>
      <c r="E190" s="75" t="s">
        <v>212</v>
      </c>
      <c r="F190" s="75"/>
      <c r="G190" s="144">
        <v>42934</v>
      </c>
      <c r="H190" s="145">
        <v>0.71458333333333324</v>
      </c>
      <c r="I190" s="144">
        <v>42935</v>
      </c>
      <c r="J190" s="145">
        <v>0.32569444444444445</v>
      </c>
      <c r="K190" s="104"/>
      <c r="L190" s="104"/>
      <c r="M190" s="104"/>
      <c r="N190" s="105">
        <v>0</v>
      </c>
      <c r="O190" s="105">
        <v>0</v>
      </c>
      <c r="P190" s="105">
        <v>0</v>
      </c>
      <c r="Q190" s="68">
        <v>14.67</v>
      </c>
      <c r="R190" s="53"/>
      <c r="S190" s="53"/>
      <c r="T190" s="53"/>
      <c r="U190" s="173" t="s">
        <v>866</v>
      </c>
      <c r="V190" s="90" t="s">
        <v>774</v>
      </c>
      <c r="W190" s="90"/>
      <c r="X190" s="174" t="s">
        <v>7</v>
      </c>
      <c r="Y190" s="126"/>
    </row>
    <row r="191" spans="1:25" s="97" customFormat="1" ht="30" outlineLevel="2">
      <c r="A191" s="75">
        <v>69</v>
      </c>
      <c r="B191" s="75" t="s">
        <v>584</v>
      </c>
      <c r="C191" s="111" t="s">
        <v>23</v>
      </c>
      <c r="D191" s="75">
        <v>269.84199999999998</v>
      </c>
      <c r="E191" s="75" t="s">
        <v>212</v>
      </c>
      <c r="F191" s="75"/>
      <c r="G191" s="144">
        <v>42935</v>
      </c>
      <c r="H191" s="145">
        <v>0.52847222222222223</v>
      </c>
      <c r="I191" s="144">
        <v>42937</v>
      </c>
      <c r="J191" s="145">
        <v>0.3034722222222222</v>
      </c>
      <c r="K191" s="104"/>
      <c r="L191" s="104"/>
      <c r="M191" s="104"/>
      <c r="N191" s="105">
        <v>0</v>
      </c>
      <c r="O191" s="105">
        <v>0</v>
      </c>
      <c r="P191" s="105">
        <v>0</v>
      </c>
      <c r="Q191" s="68">
        <v>42.6</v>
      </c>
      <c r="R191" s="53"/>
      <c r="S191" s="53"/>
      <c r="T191" s="53"/>
      <c r="U191" s="173" t="s">
        <v>866</v>
      </c>
      <c r="V191" s="90" t="s">
        <v>774</v>
      </c>
      <c r="W191" s="90"/>
      <c r="X191" s="174" t="s">
        <v>7</v>
      </c>
      <c r="Y191" s="126"/>
    </row>
    <row r="192" spans="1:25" s="97" customFormat="1" ht="30" outlineLevel="2">
      <c r="A192" s="75">
        <v>69</v>
      </c>
      <c r="B192" s="75" t="s">
        <v>584</v>
      </c>
      <c r="C192" s="111" t="s">
        <v>23</v>
      </c>
      <c r="D192" s="75">
        <v>269.84199999999998</v>
      </c>
      <c r="E192" s="75" t="s">
        <v>212</v>
      </c>
      <c r="F192" s="75"/>
      <c r="G192" s="144">
        <v>42937</v>
      </c>
      <c r="H192" s="145">
        <v>0.70347222222222217</v>
      </c>
      <c r="I192" s="144">
        <v>42938</v>
      </c>
      <c r="J192" s="145">
        <v>0.51250000000000007</v>
      </c>
      <c r="K192" s="104"/>
      <c r="L192" s="104"/>
      <c r="M192" s="104"/>
      <c r="N192" s="105">
        <v>0</v>
      </c>
      <c r="O192" s="105">
        <v>0</v>
      </c>
      <c r="P192" s="105">
        <v>0</v>
      </c>
      <c r="Q192" s="68">
        <v>19.420000000000002</v>
      </c>
      <c r="R192" s="53"/>
      <c r="S192" s="53"/>
      <c r="T192" s="53"/>
      <c r="U192" s="173" t="s">
        <v>866</v>
      </c>
      <c r="V192" s="90" t="s">
        <v>774</v>
      </c>
      <c r="W192" s="90"/>
      <c r="X192" s="174" t="s">
        <v>7</v>
      </c>
      <c r="Y192" s="126"/>
    </row>
    <row r="193" spans="1:25" s="97" customFormat="1" ht="30" outlineLevel="2">
      <c r="A193" s="75">
        <v>69</v>
      </c>
      <c r="B193" s="75" t="s">
        <v>584</v>
      </c>
      <c r="C193" s="111" t="s">
        <v>23</v>
      </c>
      <c r="D193" s="75">
        <v>269.84199999999998</v>
      </c>
      <c r="E193" s="75" t="s">
        <v>212</v>
      </c>
      <c r="F193" s="75"/>
      <c r="G193" s="144">
        <v>42938</v>
      </c>
      <c r="H193" s="145">
        <v>0.54236111111111118</v>
      </c>
      <c r="I193" s="144">
        <v>42939</v>
      </c>
      <c r="J193" s="145">
        <v>0.36180555555555555</v>
      </c>
      <c r="K193" s="104"/>
      <c r="L193" s="104"/>
      <c r="M193" s="104"/>
      <c r="N193" s="105">
        <v>0</v>
      </c>
      <c r="O193" s="105">
        <v>0</v>
      </c>
      <c r="P193" s="105">
        <v>0</v>
      </c>
      <c r="Q193" s="68">
        <v>19.670000000000002</v>
      </c>
      <c r="R193" s="53"/>
      <c r="S193" s="53"/>
      <c r="T193" s="53"/>
      <c r="U193" s="173" t="s">
        <v>866</v>
      </c>
      <c r="V193" s="90" t="s">
        <v>774</v>
      </c>
      <c r="W193" s="90"/>
      <c r="X193" s="174" t="s">
        <v>7</v>
      </c>
      <c r="Y193" s="126"/>
    </row>
    <row r="194" spans="1:25" s="97" customFormat="1" ht="30" outlineLevel="2">
      <c r="A194" s="75">
        <v>69</v>
      </c>
      <c r="B194" s="75" t="s">
        <v>584</v>
      </c>
      <c r="C194" s="111" t="s">
        <v>23</v>
      </c>
      <c r="D194" s="75">
        <v>269.84199999999998</v>
      </c>
      <c r="E194" s="75" t="s">
        <v>212</v>
      </c>
      <c r="F194" s="75"/>
      <c r="G194" s="144">
        <v>42939</v>
      </c>
      <c r="H194" s="145">
        <v>0.57777777777777783</v>
      </c>
      <c r="I194" s="144">
        <v>42940</v>
      </c>
      <c r="J194" s="145">
        <v>0.36041666666666666</v>
      </c>
      <c r="K194" s="104"/>
      <c r="L194" s="104"/>
      <c r="M194" s="104"/>
      <c r="N194" s="105">
        <v>0</v>
      </c>
      <c r="O194" s="105">
        <v>0</v>
      </c>
      <c r="P194" s="105">
        <v>0</v>
      </c>
      <c r="Q194" s="68">
        <v>18.78</v>
      </c>
      <c r="R194" s="53"/>
      <c r="S194" s="53"/>
      <c r="T194" s="53"/>
      <c r="U194" s="173" t="s">
        <v>866</v>
      </c>
      <c r="V194" s="90" t="s">
        <v>774</v>
      </c>
      <c r="W194" s="90"/>
      <c r="X194" s="174" t="s">
        <v>7</v>
      </c>
      <c r="Y194" s="126"/>
    </row>
    <row r="195" spans="1:25" s="97" customFormat="1" ht="45" outlineLevel="2">
      <c r="A195" s="75">
        <v>69</v>
      </c>
      <c r="B195" s="75" t="s">
        <v>584</v>
      </c>
      <c r="C195" s="111" t="s">
        <v>23</v>
      </c>
      <c r="D195" s="75">
        <v>269.84199999999998</v>
      </c>
      <c r="E195" s="75" t="s">
        <v>212</v>
      </c>
      <c r="F195" s="75"/>
      <c r="G195" s="144">
        <v>42940</v>
      </c>
      <c r="H195" s="145">
        <v>0.54722222222222217</v>
      </c>
      <c r="I195" s="144">
        <v>42941</v>
      </c>
      <c r="J195" s="145">
        <v>0.27569444444444446</v>
      </c>
      <c r="K195" s="104"/>
      <c r="L195" s="104"/>
      <c r="M195" s="104"/>
      <c r="N195" s="105">
        <v>0</v>
      </c>
      <c r="O195" s="105">
        <v>0</v>
      </c>
      <c r="P195" s="105">
        <v>0</v>
      </c>
      <c r="Q195" s="68">
        <v>17.48</v>
      </c>
      <c r="R195" s="53"/>
      <c r="S195" s="53"/>
      <c r="T195" s="53"/>
      <c r="U195" s="173" t="s">
        <v>868</v>
      </c>
      <c r="V195" s="90" t="s">
        <v>774</v>
      </c>
      <c r="W195" s="90"/>
      <c r="X195" s="174" t="s">
        <v>7</v>
      </c>
      <c r="Y195" s="126"/>
    </row>
    <row r="196" spans="1:25" s="97" customFormat="1" ht="30" outlineLevel="2">
      <c r="A196" s="75">
        <v>69</v>
      </c>
      <c r="B196" s="75" t="s">
        <v>584</v>
      </c>
      <c r="C196" s="111" t="s">
        <v>23</v>
      </c>
      <c r="D196" s="75">
        <v>269.84199999999998</v>
      </c>
      <c r="E196" s="75" t="s">
        <v>212</v>
      </c>
      <c r="F196" s="75"/>
      <c r="G196" s="144">
        <v>42941</v>
      </c>
      <c r="H196" s="145">
        <v>0.72013888888888899</v>
      </c>
      <c r="I196" s="144">
        <v>42942</v>
      </c>
      <c r="J196" s="145">
        <v>0.39861111111111108</v>
      </c>
      <c r="K196" s="104"/>
      <c r="L196" s="104"/>
      <c r="M196" s="104"/>
      <c r="N196" s="105">
        <v>0</v>
      </c>
      <c r="O196" s="105">
        <v>0</v>
      </c>
      <c r="P196" s="105">
        <v>0</v>
      </c>
      <c r="Q196" s="68">
        <v>16.28</v>
      </c>
      <c r="R196" s="53"/>
      <c r="S196" s="53"/>
      <c r="T196" s="53"/>
      <c r="U196" s="173" t="s">
        <v>869</v>
      </c>
      <c r="V196" s="90" t="s">
        <v>774</v>
      </c>
      <c r="W196" s="90"/>
      <c r="X196" s="174" t="s">
        <v>7</v>
      </c>
      <c r="Y196" s="126"/>
    </row>
    <row r="197" spans="1:25" s="97" customFormat="1" ht="30" outlineLevel="2">
      <c r="A197" s="75">
        <v>69</v>
      </c>
      <c r="B197" s="75" t="s">
        <v>584</v>
      </c>
      <c r="C197" s="111" t="s">
        <v>23</v>
      </c>
      <c r="D197" s="75">
        <v>269.84199999999998</v>
      </c>
      <c r="E197" s="75" t="s">
        <v>212</v>
      </c>
      <c r="F197" s="75"/>
      <c r="G197" s="144">
        <v>42942</v>
      </c>
      <c r="H197" s="145">
        <v>0.68541666666666667</v>
      </c>
      <c r="I197" s="144">
        <v>42943</v>
      </c>
      <c r="J197" s="145">
        <v>0.30208333333333331</v>
      </c>
      <c r="K197" s="104"/>
      <c r="L197" s="104"/>
      <c r="M197" s="104"/>
      <c r="N197" s="105">
        <v>0</v>
      </c>
      <c r="O197" s="105">
        <v>0</v>
      </c>
      <c r="P197" s="105">
        <v>0</v>
      </c>
      <c r="Q197" s="68">
        <v>14.8</v>
      </c>
      <c r="R197" s="53"/>
      <c r="S197" s="53"/>
      <c r="T197" s="53"/>
      <c r="U197" s="173" t="s">
        <v>869</v>
      </c>
      <c r="V197" s="90" t="s">
        <v>774</v>
      </c>
      <c r="W197" s="90"/>
      <c r="X197" s="174" t="s">
        <v>7</v>
      </c>
      <c r="Y197" s="126"/>
    </row>
    <row r="198" spans="1:25" s="97" customFormat="1" ht="150" outlineLevel="2">
      <c r="A198" s="75">
        <v>69</v>
      </c>
      <c r="B198" s="75" t="s">
        <v>584</v>
      </c>
      <c r="C198" s="111" t="s">
        <v>23</v>
      </c>
      <c r="D198" s="75">
        <v>269.84199999999998</v>
      </c>
      <c r="E198" s="75" t="s">
        <v>212</v>
      </c>
      <c r="F198" s="75"/>
      <c r="G198" s="144">
        <v>42943</v>
      </c>
      <c r="H198" s="145">
        <v>0.55486111111111114</v>
      </c>
      <c r="I198" s="144">
        <v>42943</v>
      </c>
      <c r="J198" s="145">
        <v>0.59027777777777779</v>
      </c>
      <c r="K198" s="104"/>
      <c r="L198" s="104"/>
      <c r="M198" s="104"/>
      <c r="N198" s="105">
        <v>0</v>
      </c>
      <c r="O198" s="105">
        <v>0</v>
      </c>
      <c r="P198" s="105">
        <v>0.85</v>
      </c>
      <c r="Q198" s="68">
        <v>0</v>
      </c>
      <c r="R198" s="53"/>
      <c r="S198" s="53"/>
      <c r="T198" s="53"/>
      <c r="U198" s="182" t="s">
        <v>930</v>
      </c>
      <c r="V198" s="90" t="s">
        <v>774</v>
      </c>
      <c r="W198" s="90"/>
      <c r="X198" s="172" t="s">
        <v>786</v>
      </c>
      <c r="Y198" s="126"/>
    </row>
    <row r="199" spans="1:25" s="97" customFormat="1" ht="30" outlineLevel="2">
      <c r="A199" s="75">
        <v>69</v>
      </c>
      <c r="B199" s="75" t="s">
        <v>584</v>
      </c>
      <c r="C199" s="111" t="s">
        <v>23</v>
      </c>
      <c r="D199" s="75">
        <v>269.84199999999998</v>
      </c>
      <c r="E199" s="75" t="s">
        <v>212</v>
      </c>
      <c r="F199" s="75"/>
      <c r="G199" s="144">
        <v>42943</v>
      </c>
      <c r="H199" s="145">
        <v>0.72152777777777777</v>
      </c>
      <c r="I199" s="144">
        <v>42947</v>
      </c>
      <c r="J199" s="145">
        <v>1</v>
      </c>
      <c r="K199" s="104"/>
      <c r="L199" s="104"/>
      <c r="M199" s="104"/>
      <c r="N199" s="105">
        <v>0</v>
      </c>
      <c r="O199" s="105">
        <v>0</v>
      </c>
      <c r="P199" s="105">
        <v>0</v>
      </c>
      <c r="Q199" s="68">
        <v>102.68</v>
      </c>
      <c r="R199" s="53"/>
      <c r="S199" s="53"/>
      <c r="T199" s="53"/>
      <c r="U199" s="173" t="s">
        <v>869</v>
      </c>
      <c r="V199" s="90" t="s">
        <v>774</v>
      </c>
      <c r="W199" s="90"/>
      <c r="X199" s="174" t="s">
        <v>7</v>
      </c>
      <c r="Y199" s="126"/>
    </row>
    <row r="200" spans="1:25" s="97" customFormat="1" ht="30" outlineLevel="2">
      <c r="A200" s="75">
        <v>69</v>
      </c>
      <c r="B200" s="75" t="s">
        <v>584</v>
      </c>
      <c r="C200" s="111" t="s">
        <v>23</v>
      </c>
      <c r="D200" s="75">
        <v>269.84199999999998</v>
      </c>
      <c r="E200" s="75" t="s">
        <v>212</v>
      </c>
      <c r="F200" s="75"/>
      <c r="G200" s="144">
        <v>42944</v>
      </c>
      <c r="H200" s="145">
        <v>0.65972222222222221</v>
      </c>
      <c r="I200" s="144">
        <v>42945</v>
      </c>
      <c r="J200" s="145">
        <v>0.2951388888888889</v>
      </c>
      <c r="K200" s="104"/>
      <c r="L200" s="104"/>
      <c r="M200" s="104"/>
      <c r="N200" s="105">
        <v>0</v>
      </c>
      <c r="O200" s="105">
        <v>0</v>
      </c>
      <c r="P200" s="105">
        <v>0</v>
      </c>
      <c r="Q200" s="68">
        <v>15.25</v>
      </c>
      <c r="R200" s="53"/>
      <c r="S200" s="53"/>
      <c r="T200" s="53"/>
      <c r="U200" s="173" t="s">
        <v>869</v>
      </c>
      <c r="V200" s="90" t="s">
        <v>774</v>
      </c>
      <c r="W200" s="90"/>
      <c r="X200" s="174" t="s">
        <v>7</v>
      </c>
      <c r="Y200" s="126"/>
    </row>
    <row r="201" spans="1:25" s="97" customFormat="1" ht="30" outlineLevel="2">
      <c r="A201" s="75">
        <v>69</v>
      </c>
      <c r="B201" s="75" t="s">
        <v>584</v>
      </c>
      <c r="C201" s="111" t="s">
        <v>23</v>
      </c>
      <c r="D201" s="75">
        <v>269.84199999999998</v>
      </c>
      <c r="E201" s="75" t="s">
        <v>212</v>
      </c>
      <c r="F201" s="75"/>
      <c r="G201" s="144">
        <v>42945</v>
      </c>
      <c r="H201" s="145">
        <v>0.6972222222222223</v>
      </c>
      <c r="I201" s="144">
        <v>42946</v>
      </c>
      <c r="J201" s="145">
        <v>0.3923611111111111</v>
      </c>
      <c r="K201" s="104"/>
      <c r="L201" s="104"/>
      <c r="M201" s="104"/>
      <c r="N201" s="105">
        <v>0</v>
      </c>
      <c r="O201" s="105">
        <v>0</v>
      </c>
      <c r="P201" s="105">
        <v>0</v>
      </c>
      <c r="Q201" s="68">
        <v>16.68</v>
      </c>
      <c r="R201" s="53"/>
      <c r="S201" s="53"/>
      <c r="T201" s="53"/>
      <c r="U201" s="173" t="s">
        <v>869</v>
      </c>
      <c r="V201" s="90" t="s">
        <v>774</v>
      </c>
      <c r="W201" s="90"/>
      <c r="X201" s="174" t="s">
        <v>7</v>
      </c>
      <c r="Y201" s="126"/>
    </row>
    <row r="202" spans="1:25" s="97" customFormat="1" ht="30" outlineLevel="2">
      <c r="A202" s="75">
        <v>69</v>
      </c>
      <c r="B202" s="75" t="s">
        <v>584</v>
      </c>
      <c r="C202" s="111" t="s">
        <v>23</v>
      </c>
      <c r="D202" s="75">
        <v>269.84199999999998</v>
      </c>
      <c r="E202" s="75" t="s">
        <v>212</v>
      </c>
      <c r="F202" s="75"/>
      <c r="G202" s="144">
        <v>42946</v>
      </c>
      <c r="H202" s="145">
        <v>0.69236111111111109</v>
      </c>
      <c r="I202" s="144">
        <v>42947</v>
      </c>
      <c r="J202" s="145">
        <v>0.29097222222222224</v>
      </c>
      <c r="K202" s="104"/>
      <c r="L202" s="104"/>
      <c r="M202" s="104"/>
      <c r="N202" s="105">
        <v>0</v>
      </c>
      <c r="O202" s="105">
        <v>0</v>
      </c>
      <c r="P202" s="105">
        <v>0</v>
      </c>
      <c r="Q202" s="68">
        <v>14.37</v>
      </c>
      <c r="R202" s="53"/>
      <c r="S202" s="53"/>
      <c r="T202" s="53"/>
      <c r="U202" s="173" t="s">
        <v>869</v>
      </c>
      <c r="V202" s="90" t="s">
        <v>774</v>
      </c>
      <c r="W202" s="90"/>
      <c r="X202" s="174" t="s">
        <v>7</v>
      </c>
      <c r="Y202" s="126"/>
    </row>
    <row r="203" spans="1:25" s="97" customFormat="1" ht="45" outlineLevel="2">
      <c r="A203" s="75">
        <v>69</v>
      </c>
      <c r="B203" s="75" t="s">
        <v>584</v>
      </c>
      <c r="C203" s="111" t="s">
        <v>23</v>
      </c>
      <c r="D203" s="75">
        <v>269.84199999999998</v>
      </c>
      <c r="E203" s="75" t="s">
        <v>212</v>
      </c>
      <c r="F203" s="75"/>
      <c r="G203" s="144">
        <v>42947</v>
      </c>
      <c r="H203" s="145">
        <v>0.86319444444444438</v>
      </c>
      <c r="I203" s="144">
        <v>42947</v>
      </c>
      <c r="J203" s="145">
        <v>1</v>
      </c>
      <c r="K203" s="104"/>
      <c r="L203" s="104"/>
      <c r="M203" s="104"/>
      <c r="N203" s="105">
        <v>0</v>
      </c>
      <c r="O203" s="105">
        <v>0</v>
      </c>
      <c r="P203" s="105">
        <v>0</v>
      </c>
      <c r="Q203" s="68">
        <v>3.2800000000000002</v>
      </c>
      <c r="R203" s="53"/>
      <c r="S203" s="53"/>
      <c r="T203" s="53"/>
      <c r="U203" s="173" t="s">
        <v>870</v>
      </c>
      <c r="V203" s="90"/>
      <c r="W203" s="90"/>
      <c r="X203" s="174" t="s">
        <v>7</v>
      </c>
      <c r="Y203" s="126"/>
    </row>
    <row r="204" spans="1:25" s="97" customFormat="1" ht="15" outlineLevel="2">
      <c r="A204" s="75"/>
      <c r="B204" s="75"/>
      <c r="C204" s="107" t="s">
        <v>357</v>
      </c>
      <c r="D204" s="75"/>
      <c r="E204" s="75"/>
      <c r="F204" s="75"/>
      <c r="G204" s="108"/>
      <c r="H204" s="138"/>
      <c r="I204" s="139"/>
      <c r="J204" s="137"/>
      <c r="K204" s="137"/>
      <c r="L204" s="137"/>
      <c r="M204" s="137"/>
      <c r="N204" s="105">
        <f>SUBTOTAL(9,N177:N203)</f>
        <v>0</v>
      </c>
      <c r="O204" s="105">
        <f t="shared" ref="O204:Q204" si="11">SUBTOTAL(9,O177:O203)</f>
        <v>0</v>
      </c>
      <c r="P204" s="105">
        <f t="shared" si="11"/>
        <v>0.85</v>
      </c>
      <c r="Q204" s="105">
        <f t="shared" si="11"/>
        <v>550.34999999999991</v>
      </c>
      <c r="R204" s="53"/>
      <c r="S204" s="53"/>
      <c r="T204" s="53"/>
      <c r="U204" s="89"/>
      <c r="V204" s="90"/>
      <c r="W204" s="95">
        <f>($W$2-O204-P204-N204)/($W$2-O204-P204)</f>
        <v>1</v>
      </c>
      <c r="X204" s="92"/>
      <c r="Y204" s="126"/>
    </row>
    <row r="205" spans="1:25" s="97" customFormat="1" ht="45" outlineLevel="2">
      <c r="A205" s="75">
        <v>70</v>
      </c>
      <c r="B205" s="75" t="s">
        <v>585</v>
      </c>
      <c r="C205" s="89" t="s">
        <v>6</v>
      </c>
      <c r="D205" s="75">
        <v>355</v>
      </c>
      <c r="E205" s="75" t="s">
        <v>212</v>
      </c>
      <c r="F205" s="75"/>
      <c r="G205" s="144">
        <v>42917</v>
      </c>
      <c r="H205" s="145">
        <v>0.58472222222222225</v>
      </c>
      <c r="I205" s="144">
        <v>42919</v>
      </c>
      <c r="J205" s="145">
        <v>0.25555555555555559</v>
      </c>
      <c r="K205" s="124"/>
      <c r="L205" s="124"/>
      <c r="M205" s="124"/>
      <c r="N205" s="147">
        <v>0</v>
      </c>
      <c r="O205" s="147">
        <v>0</v>
      </c>
      <c r="P205" s="147">
        <v>0</v>
      </c>
      <c r="Q205" s="147">
        <v>40.1</v>
      </c>
      <c r="R205" s="53"/>
      <c r="S205" s="53"/>
      <c r="T205" s="53"/>
      <c r="U205" s="173" t="s">
        <v>818</v>
      </c>
      <c r="V205" s="90" t="s">
        <v>774</v>
      </c>
      <c r="W205" s="90"/>
      <c r="X205" s="174" t="s">
        <v>7</v>
      </c>
      <c r="Y205" s="126"/>
    </row>
    <row r="206" spans="1:25" s="97" customFormat="1" ht="45" outlineLevel="2">
      <c r="A206" s="75">
        <v>70</v>
      </c>
      <c r="B206" s="75" t="s">
        <v>585</v>
      </c>
      <c r="C206" s="89" t="s">
        <v>6</v>
      </c>
      <c r="D206" s="75">
        <v>355</v>
      </c>
      <c r="E206" s="75" t="s">
        <v>212</v>
      </c>
      <c r="F206" s="75"/>
      <c r="G206" s="144">
        <v>42922</v>
      </c>
      <c r="H206" s="145">
        <v>0.13402777777777777</v>
      </c>
      <c r="I206" s="144">
        <v>42922</v>
      </c>
      <c r="J206" s="145">
        <v>0.47430555555555554</v>
      </c>
      <c r="K206" s="124"/>
      <c r="L206" s="124"/>
      <c r="M206" s="124"/>
      <c r="N206" s="147">
        <v>0</v>
      </c>
      <c r="O206" s="147">
        <v>0</v>
      </c>
      <c r="P206" s="147">
        <v>0</v>
      </c>
      <c r="Q206" s="147">
        <v>8.17</v>
      </c>
      <c r="R206" s="53"/>
      <c r="S206" s="53"/>
      <c r="T206" s="53"/>
      <c r="U206" s="173" t="s">
        <v>818</v>
      </c>
      <c r="V206" s="90" t="s">
        <v>774</v>
      </c>
      <c r="W206" s="90"/>
      <c r="X206" s="174" t="s">
        <v>7</v>
      </c>
      <c r="Y206" s="126"/>
    </row>
    <row r="207" spans="1:25" s="97" customFormat="1" ht="30" outlineLevel="2">
      <c r="A207" s="75">
        <v>70</v>
      </c>
      <c r="B207" s="75" t="s">
        <v>585</v>
      </c>
      <c r="C207" s="111" t="s">
        <v>6</v>
      </c>
      <c r="D207" s="75">
        <v>355</v>
      </c>
      <c r="E207" s="75" t="s">
        <v>212</v>
      </c>
      <c r="F207" s="75"/>
      <c r="G207" s="144">
        <v>42922</v>
      </c>
      <c r="H207" s="145">
        <v>0.77083333333333337</v>
      </c>
      <c r="I207" s="144">
        <v>42924</v>
      </c>
      <c r="J207" s="145">
        <v>0.42499999999999999</v>
      </c>
      <c r="K207" s="124"/>
      <c r="L207" s="124"/>
      <c r="M207" s="124"/>
      <c r="N207" s="147">
        <v>0</v>
      </c>
      <c r="O207" s="147">
        <v>0</v>
      </c>
      <c r="P207" s="147">
        <v>0</v>
      </c>
      <c r="Q207" s="147">
        <v>39.700000000000003</v>
      </c>
      <c r="R207" s="53"/>
      <c r="S207" s="53"/>
      <c r="T207" s="53"/>
      <c r="U207" s="173" t="s">
        <v>883</v>
      </c>
      <c r="V207" s="90" t="s">
        <v>774</v>
      </c>
      <c r="W207" s="90"/>
      <c r="X207" s="174" t="s">
        <v>7</v>
      </c>
      <c r="Y207" s="126"/>
    </row>
    <row r="208" spans="1:25" s="97" customFormat="1" ht="15" outlineLevel="2">
      <c r="A208" s="75">
        <v>70</v>
      </c>
      <c r="B208" s="75" t="s">
        <v>585</v>
      </c>
      <c r="C208" s="111" t="s">
        <v>6</v>
      </c>
      <c r="D208" s="75">
        <v>355</v>
      </c>
      <c r="E208" s="75" t="s">
        <v>212</v>
      </c>
      <c r="F208" s="75"/>
      <c r="G208" s="144">
        <v>42922</v>
      </c>
      <c r="H208" s="145">
        <v>0.47430555555555554</v>
      </c>
      <c r="I208" s="144">
        <v>42922</v>
      </c>
      <c r="J208" s="145">
        <v>0.77083333333333337</v>
      </c>
      <c r="K208" s="124"/>
      <c r="L208" s="124"/>
      <c r="M208" s="124"/>
      <c r="N208" s="147">
        <v>7.12</v>
      </c>
      <c r="O208" s="147">
        <v>0</v>
      </c>
      <c r="P208" s="147">
        <v>0</v>
      </c>
      <c r="Q208" s="147">
        <v>0</v>
      </c>
      <c r="R208" s="53"/>
      <c r="S208" s="53"/>
      <c r="T208" s="53"/>
      <c r="U208" s="173" t="s">
        <v>882</v>
      </c>
      <c r="V208" s="90" t="s">
        <v>774</v>
      </c>
      <c r="W208" s="90"/>
      <c r="X208" s="174" t="s">
        <v>242</v>
      </c>
      <c r="Y208" s="126"/>
    </row>
    <row r="209" spans="1:25" s="97" customFormat="1" ht="45" outlineLevel="2">
      <c r="A209" s="75">
        <v>70</v>
      </c>
      <c r="B209" s="75" t="s">
        <v>585</v>
      </c>
      <c r="C209" s="111" t="s">
        <v>6</v>
      </c>
      <c r="D209" s="75">
        <v>355</v>
      </c>
      <c r="E209" s="75" t="s">
        <v>212</v>
      </c>
      <c r="F209" s="75"/>
      <c r="G209" s="144">
        <v>42924</v>
      </c>
      <c r="H209" s="145">
        <v>0.91041666666666676</v>
      </c>
      <c r="I209" s="144">
        <v>42925</v>
      </c>
      <c r="J209" s="145">
        <v>0.30138888888888887</v>
      </c>
      <c r="K209" s="124"/>
      <c r="L209" s="124"/>
      <c r="M209" s="124"/>
      <c r="N209" s="147">
        <v>0</v>
      </c>
      <c r="O209" s="147">
        <v>0</v>
      </c>
      <c r="P209" s="147">
        <v>0</v>
      </c>
      <c r="Q209" s="147">
        <v>9.3800000000000008</v>
      </c>
      <c r="R209" s="53"/>
      <c r="S209" s="53"/>
      <c r="T209" s="53"/>
      <c r="U209" s="173" t="s">
        <v>818</v>
      </c>
      <c r="V209" s="90" t="s">
        <v>774</v>
      </c>
      <c r="W209" s="90"/>
      <c r="X209" s="174" t="s">
        <v>7</v>
      </c>
      <c r="Y209" s="126"/>
    </row>
    <row r="210" spans="1:25" s="97" customFormat="1" ht="45" outlineLevel="2">
      <c r="A210" s="75">
        <v>70</v>
      </c>
      <c r="B210" s="75" t="s">
        <v>585</v>
      </c>
      <c r="C210" s="111" t="s">
        <v>6</v>
      </c>
      <c r="D210" s="75">
        <v>355</v>
      </c>
      <c r="E210" s="75" t="s">
        <v>212</v>
      </c>
      <c r="F210" s="75"/>
      <c r="G210" s="144">
        <v>42930</v>
      </c>
      <c r="H210" s="145">
        <v>0.63124999999999998</v>
      </c>
      <c r="I210" s="144">
        <v>42932</v>
      </c>
      <c r="J210" s="145">
        <v>0.27291666666666664</v>
      </c>
      <c r="K210" s="124"/>
      <c r="L210" s="124"/>
      <c r="M210" s="124"/>
      <c r="N210" s="147">
        <v>0</v>
      </c>
      <c r="O210" s="147">
        <v>0</v>
      </c>
      <c r="P210" s="147">
        <v>0</v>
      </c>
      <c r="Q210" s="147">
        <v>39.4</v>
      </c>
      <c r="R210" s="53"/>
      <c r="S210" s="53"/>
      <c r="T210" s="53"/>
      <c r="U210" s="173" t="s">
        <v>805</v>
      </c>
      <c r="V210" s="90" t="s">
        <v>774</v>
      </c>
      <c r="W210" s="90"/>
      <c r="X210" s="174" t="s">
        <v>7</v>
      </c>
      <c r="Y210" s="126"/>
    </row>
    <row r="211" spans="1:25" s="97" customFormat="1" ht="45" outlineLevel="2">
      <c r="A211" s="75">
        <v>70</v>
      </c>
      <c r="B211" s="75" t="s">
        <v>585</v>
      </c>
      <c r="C211" s="111" t="s">
        <v>6</v>
      </c>
      <c r="D211" s="75">
        <v>355</v>
      </c>
      <c r="E211" s="75" t="s">
        <v>212</v>
      </c>
      <c r="F211" s="75"/>
      <c r="G211" s="144">
        <v>42932</v>
      </c>
      <c r="H211" s="145">
        <v>0.69652777777777775</v>
      </c>
      <c r="I211" s="144">
        <v>42933</v>
      </c>
      <c r="J211" s="145">
        <v>0.24652777777777779</v>
      </c>
      <c r="K211" s="124"/>
      <c r="L211" s="124"/>
      <c r="M211" s="124"/>
      <c r="N211" s="147">
        <v>0</v>
      </c>
      <c r="O211" s="147">
        <v>0</v>
      </c>
      <c r="P211" s="147">
        <v>0</v>
      </c>
      <c r="Q211" s="147">
        <v>13.2</v>
      </c>
      <c r="R211" s="53"/>
      <c r="S211" s="53"/>
      <c r="T211" s="53"/>
      <c r="U211" s="173" t="s">
        <v>805</v>
      </c>
      <c r="V211" s="90" t="s">
        <v>774</v>
      </c>
      <c r="W211" s="90"/>
      <c r="X211" s="174" t="s">
        <v>7</v>
      </c>
      <c r="Y211" s="126"/>
    </row>
    <row r="212" spans="1:25" s="97" customFormat="1" ht="30" outlineLevel="2">
      <c r="A212" s="75">
        <v>70</v>
      </c>
      <c r="B212" s="75" t="s">
        <v>585</v>
      </c>
      <c r="C212" s="111" t="s">
        <v>6</v>
      </c>
      <c r="D212" s="75">
        <v>355</v>
      </c>
      <c r="E212" s="75" t="s">
        <v>212</v>
      </c>
      <c r="F212" s="75"/>
      <c r="G212" s="144">
        <v>42934</v>
      </c>
      <c r="H212" s="145">
        <v>0.96458333333333324</v>
      </c>
      <c r="I212" s="144">
        <v>42938</v>
      </c>
      <c r="J212" s="145">
        <v>0.24166666666666667</v>
      </c>
      <c r="K212" s="124"/>
      <c r="L212" s="124"/>
      <c r="M212" s="124"/>
      <c r="N212" s="147">
        <v>0</v>
      </c>
      <c r="O212" s="147">
        <v>0</v>
      </c>
      <c r="P212" s="147">
        <v>0</v>
      </c>
      <c r="Q212" s="147">
        <v>78.650000000000006</v>
      </c>
      <c r="R212" s="53"/>
      <c r="S212" s="53"/>
      <c r="T212" s="53"/>
      <c r="U212" s="173" t="s">
        <v>866</v>
      </c>
      <c r="V212" s="90" t="s">
        <v>774</v>
      </c>
      <c r="W212" s="90"/>
      <c r="X212" s="174" t="s">
        <v>7</v>
      </c>
      <c r="Y212" s="126"/>
    </row>
    <row r="213" spans="1:25" s="97" customFormat="1" ht="45" outlineLevel="2">
      <c r="A213" s="75">
        <v>70</v>
      </c>
      <c r="B213" s="75" t="s">
        <v>585</v>
      </c>
      <c r="C213" s="111" t="s">
        <v>6</v>
      </c>
      <c r="D213" s="75">
        <v>355</v>
      </c>
      <c r="E213" s="75" t="s">
        <v>212</v>
      </c>
      <c r="F213" s="75"/>
      <c r="G213" s="144">
        <v>42938</v>
      </c>
      <c r="H213" s="145">
        <v>0.73819444444444438</v>
      </c>
      <c r="I213" s="144">
        <v>42941</v>
      </c>
      <c r="J213" s="145">
        <v>0.27361111111111108</v>
      </c>
      <c r="K213" s="124"/>
      <c r="L213" s="124"/>
      <c r="M213" s="124"/>
      <c r="N213" s="147">
        <v>0</v>
      </c>
      <c r="O213" s="147">
        <v>0</v>
      </c>
      <c r="P213" s="147">
        <v>0</v>
      </c>
      <c r="Q213" s="147">
        <v>60.85</v>
      </c>
      <c r="R213" s="53"/>
      <c r="S213" s="53"/>
      <c r="T213" s="53"/>
      <c r="U213" s="173" t="s">
        <v>805</v>
      </c>
      <c r="V213" s="90" t="s">
        <v>774</v>
      </c>
      <c r="W213" s="90"/>
      <c r="X213" s="174" t="s">
        <v>7</v>
      </c>
      <c r="Y213" s="126"/>
    </row>
    <row r="214" spans="1:25" s="97" customFormat="1" ht="45" outlineLevel="2">
      <c r="A214" s="75">
        <v>70</v>
      </c>
      <c r="B214" s="75" t="s">
        <v>585</v>
      </c>
      <c r="C214" s="111" t="s">
        <v>6</v>
      </c>
      <c r="D214" s="75">
        <v>355</v>
      </c>
      <c r="E214" s="75" t="s">
        <v>212</v>
      </c>
      <c r="F214" s="75"/>
      <c r="G214" s="144">
        <v>42941</v>
      </c>
      <c r="H214" s="145">
        <v>0.73055555555555562</v>
      </c>
      <c r="I214" s="144">
        <v>42942</v>
      </c>
      <c r="J214" s="145">
        <v>0.24583333333333335</v>
      </c>
      <c r="K214" s="124"/>
      <c r="L214" s="124"/>
      <c r="M214" s="124"/>
      <c r="N214" s="147">
        <v>0</v>
      </c>
      <c r="O214" s="147">
        <v>0</v>
      </c>
      <c r="P214" s="147">
        <v>0</v>
      </c>
      <c r="Q214" s="147">
        <v>12.37</v>
      </c>
      <c r="R214" s="53"/>
      <c r="S214" s="53"/>
      <c r="T214" s="53"/>
      <c r="U214" s="173" t="s">
        <v>884</v>
      </c>
      <c r="V214" s="90" t="s">
        <v>774</v>
      </c>
      <c r="W214" s="90"/>
      <c r="X214" s="174" t="s">
        <v>7</v>
      </c>
      <c r="Y214" s="126"/>
    </row>
    <row r="215" spans="1:25" s="97" customFormat="1" ht="30" outlineLevel="2">
      <c r="A215" s="75">
        <v>70</v>
      </c>
      <c r="B215" s="75" t="s">
        <v>585</v>
      </c>
      <c r="C215" s="111" t="s">
        <v>6</v>
      </c>
      <c r="D215" s="75">
        <v>355</v>
      </c>
      <c r="E215" s="75" t="s">
        <v>212</v>
      </c>
      <c r="F215" s="75"/>
      <c r="G215" s="144">
        <v>42942</v>
      </c>
      <c r="H215" s="145">
        <v>8.6805555555555566E-2</v>
      </c>
      <c r="I215" s="144">
        <v>42947</v>
      </c>
      <c r="J215" s="145">
        <v>1</v>
      </c>
      <c r="K215" s="124"/>
      <c r="L215" s="124"/>
      <c r="M215" s="124"/>
      <c r="N215" s="147">
        <v>0</v>
      </c>
      <c r="O215" s="147">
        <v>0</v>
      </c>
      <c r="P215" s="147">
        <v>0</v>
      </c>
      <c r="Q215" s="147">
        <v>141.91999999999999</v>
      </c>
      <c r="R215" s="53"/>
      <c r="S215" s="53"/>
      <c r="T215" s="53"/>
      <c r="U215" s="173" t="s">
        <v>885</v>
      </c>
      <c r="V215" s="90" t="s">
        <v>774</v>
      </c>
      <c r="W215" s="90"/>
      <c r="X215" s="174" t="s">
        <v>7</v>
      </c>
      <c r="Y215" s="126"/>
    </row>
    <row r="216" spans="1:25" s="97" customFormat="1" ht="45" outlineLevel="2">
      <c r="A216" s="75">
        <v>70</v>
      </c>
      <c r="B216" s="75" t="s">
        <v>585</v>
      </c>
      <c r="C216" s="111" t="s">
        <v>6</v>
      </c>
      <c r="D216" s="75">
        <v>355</v>
      </c>
      <c r="E216" s="75" t="s">
        <v>212</v>
      </c>
      <c r="F216" s="75"/>
      <c r="G216" s="144">
        <v>42944</v>
      </c>
      <c r="H216" s="145">
        <v>0.75</v>
      </c>
      <c r="I216" s="144">
        <v>42945</v>
      </c>
      <c r="J216" s="145">
        <v>0.26041666666666669</v>
      </c>
      <c r="K216" s="124"/>
      <c r="L216" s="124"/>
      <c r="M216" s="124"/>
      <c r="N216" s="147">
        <v>0</v>
      </c>
      <c r="O216" s="147">
        <v>0</v>
      </c>
      <c r="P216" s="147">
        <v>0</v>
      </c>
      <c r="Q216" s="147">
        <v>12.25</v>
      </c>
      <c r="R216" s="53"/>
      <c r="S216" s="53"/>
      <c r="T216" s="53"/>
      <c r="U216" s="173" t="s">
        <v>879</v>
      </c>
      <c r="V216" s="90" t="s">
        <v>774</v>
      </c>
      <c r="W216" s="90"/>
      <c r="X216" s="174" t="s">
        <v>7</v>
      </c>
      <c r="Y216" s="126"/>
    </row>
    <row r="217" spans="1:25" s="97" customFormat="1" ht="45" outlineLevel="2">
      <c r="A217" s="75">
        <v>70</v>
      </c>
      <c r="B217" s="75" t="s">
        <v>585</v>
      </c>
      <c r="C217" s="111" t="s">
        <v>6</v>
      </c>
      <c r="D217" s="75">
        <v>355</v>
      </c>
      <c r="E217" s="75" t="s">
        <v>212</v>
      </c>
      <c r="F217" s="75"/>
      <c r="G217" s="144">
        <v>42947</v>
      </c>
      <c r="H217" s="145">
        <v>0.72152777777777777</v>
      </c>
      <c r="I217" s="144">
        <v>42947</v>
      </c>
      <c r="J217" s="145">
        <v>1</v>
      </c>
      <c r="K217" s="124"/>
      <c r="L217" s="124"/>
      <c r="M217" s="124"/>
      <c r="N217" s="147">
        <v>0</v>
      </c>
      <c r="O217" s="147">
        <v>0</v>
      </c>
      <c r="P217" s="147">
        <v>0</v>
      </c>
      <c r="Q217" s="147">
        <v>6.68</v>
      </c>
      <c r="R217" s="53"/>
      <c r="S217" s="53"/>
      <c r="T217" s="53"/>
      <c r="U217" s="173" t="s">
        <v>879</v>
      </c>
      <c r="V217" s="90" t="s">
        <v>774</v>
      </c>
      <c r="W217" s="90"/>
      <c r="X217" s="174" t="s">
        <v>7</v>
      </c>
      <c r="Y217" s="126"/>
    </row>
    <row r="218" spans="1:25" ht="15" outlineLevel="1">
      <c r="A218" s="75"/>
      <c r="B218" s="75"/>
      <c r="C218" s="140" t="s">
        <v>358</v>
      </c>
      <c r="D218" s="75"/>
      <c r="E218" s="75"/>
      <c r="F218" s="75"/>
      <c r="G218" s="108"/>
      <c r="H218" s="138"/>
      <c r="I218" s="139"/>
      <c r="J218" s="137"/>
      <c r="K218" s="137"/>
      <c r="L218" s="137"/>
      <c r="M218" s="137"/>
      <c r="N218" s="105">
        <f>SUBTOTAL(9,N205:N217)</f>
        <v>7.12</v>
      </c>
      <c r="O218" s="105">
        <f t="shared" ref="O218:Q218" si="12">SUBTOTAL(9,O205:O217)</f>
        <v>0</v>
      </c>
      <c r="P218" s="105">
        <f t="shared" si="12"/>
        <v>0</v>
      </c>
      <c r="Q218" s="105">
        <f t="shared" si="12"/>
        <v>462.67</v>
      </c>
      <c r="R218" s="53"/>
      <c r="S218" s="53"/>
      <c r="T218" s="53"/>
      <c r="U218" s="89"/>
      <c r="V218" s="90"/>
      <c r="W218" s="95">
        <f>($W$2-O218-P218-N218)/($W$2-O218-P218)</f>
        <v>0.99043010752688176</v>
      </c>
      <c r="X218" s="92"/>
      <c r="Y218" s="126"/>
    </row>
    <row r="219" spans="1:25" s="97" customFormat="1" ht="25.5" customHeight="1" outlineLevel="2">
      <c r="A219" s="75">
        <v>71</v>
      </c>
      <c r="B219" s="75" t="s">
        <v>586</v>
      </c>
      <c r="C219" s="89" t="s">
        <v>122</v>
      </c>
      <c r="D219" s="75">
        <v>355</v>
      </c>
      <c r="E219" s="75" t="s">
        <v>212</v>
      </c>
      <c r="F219" s="75"/>
      <c r="G219" s="103">
        <v>42920</v>
      </c>
      <c r="H219" s="136">
        <v>0.38541666666666669</v>
      </c>
      <c r="I219" s="110">
        <v>42920</v>
      </c>
      <c r="J219" s="136">
        <v>0.72916666666666663</v>
      </c>
      <c r="K219" s="124"/>
      <c r="L219" s="124"/>
      <c r="M219" s="124"/>
      <c r="N219" s="105">
        <v>8.25</v>
      </c>
      <c r="O219" s="105">
        <v>0</v>
      </c>
      <c r="P219" s="105">
        <v>0</v>
      </c>
      <c r="Q219" s="105">
        <v>0</v>
      </c>
      <c r="R219" s="53"/>
      <c r="S219" s="53"/>
      <c r="T219" s="53"/>
      <c r="U219" s="159" t="s">
        <v>886</v>
      </c>
      <c r="V219" s="90" t="s">
        <v>774</v>
      </c>
      <c r="W219" s="90"/>
      <c r="X219" s="160" t="s">
        <v>242</v>
      </c>
      <c r="Y219" s="126"/>
    </row>
    <row r="220" spans="1:25" s="97" customFormat="1" ht="25.5" customHeight="1" outlineLevel="2">
      <c r="A220" s="75">
        <v>71</v>
      </c>
      <c r="B220" s="75" t="s">
        <v>586</v>
      </c>
      <c r="C220" s="89" t="s">
        <v>122</v>
      </c>
      <c r="D220" s="75">
        <v>355</v>
      </c>
      <c r="E220" s="75" t="s">
        <v>212</v>
      </c>
      <c r="F220" s="75"/>
      <c r="G220" s="103">
        <v>42920</v>
      </c>
      <c r="H220" s="136">
        <v>0.72916666666666663</v>
      </c>
      <c r="I220" s="110">
        <v>42920</v>
      </c>
      <c r="J220" s="136">
        <v>0.78819444444444453</v>
      </c>
      <c r="K220" s="124"/>
      <c r="L220" s="124"/>
      <c r="M220" s="124"/>
      <c r="N220" s="105">
        <v>0</v>
      </c>
      <c r="O220" s="105">
        <v>0</v>
      </c>
      <c r="P220" s="105">
        <v>0</v>
      </c>
      <c r="Q220" s="105">
        <v>1.42</v>
      </c>
      <c r="R220" s="53"/>
      <c r="S220" s="53"/>
      <c r="T220" s="53"/>
      <c r="U220" s="159" t="s">
        <v>809</v>
      </c>
      <c r="V220" s="90" t="s">
        <v>774</v>
      </c>
      <c r="W220" s="90"/>
      <c r="X220" s="160" t="s">
        <v>7</v>
      </c>
      <c r="Y220" s="126"/>
    </row>
    <row r="221" spans="1:25" s="97" customFormat="1" ht="25.5" customHeight="1" outlineLevel="2">
      <c r="A221" s="75">
        <v>71</v>
      </c>
      <c r="B221" s="75" t="s">
        <v>586</v>
      </c>
      <c r="C221" s="89" t="s">
        <v>122</v>
      </c>
      <c r="D221" s="75">
        <v>355</v>
      </c>
      <c r="E221" s="75" t="s">
        <v>212</v>
      </c>
      <c r="F221" s="75"/>
      <c r="G221" s="103">
        <v>42933</v>
      </c>
      <c r="H221" s="136">
        <v>0.54097222222222219</v>
      </c>
      <c r="I221" s="103">
        <v>42933</v>
      </c>
      <c r="J221" s="136">
        <v>0.58680555555555558</v>
      </c>
      <c r="K221" s="124"/>
      <c r="L221" s="124"/>
      <c r="M221" s="124"/>
      <c r="N221" s="105">
        <v>1.1000000000000001</v>
      </c>
      <c r="O221" s="105">
        <v>0</v>
      </c>
      <c r="P221" s="105">
        <v>0</v>
      </c>
      <c r="Q221" s="105">
        <v>0</v>
      </c>
      <c r="R221" s="53"/>
      <c r="S221" s="53"/>
      <c r="T221" s="53"/>
      <c r="U221" s="159" t="s">
        <v>887</v>
      </c>
      <c r="V221" s="90" t="s">
        <v>774</v>
      </c>
      <c r="W221" s="90"/>
      <c r="X221" s="160" t="s">
        <v>858</v>
      </c>
      <c r="Y221" s="126"/>
    </row>
    <row r="222" spans="1:25" s="97" customFormat="1" ht="25.5" customHeight="1" outlineLevel="2">
      <c r="A222" s="75">
        <v>71</v>
      </c>
      <c r="B222" s="75" t="s">
        <v>586</v>
      </c>
      <c r="C222" s="89" t="s">
        <v>122</v>
      </c>
      <c r="D222" s="75">
        <v>355</v>
      </c>
      <c r="E222" s="75" t="s">
        <v>212</v>
      </c>
      <c r="F222" s="75"/>
      <c r="G222" s="103">
        <v>42933</v>
      </c>
      <c r="H222" s="136">
        <v>0.58680555555555558</v>
      </c>
      <c r="I222" s="103">
        <v>42934</v>
      </c>
      <c r="J222" s="136">
        <v>0.26041666666666669</v>
      </c>
      <c r="K222" s="124"/>
      <c r="L222" s="124"/>
      <c r="M222" s="124"/>
      <c r="N222" s="105">
        <v>0</v>
      </c>
      <c r="O222" s="105">
        <v>0</v>
      </c>
      <c r="P222" s="105">
        <v>0</v>
      </c>
      <c r="Q222" s="105">
        <v>16.170000000000002</v>
      </c>
      <c r="R222" s="53"/>
      <c r="S222" s="53"/>
      <c r="T222" s="53"/>
      <c r="U222" s="159" t="s">
        <v>873</v>
      </c>
      <c r="V222" s="90" t="s">
        <v>774</v>
      </c>
      <c r="W222" s="90"/>
      <c r="X222" s="160" t="s">
        <v>7</v>
      </c>
      <c r="Y222" s="126"/>
    </row>
    <row r="223" spans="1:25" s="97" customFormat="1" ht="25.5" customHeight="1" outlineLevel="2">
      <c r="A223" s="75">
        <v>71</v>
      </c>
      <c r="B223" s="75" t="s">
        <v>586</v>
      </c>
      <c r="C223" s="89" t="s">
        <v>122</v>
      </c>
      <c r="D223" s="75">
        <v>355</v>
      </c>
      <c r="E223" s="75" t="s">
        <v>212</v>
      </c>
      <c r="F223" s="75"/>
      <c r="G223" s="103">
        <v>42946</v>
      </c>
      <c r="H223" s="136">
        <v>0.63402777777777775</v>
      </c>
      <c r="I223" s="110">
        <v>42947</v>
      </c>
      <c r="J223" s="136">
        <v>0.19513888888888889</v>
      </c>
      <c r="K223" s="124"/>
      <c r="L223" s="124"/>
      <c r="M223" s="124"/>
      <c r="N223" s="105">
        <v>0</v>
      </c>
      <c r="O223" s="105">
        <v>0</v>
      </c>
      <c r="P223" s="105">
        <v>0</v>
      </c>
      <c r="Q223" s="105">
        <v>13.47</v>
      </c>
      <c r="R223" s="53"/>
      <c r="S223" s="53"/>
      <c r="T223" s="53"/>
      <c r="U223" s="159" t="s">
        <v>879</v>
      </c>
      <c r="V223" s="90" t="s">
        <v>774</v>
      </c>
      <c r="W223" s="90"/>
      <c r="X223" s="160" t="s">
        <v>7</v>
      </c>
      <c r="Y223" s="126"/>
    </row>
    <row r="224" spans="1:25" s="97" customFormat="1" ht="19.5" customHeight="1" outlineLevel="1">
      <c r="A224" s="75"/>
      <c r="B224" s="75"/>
      <c r="C224" s="140" t="s">
        <v>359</v>
      </c>
      <c r="D224" s="75"/>
      <c r="E224" s="75"/>
      <c r="F224" s="75"/>
      <c r="G224" s="103"/>
      <c r="H224" s="124"/>
      <c r="I224" s="103"/>
      <c r="J224" s="124"/>
      <c r="K224" s="124"/>
      <c r="L224" s="124"/>
      <c r="M224" s="124"/>
      <c r="N224" s="105">
        <f>SUBTOTAL(9,N219:N223)</f>
        <v>9.35</v>
      </c>
      <c r="O224" s="105">
        <f t="shared" ref="O224:Q224" si="13">SUBTOTAL(9,O219:O223)</f>
        <v>0</v>
      </c>
      <c r="P224" s="105">
        <f t="shared" si="13"/>
        <v>0</v>
      </c>
      <c r="Q224" s="105">
        <f t="shared" si="13"/>
        <v>31.060000000000002</v>
      </c>
      <c r="R224" s="53"/>
      <c r="S224" s="53"/>
      <c r="T224" s="53"/>
      <c r="U224" s="89"/>
      <c r="V224" s="90"/>
      <c r="W224" s="95">
        <f>($W$2-O224-P224-N224)/($W$2-O224-P224)</f>
        <v>0.98743279569892473</v>
      </c>
      <c r="X224" s="106"/>
      <c r="Y224" s="126"/>
    </row>
    <row r="225" spans="1:25" s="97" customFormat="1" ht="24" customHeight="1" outlineLevel="2">
      <c r="A225" s="68">
        <v>72</v>
      </c>
      <c r="B225" s="68" t="s">
        <v>587</v>
      </c>
      <c r="C225" s="84" t="s">
        <v>123</v>
      </c>
      <c r="D225" s="68">
        <v>11.2</v>
      </c>
      <c r="E225" s="75" t="s">
        <v>212</v>
      </c>
      <c r="F225" s="68"/>
      <c r="G225" s="68"/>
      <c r="H225" s="68"/>
      <c r="I225" s="68"/>
      <c r="J225" s="68"/>
      <c r="K225" s="68"/>
      <c r="L225" s="68"/>
      <c r="M225" s="68"/>
      <c r="N225" s="68"/>
      <c r="O225" s="68"/>
      <c r="P225" s="68"/>
      <c r="Q225" s="68"/>
      <c r="R225" s="88"/>
      <c r="S225" s="88"/>
      <c r="T225" s="88"/>
      <c r="U225" s="68"/>
      <c r="V225" s="90" t="s">
        <v>774</v>
      </c>
      <c r="W225" s="91"/>
      <c r="X225" s="88"/>
      <c r="Y225" s="126"/>
    </row>
    <row r="226" spans="1:25" s="97" customFormat="1" ht="15" outlineLevel="1">
      <c r="A226" s="68"/>
      <c r="B226" s="68"/>
      <c r="C226" s="96" t="s">
        <v>360</v>
      </c>
      <c r="D226" s="68"/>
      <c r="E226" s="75"/>
      <c r="F226" s="68"/>
      <c r="G226" s="68"/>
      <c r="H226" s="68"/>
      <c r="I226" s="68"/>
      <c r="J226" s="68"/>
      <c r="K226" s="68"/>
      <c r="L226" s="68"/>
      <c r="M226" s="68"/>
      <c r="N226" s="68">
        <f>SUBTOTAL(9,N225:N225)</f>
        <v>0</v>
      </c>
      <c r="O226" s="68">
        <f>SUBTOTAL(9,O225:O225)</f>
        <v>0</v>
      </c>
      <c r="P226" s="68">
        <f>SUBTOTAL(9,P225:P225)</f>
        <v>0</v>
      </c>
      <c r="Q226" s="68">
        <f>SUBTOTAL(9,Q225:Q225)</f>
        <v>0</v>
      </c>
      <c r="R226" s="88"/>
      <c r="S226" s="88"/>
      <c r="T226" s="88"/>
      <c r="U226" s="68"/>
      <c r="V226" s="90"/>
      <c r="W226" s="95">
        <f>($W$2-O226-P226-N226)/($W$2-O226-P226)</f>
        <v>1</v>
      </c>
      <c r="X226" s="88"/>
      <c r="Y226" s="126"/>
    </row>
    <row r="227" spans="1:25" s="97" customFormat="1" ht="24.75" customHeight="1" outlineLevel="2">
      <c r="A227" s="68">
        <v>73</v>
      </c>
      <c r="B227" s="68" t="s">
        <v>588</v>
      </c>
      <c r="C227" s="84" t="s">
        <v>124</v>
      </c>
      <c r="D227" s="68">
        <v>11.2</v>
      </c>
      <c r="E227" s="75" t="s">
        <v>212</v>
      </c>
      <c r="F227" s="68"/>
      <c r="G227" s="103"/>
      <c r="H227" s="136"/>
      <c r="I227" s="110"/>
      <c r="J227" s="136"/>
      <c r="K227" s="68"/>
      <c r="L227" s="68"/>
      <c r="M227" s="68"/>
      <c r="N227" s="68"/>
      <c r="O227" s="68"/>
      <c r="P227" s="68"/>
      <c r="Q227" s="68"/>
      <c r="R227" s="88"/>
      <c r="S227" s="88"/>
      <c r="T227" s="88"/>
      <c r="U227" s="153"/>
      <c r="V227" s="90"/>
      <c r="W227" s="91"/>
      <c r="X227" s="88"/>
      <c r="Y227" s="126"/>
    </row>
    <row r="228" spans="1:25" s="97" customFormat="1" ht="15" outlineLevel="1">
      <c r="A228" s="68"/>
      <c r="B228" s="68"/>
      <c r="C228" s="96" t="s">
        <v>361</v>
      </c>
      <c r="D228" s="68"/>
      <c r="E228" s="75"/>
      <c r="F228" s="68"/>
      <c r="G228" s="68"/>
      <c r="H228" s="68"/>
      <c r="I228" s="68"/>
      <c r="J228" s="68"/>
      <c r="K228" s="68"/>
      <c r="L228" s="68"/>
      <c r="M228" s="68"/>
      <c r="N228" s="68">
        <f>SUBTOTAL(9,N227:N227)</f>
        <v>0</v>
      </c>
      <c r="O228" s="68">
        <f>SUBTOTAL(9,O227:O227)</f>
        <v>0</v>
      </c>
      <c r="P228" s="68">
        <f>SUBTOTAL(9,P227:P227)</f>
        <v>0</v>
      </c>
      <c r="Q228" s="68">
        <f>SUBTOTAL(9,Q227:Q227)</f>
        <v>0</v>
      </c>
      <c r="R228" s="88"/>
      <c r="S228" s="88"/>
      <c r="T228" s="88"/>
      <c r="U228" s="68"/>
      <c r="V228" s="90"/>
      <c r="W228" s="95">
        <f>($W$2-O228-P228-N228)/($W$2-O228-P228)</f>
        <v>1</v>
      </c>
      <c r="X228" s="88"/>
      <c r="Y228" s="126"/>
    </row>
    <row r="229" spans="1:25" s="97" customFormat="1" ht="15" outlineLevel="2">
      <c r="A229" s="75">
        <v>74</v>
      </c>
      <c r="B229" s="75" t="s">
        <v>589</v>
      </c>
      <c r="C229" s="89" t="s">
        <v>125</v>
      </c>
      <c r="D229" s="75">
        <v>149.15</v>
      </c>
      <c r="E229" s="75" t="s">
        <v>212</v>
      </c>
      <c r="F229" s="75"/>
      <c r="G229" s="103">
        <v>42933</v>
      </c>
      <c r="H229" s="136">
        <v>0.40277777777777773</v>
      </c>
      <c r="I229" s="103">
        <v>42933</v>
      </c>
      <c r="J229" s="136">
        <v>0.72013888888888899</v>
      </c>
      <c r="K229" s="124"/>
      <c r="L229" s="124"/>
      <c r="M229" s="124"/>
      <c r="N229" s="105">
        <v>0</v>
      </c>
      <c r="O229" s="105">
        <v>0</v>
      </c>
      <c r="P229" s="105">
        <v>0</v>
      </c>
      <c r="Q229" s="141">
        <v>7.62</v>
      </c>
      <c r="R229" s="53"/>
      <c r="S229" s="53"/>
      <c r="T229" s="53"/>
      <c r="U229" s="159" t="s">
        <v>861</v>
      </c>
      <c r="V229" s="90" t="s">
        <v>774</v>
      </c>
      <c r="W229" s="90"/>
      <c r="X229" s="160" t="s">
        <v>776</v>
      </c>
      <c r="Y229" s="126"/>
    </row>
    <row r="230" spans="1:25" s="97" customFormat="1" ht="15" outlineLevel="1">
      <c r="A230" s="75"/>
      <c r="B230" s="75"/>
      <c r="C230" s="115" t="s">
        <v>362</v>
      </c>
      <c r="D230" s="75"/>
      <c r="E230" s="75"/>
      <c r="F230" s="75"/>
      <c r="G230" s="103"/>
      <c r="H230" s="124"/>
      <c r="I230" s="103"/>
      <c r="J230" s="124"/>
      <c r="K230" s="124"/>
      <c r="L230" s="124"/>
      <c r="M230" s="124"/>
      <c r="N230" s="105">
        <f>SUBTOTAL(9,N229:N229)</f>
        <v>0</v>
      </c>
      <c r="O230" s="105">
        <f>SUBTOTAL(9,O229:O229)</f>
        <v>0</v>
      </c>
      <c r="P230" s="105">
        <f>SUBTOTAL(9,P229:P229)</f>
        <v>0</v>
      </c>
      <c r="Q230" s="105">
        <f>SUBTOTAL(9,Q229:Q229)</f>
        <v>7.62</v>
      </c>
      <c r="R230" s="53"/>
      <c r="S230" s="53"/>
      <c r="T230" s="53"/>
      <c r="U230" s="89"/>
      <c r="V230" s="90"/>
      <c r="W230" s="95">
        <f>($W$2-O230-P230-N230)/($W$2-O230-P230)</f>
        <v>1</v>
      </c>
      <c r="X230" s="106"/>
      <c r="Y230" s="126"/>
    </row>
    <row r="231" spans="1:25" ht="15" outlineLevel="2">
      <c r="A231" s="75">
        <v>75</v>
      </c>
      <c r="B231" s="75" t="s">
        <v>590</v>
      </c>
      <c r="C231" s="89" t="s">
        <v>126</v>
      </c>
      <c r="D231" s="75">
        <v>96.33</v>
      </c>
      <c r="E231" s="75" t="s">
        <v>212</v>
      </c>
      <c r="F231" s="75"/>
      <c r="G231" s="103"/>
      <c r="H231" s="136"/>
      <c r="I231" s="110"/>
      <c r="J231" s="136"/>
      <c r="K231" s="124"/>
      <c r="L231" s="124"/>
      <c r="M231" s="124"/>
      <c r="N231" s="105"/>
      <c r="O231" s="105"/>
      <c r="P231" s="105"/>
      <c r="Q231" s="105"/>
      <c r="R231" s="53"/>
      <c r="S231" s="53"/>
      <c r="T231" s="53"/>
      <c r="U231" s="153"/>
      <c r="V231" s="90"/>
      <c r="W231" s="90"/>
      <c r="X231" s="92"/>
      <c r="Y231" s="126"/>
    </row>
    <row r="232" spans="1:25" ht="15" outlineLevel="1">
      <c r="A232" s="75"/>
      <c r="B232" s="75"/>
      <c r="C232" s="140" t="s">
        <v>363</v>
      </c>
      <c r="D232" s="75"/>
      <c r="E232" s="75"/>
      <c r="F232" s="75"/>
      <c r="G232" s="103"/>
      <c r="H232" s="124"/>
      <c r="I232" s="103"/>
      <c r="J232" s="124"/>
      <c r="K232" s="124"/>
      <c r="L232" s="124"/>
      <c r="M232" s="124"/>
      <c r="N232" s="105">
        <f>SUBTOTAL(9,N231:N231)</f>
        <v>0</v>
      </c>
      <c r="O232" s="105">
        <f>SUBTOTAL(9,O231:O231)</f>
        <v>0</v>
      </c>
      <c r="P232" s="105">
        <f>SUBTOTAL(9,P231:P231)</f>
        <v>0</v>
      </c>
      <c r="Q232" s="105">
        <f>SUBTOTAL(9,Q231:Q231)</f>
        <v>0</v>
      </c>
      <c r="R232" s="53"/>
      <c r="S232" s="53"/>
      <c r="T232" s="53"/>
      <c r="U232" s="89"/>
      <c r="V232" s="90"/>
      <c r="W232" s="95">
        <f>($W$2-O232-P232-N232)/($W$2-O232-P232)</f>
        <v>1</v>
      </c>
      <c r="X232" s="106"/>
      <c r="Y232" s="126"/>
    </row>
    <row r="233" spans="1:25" ht="15" outlineLevel="2">
      <c r="A233" s="75">
        <v>76</v>
      </c>
      <c r="B233" s="75" t="s">
        <v>591</v>
      </c>
      <c r="C233" s="89" t="s">
        <v>213</v>
      </c>
      <c r="D233" s="75">
        <v>279.57</v>
      </c>
      <c r="E233" s="75" t="s">
        <v>212</v>
      </c>
      <c r="F233" s="75"/>
      <c r="G233" s="144"/>
      <c r="H233" s="145"/>
      <c r="I233" s="146"/>
      <c r="J233" s="145"/>
      <c r="K233" s="124"/>
      <c r="L233" s="124"/>
      <c r="M233" s="124"/>
      <c r="N233" s="105"/>
      <c r="O233" s="105"/>
      <c r="P233" s="105"/>
      <c r="Q233" s="105"/>
      <c r="R233" s="53"/>
      <c r="S233" s="53"/>
      <c r="T233" s="53"/>
      <c r="U233" s="148"/>
      <c r="V233" s="90"/>
      <c r="W233" s="90"/>
      <c r="X233" s="92"/>
      <c r="Y233" s="126"/>
    </row>
    <row r="234" spans="1:25" ht="15" outlineLevel="1">
      <c r="A234" s="75"/>
      <c r="B234" s="75"/>
      <c r="C234" s="115" t="s">
        <v>364</v>
      </c>
      <c r="D234" s="75"/>
      <c r="E234" s="75"/>
      <c r="F234" s="75"/>
      <c r="G234" s="103"/>
      <c r="H234" s="124"/>
      <c r="I234" s="103"/>
      <c r="J234" s="124"/>
      <c r="K234" s="124"/>
      <c r="L234" s="124"/>
      <c r="M234" s="124"/>
      <c r="N234" s="105">
        <f>SUBTOTAL(9,N233:N233)</f>
        <v>0</v>
      </c>
      <c r="O234" s="105">
        <f>SUBTOTAL(9,O233:O233)</f>
        <v>0</v>
      </c>
      <c r="P234" s="105">
        <f>SUBTOTAL(9,P233:P233)</f>
        <v>0</v>
      </c>
      <c r="Q234" s="105">
        <f>SUBTOTAL(9,Q233:Q233)</f>
        <v>0</v>
      </c>
      <c r="R234" s="53"/>
      <c r="S234" s="53"/>
      <c r="T234" s="53"/>
      <c r="U234" s="89"/>
      <c r="V234" s="90"/>
      <c r="W234" s="95">
        <f>($W$2-O234-P234-N234)/($W$2-O234-P234)</f>
        <v>1</v>
      </c>
      <c r="X234" s="106"/>
      <c r="Y234" s="126"/>
    </row>
    <row r="235" spans="1:25" ht="60" outlineLevel="2">
      <c r="A235" s="75">
        <v>77</v>
      </c>
      <c r="B235" s="75" t="s">
        <v>592</v>
      </c>
      <c r="C235" s="89" t="s">
        <v>214</v>
      </c>
      <c r="D235" s="75">
        <v>279.57</v>
      </c>
      <c r="E235" s="75" t="s">
        <v>212</v>
      </c>
      <c r="F235" s="75"/>
      <c r="G235" s="103">
        <v>42934</v>
      </c>
      <c r="H235" s="136">
        <v>0.39027777777777778</v>
      </c>
      <c r="I235" s="103">
        <v>42934</v>
      </c>
      <c r="J235" s="136">
        <v>0.46875</v>
      </c>
      <c r="K235" s="103"/>
      <c r="L235" s="103"/>
      <c r="M235" s="103"/>
      <c r="N235" s="127">
        <v>1.88</v>
      </c>
      <c r="O235" s="105">
        <v>0</v>
      </c>
      <c r="P235" s="105">
        <v>0</v>
      </c>
      <c r="Q235" s="105">
        <v>0</v>
      </c>
      <c r="R235" s="53"/>
      <c r="S235" s="53"/>
      <c r="T235" s="53"/>
      <c r="U235" s="159" t="s">
        <v>853</v>
      </c>
      <c r="V235" s="90" t="s">
        <v>774</v>
      </c>
      <c r="W235" s="90"/>
      <c r="X235" s="160" t="s">
        <v>249</v>
      </c>
      <c r="Y235" s="126"/>
    </row>
    <row r="236" spans="1:25" ht="45" outlineLevel="2">
      <c r="A236" s="75">
        <v>77</v>
      </c>
      <c r="B236" s="75" t="s">
        <v>592</v>
      </c>
      <c r="C236" s="89" t="s">
        <v>214</v>
      </c>
      <c r="D236" s="75">
        <v>279.57</v>
      </c>
      <c r="E236" s="75" t="s">
        <v>212</v>
      </c>
      <c r="F236" s="75"/>
      <c r="G236" s="103">
        <v>42942</v>
      </c>
      <c r="H236" s="136">
        <v>0.41319444444444442</v>
      </c>
      <c r="I236" s="103">
        <v>42942</v>
      </c>
      <c r="J236" s="136">
        <v>0.43472222222222223</v>
      </c>
      <c r="K236" s="103"/>
      <c r="L236" s="103"/>
      <c r="M236" s="103"/>
      <c r="N236" s="127">
        <v>0.52</v>
      </c>
      <c r="O236" s="105">
        <v>0</v>
      </c>
      <c r="P236" s="105">
        <v>0</v>
      </c>
      <c r="Q236" s="105">
        <v>0</v>
      </c>
      <c r="R236" s="53"/>
      <c r="S236" s="53"/>
      <c r="T236" s="53"/>
      <c r="U236" s="159" t="s">
        <v>854</v>
      </c>
      <c r="V236" s="90" t="s">
        <v>774</v>
      </c>
      <c r="W236" s="90"/>
      <c r="X236" s="160" t="s">
        <v>856</v>
      </c>
      <c r="Y236" s="126"/>
    </row>
    <row r="237" spans="1:25" ht="45" outlineLevel="2">
      <c r="A237" s="75">
        <v>77</v>
      </c>
      <c r="B237" s="75" t="s">
        <v>592</v>
      </c>
      <c r="C237" s="89" t="s">
        <v>214</v>
      </c>
      <c r="D237" s="75">
        <v>279.57</v>
      </c>
      <c r="E237" s="75" t="s">
        <v>212</v>
      </c>
      <c r="F237" s="75"/>
      <c r="G237" s="103">
        <v>42942</v>
      </c>
      <c r="H237" s="136">
        <v>0.53194444444444444</v>
      </c>
      <c r="I237" s="103">
        <v>42942</v>
      </c>
      <c r="J237" s="136">
        <v>0.62986111111111109</v>
      </c>
      <c r="K237" s="103"/>
      <c r="L237" s="103"/>
      <c r="M237" s="103"/>
      <c r="N237" s="127">
        <v>14.35</v>
      </c>
      <c r="O237" s="105">
        <v>0</v>
      </c>
      <c r="P237" s="105">
        <v>0</v>
      </c>
      <c r="Q237" s="105">
        <v>0</v>
      </c>
      <c r="R237" s="53"/>
      <c r="S237" s="53"/>
      <c r="T237" s="53"/>
      <c r="U237" s="159" t="s">
        <v>855</v>
      </c>
      <c r="V237" s="90" t="s">
        <v>774</v>
      </c>
      <c r="W237" s="90"/>
      <c r="X237" s="160" t="s">
        <v>856</v>
      </c>
      <c r="Y237" s="126"/>
    </row>
    <row r="238" spans="1:25" ht="15" outlineLevel="1">
      <c r="A238" s="75"/>
      <c r="B238" s="75"/>
      <c r="C238" s="115" t="s">
        <v>365</v>
      </c>
      <c r="D238" s="75"/>
      <c r="E238" s="75"/>
      <c r="F238" s="75"/>
      <c r="G238" s="103"/>
      <c r="H238" s="124"/>
      <c r="I238" s="103"/>
      <c r="J238" s="103"/>
      <c r="K238" s="103"/>
      <c r="L238" s="103"/>
      <c r="M238" s="103"/>
      <c r="N238" s="105">
        <f>SUBTOTAL(9,N235:N237)</f>
        <v>16.75</v>
      </c>
      <c r="O238" s="105">
        <f t="shared" ref="O238:Q238" si="14">SUBTOTAL(9,O235:O237)</f>
        <v>0</v>
      </c>
      <c r="P238" s="105">
        <f t="shared" si="14"/>
        <v>0</v>
      </c>
      <c r="Q238" s="105">
        <f t="shared" si="14"/>
        <v>0</v>
      </c>
      <c r="R238" s="53"/>
      <c r="S238" s="53"/>
      <c r="T238" s="53"/>
      <c r="U238" s="89"/>
      <c r="V238" s="90"/>
      <c r="W238" s="95">
        <f>($W$2-O238-P238-N238)/($W$2-O238-P238)</f>
        <v>0.97748655913978499</v>
      </c>
      <c r="X238" s="106"/>
      <c r="Y238" s="126"/>
    </row>
    <row r="239" spans="1:25" s="97" customFormat="1" ht="27" customHeight="1" outlineLevel="2">
      <c r="A239" s="68">
        <v>78</v>
      </c>
      <c r="B239" s="68" t="s">
        <v>593</v>
      </c>
      <c r="C239" s="150" t="s">
        <v>43</v>
      </c>
      <c r="D239" s="68">
        <v>184</v>
      </c>
      <c r="E239" s="75" t="s">
        <v>212</v>
      </c>
      <c r="F239" s="68"/>
      <c r="G239" s="144"/>
      <c r="H239" s="145"/>
      <c r="I239" s="144"/>
      <c r="J239" s="145"/>
      <c r="K239" s="68"/>
      <c r="L239" s="68"/>
      <c r="M239" s="68"/>
      <c r="N239" s="147"/>
      <c r="O239" s="147"/>
      <c r="P239" s="147"/>
      <c r="Q239" s="147"/>
      <c r="R239" s="88"/>
      <c r="S239" s="88"/>
      <c r="T239" s="88"/>
      <c r="U239" s="148"/>
      <c r="V239" s="90"/>
      <c r="W239" s="91"/>
      <c r="X239" s="149"/>
      <c r="Y239" s="126"/>
    </row>
    <row r="240" spans="1:25" s="97" customFormat="1" ht="15" outlineLevel="1">
      <c r="A240" s="68"/>
      <c r="B240" s="68"/>
      <c r="C240" s="96" t="s">
        <v>366</v>
      </c>
      <c r="D240" s="68"/>
      <c r="E240" s="75"/>
      <c r="F240" s="68"/>
      <c r="G240" s="68"/>
      <c r="H240" s="68"/>
      <c r="I240" s="68"/>
      <c r="J240" s="68"/>
      <c r="K240" s="68"/>
      <c r="L240" s="68"/>
      <c r="M240" s="68"/>
      <c r="N240" s="68">
        <f>SUBTOTAL(9,N239:N239)</f>
        <v>0</v>
      </c>
      <c r="O240" s="68">
        <f>SUBTOTAL(9,O239:O239)</f>
        <v>0</v>
      </c>
      <c r="P240" s="68">
        <f>SUBTOTAL(9,P239:P239)</f>
        <v>0</v>
      </c>
      <c r="Q240" s="68">
        <f>SUBTOTAL(9,Q239:Q239)</f>
        <v>0</v>
      </c>
      <c r="R240" s="88"/>
      <c r="S240" s="88"/>
      <c r="T240" s="88"/>
      <c r="U240" s="68"/>
      <c r="V240" s="90"/>
      <c r="W240" s="95">
        <f>($W$2-O240-P240-N240)/($W$2-O240-P240)</f>
        <v>1</v>
      </c>
      <c r="X240" s="88"/>
      <c r="Y240" s="126"/>
    </row>
    <row r="241" spans="1:25" s="97" customFormat="1" ht="24" customHeight="1" outlineLevel="2">
      <c r="A241" s="75">
        <v>79</v>
      </c>
      <c r="B241" s="75" t="s">
        <v>594</v>
      </c>
      <c r="C241" s="19" t="s">
        <v>46</v>
      </c>
      <c r="D241" s="75">
        <v>217.02</v>
      </c>
      <c r="E241" s="75" t="s">
        <v>212</v>
      </c>
      <c r="F241" s="75"/>
      <c r="G241" s="103"/>
      <c r="H241" s="136"/>
      <c r="I241" s="110"/>
      <c r="J241" s="136"/>
      <c r="K241" s="124"/>
      <c r="L241" s="124"/>
      <c r="M241" s="124"/>
      <c r="N241" s="105"/>
      <c r="O241" s="105"/>
      <c r="P241" s="105"/>
      <c r="Q241" s="105"/>
      <c r="R241" s="53"/>
      <c r="S241" s="53"/>
      <c r="T241" s="53"/>
      <c r="U241" s="153"/>
      <c r="V241" s="90"/>
      <c r="W241" s="90"/>
      <c r="X241" s="154"/>
      <c r="Y241" s="126"/>
    </row>
    <row r="242" spans="1:25" s="97" customFormat="1" ht="15" outlineLevel="1">
      <c r="A242" s="75"/>
      <c r="B242" s="75"/>
      <c r="C242" s="114" t="s">
        <v>367</v>
      </c>
      <c r="D242" s="75"/>
      <c r="E242" s="75"/>
      <c r="F242" s="75"/>
      <c r="G242" s="103"/>
      <c r="H242" s="124"/>
      <c r="I242" s="103"/>
      <c r="J242" s="124"/>
      <c r="K242" s="124"/>
      <c r="L242" s="124"/>
      <c r="M242" s="124"/>
      <c r="N242" s="105">
        <f>SUBTOTAL(9,N241:N241)</f>
        <v>0</v>
      </c>
      <c r="O242" s="105">
        <f>SUBTOTAL(9,O241:O241)</f>
        <v>0</v>
      </c>
      <c r="P242" s="105">
        <f>SUBTOTAL(9,P241:P241)</f>
        <v>0</v>
      </c>
      <c r="Q242" s="105">
        <f>SUBTOTAL(9,Q241:Q241)</f>
        <v>0</v>
      </c>
      <c r="R242" s="53"/>
      <c r="S242" s="53"/>
      <c r="T242" s="53"/>
      <c r="U242" s="89"/>
      <c r="V242" s="90"/>
      <c r="W242" s="95">
        <f>($W$2-O242-P242-N242)/($W$2-O242-P242)</f>
        <v>1</v>
      </c>
      <c r="X242" s="106"/>
      <c r="Y242" s="126"/>
    </row>
    <row r="243" spans="1:25" s="97" customFormat="1" ht="27.75" customHeight="1" outlineLevel="2">
      <c r="A243" s="75">
        <v>80</v>
      </c>
      <c r="B243" s="75" t="s">
        <v>595</v>
      </c>
      <c r="C243" s="89" t="s">
        <v>50</v>
      </c>
      <c r="D243" s="75">
        <v>212.46</v>
      </c>
      <c r="E243" s="75" t="s">
        <v>212</v>
      </c>
      <c r="F243" s="75"/>
      <c r="G243" s="103">
        <v>42917</v>
      </c>
      <c r="H243" s="136">
        <v>0.4236111111111111</v>
      </c>
      <c r="I243" s="110">
        <v>42917</v>
      </c>
      <c r="J243" s="136">
        <v>0.84930555555555554</v>
      </c>
      <c r="K243" s="124"/>
      <c r="L243" s="124"/>
      <c r="M243" s="124"/>
      <c r="N243" s="105">
        <v>0</v>
      </c>
      <c r="O243" s="105">
        <v>0</v>
      </c>
      <c r="P243" s="105">
        <v>0</v>
      </c>
      <c r="Q243" s="105">
        <v>10.220000000000001</v>
      </c>
      <c r="R243" s="53"/>
      <c r="S243" s="53"/>
      <c r="T243" s="53"/>
      <c r="U243" s="159" t="s">
        <v>842</v>
      </c>
      <c r="V243" s="90"/>
      <c r="W243" s="90" t="s">
        <v>774</v>
      </c>
      <c r="X243" s="160" t="s">
        <v>776</v>
      </c>
      <c r="Y243" s="126"/>
    </row>
    <row r="244" spans="1:25" s="97" customFormat="1" ht="27.75" customHeight="1" outlineLevel="2">
      <c r="A244" s="75">
        <v>80</v>
      </c>
      <c r="B244" s="75" t="s">
        <v>595</v>
      </c>
      <c r="C244" s="89" t="s">
        <v>50</v>
      </c>
      <c r="D244" s="75">
        <v>212.46</v>
      </c>
      <c r="E244" s="75" t="s">
        <v>212</v>
      </c>
      <c r="F244" s="75"/>
      <c r="G244" s="103">
        <v>42918</v>
      </c>
      <c r="H244" s="136">
        <v>0.3611111111111111</v>
      </c>
      <c r="I244" s="110">
        <v>42918</v>
      </c>
      <c r="J244" s="136">
        <v>0.95486111111111116</v>
      </c>
      <c r="K244" s="124"/>
      <c r="L244" s="124"/>
      <c r="M244" s="124"/>
      <c r="N244" s="105">
        <v>0</v>
      </c>
      <c r="O244" s="105">
        <v>0</v>
      </c>
      <c r="P244" s="105">
        <v>0</v>
      </c>
      <c r="Q244" s="105">
        <v>14.25</v>
      </c>
      <c r="R244" s="53"/>
      <c r="S244" s="53"/>
      <c r="T244" s="53"/>
      <c r="U244" s="159" t="s">
        <v>842</v>
      </c>
      <c r="V244" s="90"/>
      <c r="W244" s="90" t="s">
        <v>774</v>
      </c>
      <c r="X244" s="160" t="s">
        <v>776</v>
      </c>
      <c r="Y244" s="126"/>
    </row>
    <row r="245" spans="1:25" s="97" customFormat="1" ht="15" outlineLevel="1">
      <c r="A245" s="75"/>
      <c r="B245" s="75"/>
      <c r="C245" s="115" t="s">
        <v>368</v>
      </c>
      <c r="D245" s="75"/>
      <c r="E245" s="75"/>
      <c r="F245" s="75"/>
      <c r="G245" s="103"/>
      <c r="H245" s="124"/>
      <c r="I245" s="103"/>
      <c r="J245" s="124"/>
      <c r="K245" s="124"/>
      <c r="L245" s="124"/>
      <c r="M245" s="124"/>
      <c r="N245" s="105">
        <f>SUBTOTAL(9,N243:N244)</f>
        <v>0</v>
      </c>
      <c r="O245" s="105">
        <f>SUBTOTAL(9,O243:O244)</f>
        <v>0</v>
      </c>
      <c r="P245" s="105">
        <f>SUBTOTAL(9,P243:P244)</f>
        <v>0</v>
      </c>
      <c r="Q245" s="105">
        <f>SUBTOTAL(9,Q243:Q244)</f>
        <v>24.47</v>
      </c>
      <c r="R245" s="53"/>
      <c r="S245" s="53"/>
      <c r="T245" s="53"/>
      <c r="U245" s="89"/>
      <c r="V245" s="90"/>
      <c r="W245" s="95">
        <f>($W$2-O245-P245-N245)/($W$2-O245-P245)</f>
        <v>1</v>
      </c>
      <c r="X245" s="106"/>
      <c r="Y245" s="126"/>
    </row>
    <row r="246" spans="1:25" ht="30" customHeight="1" outlineLevel="2">
      <c r="A246" s="75">
        <v>81</v>
      </c>
      <c r="B246" s="75" t="s">
        <v>596</v>
      </c>
      <c r="C246" s="2" t="s">
        <v>40</v>
      </c>
      <c r="D246" s="75">
        <v>94.43</v>
      </c>
      <c r="E246" s="75" t="s">
        <v>212</v>
      </c>
      <c r="F246" s="75"/>
      <c r="G246" s="103"/>
      <c r="H246" s="124"/>
      <c r="I246" s="103"/>
      <c r="J246" s="124"/>
      <c r="K246" s="124"/>
      <c r="L246" s="124"/>
      <c r="M246" s="124"/>
      <c r="N246" s="105"/>
      <c r="O246" s="105"/>
      <c r="P246" s="105"/>
      <c r="Q246" s="105"/>
      <c r="R246" s="53"/>
      <c r="S246" s="53"/>
      <c r="T246" s="53"/>
      <c r="U246" s="89"/>
      <c r="V246" s="90"/>
      <c r="W246" s="90"/>
      <c r="X246" s="106"/>
      <c r="Y246" s="126"/>
    </row>
    <row r="247" spans="1:25" ht="15" outlineLevel="1">
      <c r="A247" s="75"/>
      <c r="B247" s="75"/>
      <c r="C247" s="140" t="s">
        <v>369</v>
      </c>
      <c r="D247" s="75"/>
      <c r="E247" s="75"/>
      <c r="F247" s="75"/>
      <c r="G247" s="103"/>
      <c r="H247" s="124"/>
      <c r="I247" s="103"/>
      <c r="J247" s="124"/>
      <c r="K247" s="124"/>
      <c r="L247" s="124"/>
      <c r="M247" s="124"/>
      <c r="N247" s="105">
        <f>SUBTOTAL(9,N246:N246)</f>
        <v>0</v>
      </c>
      <c r="O247" s="105">
        <f>SUBTOTAL(9,O246:O246)</f>
        <v>0</v>
      </c>
      <c r="P247" s="105">
        <f>SUBTOTAL(9,P246:P246)</f>
        <v>0</v>
      </c>
      <c r="Q247" s="105">
        <f>SUBTOTAL(9,Q246:Q246)</f>
        <v>0</v>
      </c>
      <c r="R247" s="53"/>
      <c r="S247" s="53"/>
      <c r="T247" s="53"/>
      <c r="U247" s="89"/>
      <c r="V247" s="90"/>
      <c r="W247" s="95">
        <f>($W$2-O247-P247-N247)/($W$2-O247-P247)</f>
        <v>1</v>
      </c>
      <c r="X247" s="106"/>
      <c r="Y247" s="126"/>
    </row>
    <row r="248" spans="1:25" ht="24" customHeight="1" outlineLevel="2">
      <c r="A248" s="68">
        <v>82</v>
      </c>
      <c r="B248" s="68" t="s">
        <v>597</v>
      </c>
      <c r="C248" s="84" t="s">
        <v>48</v>
      </c>
      <c r="D248" s="68">
        <v>20.029999999999987</v>
      </c>
      <c r="E248" s="75" t="s">
        <v>212</v>
      </c>
      <c r="F248" s="68"/>
      <c r="G248" s="68"/>
      <c r="H248" s="68"/>
      <c r="I248" s="68"/>
      <c r="J248" s="68"/>
      <c r="K248" s="68"/>
      <c r="L248" s="68"/>
      <c r="M248" s="68"/>
      <c r="N248" s="68"/>
      <c r="O248" s="68"/>
      <c r="P248" s="68"/>
      <c r="Q248" s="68"/>
      <c r="R248" s="88"/>
      <c r="S248" s="88"/>
      <c r="T248" s="88"/>
      <c r="U248" s="68"/>
      <c r="V248" s="90" t="s">
        <v>774</v>
      </c>
      <c r="W248" s="91"/>
      <c r="X248" s="88"/>
      <c r="Y248" s="126"/>
    </row>
    <row r="249" spans="1:25" ht="15" outlineLevel="1">
      <c r="A249" s="68"/>
      <c r="B249" s="68"/>
      <c r="C249" s="96" t="s">
        <v>370</v>
      </c>
      <c r="D249" s="68"/>
      <c r="E249" s="75"/>
      <c r="F249" s="68"/>
      <c r="G249" s="68"/>
      <c r="H249" s="68"/>
      <c r="I249" s="68"/>
      <c r="J249" s="68"/>
      <c r="K249" s="68"/>
      <c r="L249" s="68"/>
      <c r="M249" s="68"/>
      <c r="N249" s="68">
        <f>SUBTOTAL(9,N248:N248)</f>
        <v>0</v>
      </c>
      <c r="O249" s="68">
        <f>SUBTOTAL(9,O248:O248)</f>
        <v>0</v>
      </c>
      <c r="P249" s="68">
        <f>SUBTOTAL(9,P248:P248)</f>
        <v>0</v>
      </c>
      <c r="Q249" s="68">
        <f>SUBTOTAL(9,Q248:Q248)</f>
        <v>0</v>
      </c>
      <c r="R249" s="88"/>
      <c r="S249" s="88"/>
      <c r="T249" s="88"/>
      <c r="U249" s="68"/>
      <c r="V249" s="90"/>
      <c r="W249" s="95">
        <f>($W$2-O249-P249-N249)/($W$2-O249-P249)</f>
        <v>1</v>
      </c>
      <c r="X249" s="88"/>
      <c r="Y249" s="126"/>
    </row>
    <row r="250" spans="1:25" ht="15" outlineLevel="2">
      <c r="A250" s="68">
        <v>83</v>
      </c>
      <c r="B250" s="68" t="s">
        <v>598</v>
      </c>
      <c r="C250" s="84" t="s">
        <v>49</v>
      </c>
      <c r="D250" s="68">
        <v>142.44800000000001</v>
      </c>
      <c r="E250" s="75" t="s">
        <v>212</v>
      </c>
      <c r="F250" s="68"/>
      <c r="G250" s="68"/>
      <c r="H250" s="68"/>
      <c r="I250" s="68"/>
      <c r="J250" s="68"/>
      <c r="K250" s="68"/>
      <c r="L250" s="68"/>
      <c r="M250" s="68"/>
      <c r="N250" s="68"/>
      <c r="O250" s="68"/>
      <c r="P250" s="68"/>
      <c r="Q250" s="68"/>
      <c r="R250" s="88"/>
      <c r="S250" s="88"/>
      <c r="T250" s="88"/>
      <c r="U250" s="68"/>
      <c r="V250" s="90" t="s">
        <v>774</v>
      </c>
      <c r="W250" s="91"/>
      <c r="X250" s="88"/>
      <c r="Y250" s="126"/>
    </row>
    <row r="251" spans="1:25" ht="15" outlineLevel="1">
      <c r="A251" s="68"/>
      <c r="B251" s="68"/>
      <c r="C251" s="96" t="s">
        <v>371</v>
      </c>
      <c r="D251" s="68"/>
      <c r="E251" s="75"/>
      <c r="F251" s="68"/>
      <c r="G251" s="68"/>
      <c r="H251" s="68"/>
      <c r="I251" s="68"/>
      <c r="J251" s="68"/>
      <c r="K251" s="68"/>
      <c r="L251" s="68"/>
      <c r="M251" s="68"/>
      <c r="N251" s="68">
        <f>SUBTOTAL(9,N250:N250)</f>
        <v>0</v>
      </c>
      <c r="O251" s="68">
        <f>SUBTOTAL(9,O250:O250)</f>
        <v>0</v>
      </c>
      <c r="P251" s="68">
        <f>SUBTOTAL(9,P250:P250)</f>
        <v>0</v>
      </c>
      <c r="Q251" s="68">
        <f>SUBTOTAL(9,Q250:Q250)</f>
        <v>0</v>
      </c>
      <c r="R251" s="88"/>
      <c r="S251" s="88"/>
      <c r="T251" s="88"/>
      <c r="U251" s="68"/>
      <c r="V251" s="90"/>
      <c r="W251" s="95">
        <f>($W$2-O251-P251-N251)/($W$2-O251-P251)</f>
        <v>1</v>
      </c>
      <c r="X251" s="88"/>
      <c r="Y251" s="126"/>
    </row>
    <row r="252" spans="1:25" ht="24.95" customHeight="1" outlineLevel="2">
      <c r="A252" s="68">
        <v>84</v>
      </c>
      <c r="B252" s="68" t="s">
        <v>599</v>
      </c>
      <c r="C252" s="84" t="s">
        <v>236</v>
      </c>
      <c r="D252" s="68">
        <v>405.77199999999999</v>
      </c>
      <c r="E252" s="75" t="s">
        <v>212</v>
      </c>
      <c r="F252" s="68"/>
      <c r="G252" s="103">
        <v>42928</v>
      </c>
      <c r="H252" s="136">
        <v>0.34583333333333338</v>
      </c>
      <c r="I252" s="103">
        <v>42928</v>
      </c>
      <c r="J252" s="136">
        <v>0.74305555555555547</v>
      </c>
      <c r="K252" s="68"/>
      <c r="L252" s="68"/>
      <c r="M252" s="68"/>
      <c r="N252" s="141">
        <v>9.5299999999999994</v>
      </c>
      <c r="O252" s="68">
        <v>0</v>
      </c>
      <c r="P252" s="68">
        <v>0</v>
      </c>
      <c r="Q252" s="68">
        <v>0</v>
      </c>
      <c r="R252" s="88"/>
      <c r="S252" s="88"/>
      <c r="T252" s="88"/>
      <c r="U252" s="159" t="s">
        <v>848</v>
      </c>
      <c r="V252" s="90" t="s">
        <v>774</v>
      </c>
      <c r="W252" s="91"/>
      <c r="X252" s="160" t="s">
        <v>242</v>
      </c>
      <c r="Y252" s="126"/>
    </row>
    <row r="253" spans="1:25" ht="24.95" customHeight="1" outlineLevel="2">
      <c r="A253" s="68">
        <v>84</v>
      </c>
      <c r="B253" s="68" t="s">
        <v>599</v>
      </c>
      <c r="C253" s="84" t="s">
        <v>236</v>
      </c>
      <c r="D253" s="68">
        <v>405.77199999999999</v>
      </c>
      <c r="E253" s="75" t="s">
        <v>212</v>
      </c>
      <c r="F253" s="68"/>
      <c r="G253" s="103">
        <v>42929</v>
      </c>
      <c r="H253" s="136">
        <v>0.71111111111111114</v>
      </c>
      <c r="I253" s="103">
        <v>42929</v>
      </c>
      <c r="J253" s="136">
        <v>0.7993055555555556</v>
      </c>
      <c r="K253" s="68"/>
      <c r="L253" s="68"/>
      <c r="M253" s="68"/>
      <c r="N253" s="141">
        <v>2.12</v>
      </c>
      <c r="O253" s="68">
        <v>0</v>
      </c>
      <c r="P253" s="68">
        <v>0</v>
      </c>
      <c r="Q253" s="68">
        <v>0</v>
      </c>
      <c r="R253" s="88"/>
      <c r="S253" s="88"/>
      <c r="T253" s="88"/>
      <c r="U253" s="159" t="s">
        <v>849</v>
      </c>
      <c r="V253" s="90" t="s">
        <v>774</v>
      </c>
      <c r="W253" s="91"/>
      <c r="X253" s="160" t="s">
        <v>249</v>
      </c>
      <c r="Y253" s="126"/>
    </row>
    <row r="254" spans="1:25" ht="24.95" customHeight="1" outlineLevel="1">
      <c r="A254" s="68"/>
      <c r="B254" s="68"/>
      <c r="C254" s="96" t="s">
        <v>769</v>
      </c>
      <c r="D254" s="68"/>
      <c r="E254" s="75"/>
      <c r="F254" s="68"/>
      <c r="G254" s="68"/>
      <c r="H254" s="68"/>
      <c r="I254" s="68"/>
      <c r="J254" s="68"/>
      <c r="K254" s="68"/>
      <c r="L254" s="68"/>
      <c r="M254" s="68"/>
      <c r="N254" s="68">
        <f>SUBTOTAL(9,N252:N253)</f>
        <v>11.649999999999999</v>
      </c>
      <c r="O254" s="68">
        <f t="shared" ref="O254:Q254" si="15">SUBTOTAL(9,O252:O253)</f>
        <v>0</v>
      </c>
      <c r="P254" s="68">
        <f t="shared" si="15"/>
        <v>0</v>
      </c>
      <c r="Q254" s="68">
        <f t="shared" si="15"/>
        <v>0</v>
      </c>
      <c r="R254" s="88"/>
      <c r="S254" s="88"/>
      <c r="T254" s="88"/>
      <c r="U254" s="68"/>
      <c r="V254" s="90"/>
      <c r="W254" s="95">
        <f>($W$2-O254-P254-N254)/($W$2-O254-P254)</f>
        <v>0.9843413978494624</v>
      </c>
      <c r="X254" s="88"/>
      <c r="Y254" s="126"/>
    </row>
    <row r="255" spans="1:25" ht="15" outlineLevel="2">
      <c r="A255" s="68">
        <v>85</v>
      </c>
      <c r="B255" s="68" t="s">
        <v>600</v>
      </c>
      <c r="C255" s="84" t="s">
        <v>235</v>
      </c>
      <c r="D255" s="68">
        <v>405.77199999999999</v>
      </c>
      <c r="E255" s="75" t="s">
        <v>212</v>
      </c>
      <c r="F255" s="68"/>
      <c r="G255" s="103"/>
      <c r="H255" s="136"/>
      <c r="I255" s="110"/>
      <c r="J255" s="136"/>
      <c r="K255" s="68"/>
      <c r="L255" s="68"/>
      <c r="M255" s="68"/>
      <c r="N255" s="127"/>
      <c r="O255" s="68"/>
      <c r="P255" s="68"/>
      <c r="Q255" s="68"/>
      <c r="R255" s="88"/>
      <c r="S255" s="88"/>
      <c r="T255" s="88"/>
      <c r="U255" s="153"/>
      <c r="V255" s="90"/>
      <c r="W255" s="91"/>
      <c r="X255" s="154"/>
      <c r="Y255" s="126"/>
    </row>
    <row r="256" spans="1:25" ht="15" outlineLevel="1">
      <c r="A256" s="68"/>
      <c r="B256" s="68"/>
      <c r="C256" s="96" t="s">
        <v>770</v>
      </c>
      <c r="D256" s="68"/>
      <c r="E256" s="75"/>
      <c r="F256" s="68"/>
      <c r="G256" s="68"/>
      <c r="H256" s="68"/>
      <c r="I256" s="68"/>
      <c r="J256" s="68"/>
      <c r="K256" s="68"/>
      <c r="L256" s="68"/>
      <c r="M256" s="68"/>
      <c r="N256" s="68">
        <f>SUBTOTAL(9,N255:N255)</f>
        <v>0</v>
      </c>
      <c r="O256" s="68">
        <f>SUBTOTAL(9,O255:O255)</f>
        <v>0</v>
      </c>
      <c r="P256" s="68">
        <f>SUBTOTAL(9,P255:P255)</f>
        <v>0</v>
      </c>
      <c r="Q256" s="68">
        <f>SUBTOTAL(9,Q255:Q255)</f>
        <v>0</v>
      </c>
      <c r="R256" s="88"/>
      <c r="S256" s="88"/>
      <c r="T256" s="88"/>
      <c r="U256" s="68"/>
      <c r="V256" s="90"/>
      <c r="W256" s="95">
        <f>($W$2-O256-P256-N256)/($W$2-O256-P256)</f>
        <v>1</v>
      </c>
      <c r="X256" s="88"/>
      <c r="Y256" s="126"/>
    </row>
    <row r="257" spans="1:25" ht="26.25" customHeight="1" outlineLevel="2">
      <c r="A257" s="68">
        <v>86</v>
      </c>
      <c r="B257" s="68" t="s">
        <v>601</v>
      </c>
      <c r="C257" s="84" t="s">
        <v>52</v>
      </c>
      <c r="D257" s="68">
        <v>134.74</v>
      </c>
      <c r="E257" s="75" t="s">
        <v>212</v>
      </c>
      <c r="F257" s="68"/>
      <c r="G257" s="98"/>
      <c r="H257" s="99"/>
      <c r="I257" s="100"/>
      <c r="J257" s="101"/>
      <c r="K257" s="68"/>
      <c r="L257" s="68"/>
      <c r="M257" s="68"/>
      <c r="N257" s="117">
        <v>0</v>
      </c>
      <c r="O257" s="117">
        <v>0</v>
      </c>
      <c r="P257" s="117">
        <v>0</v>
      </c>
      <c r="Q257" s="117">
        <v>0</v>
      </c>
      <c r="R257" s="88"/>
      <c r="S257" s="88"/>
      <c r="T257" s="88"/>
      <c r="U257" s="89"/>
      <c r="V257" s="90" t="s">
        <v>774</v>
      </c>
      <c r="W257" s="91"/>
      <c r="X257" s="88"/>
      <c r="Y257" s="126"/>
    </row>
    <row r="258" spans="1:25" ht="15" outlineLevel="1">
      <c r="A258" s="68"/>
      <c r="B258" s="68"/>
      <c r="C258" s="96" t="s">
        <v>372</v>
      </c>
      <c r="D258" s="68"/>
      <c r="E258" s="75"/>
      <c r="F258" s="68"/>
      <c r="G258" s="68"/>
      <c r="H258" s="68"/>
      <c r="I258" s="68"/>
      <c r="J258" s="68"/>
      <c r="K258" s="68"/>
      <c r="L258" s="68"/>
      <c r="M258" s="68"/>
      <c r="N258" s="68">
        <f>SUBTOTAL(9,N257:N257)</f>
        <v>0</v>
      </c>
      <c r="O258" s="68">
        <f>SUBTOTAL(9,O257:O257)</f>
        <v>0</v>
      </c>
      <c r="P258" s="68">
        <f>SUBTOTAL(9,P257:P257)</f>
        <v>0</v>
      </c>
      <c r="Q258" s="68">
        <f>SUBTOTAL(9,Q257:Q257)</f>
        <v>0</v>
      </c>
      <c r="R258" s="88"/>
      <c r="S258" s="88"/>
      <c r="T258" s="88"/>
      <c r="U258" s="68"/>
      <c r="V258" s="90"/>
      <c r="W258" s="95">
        <f>($W$2-O258-P258-N258)/($W$2-O258-P258)</f>
        <v>1</v>
      </c>
      <c r="X258" s="88"/>
      <c r="Y258" s="126"/>
    </row>
    <row r="259" spans="1:25" ht="23.25" customHeight="1" outlineLevel="2">
      <c r="A259" s="68">
        <v>87</v>
      </c>
      <c r="B259" s="68" t="s">
        <v>602</v>
      </c>
      <c r="C259" s="84" t="s">
        <v>54</v>
      </c>
      <c r="D259" s="68">
        <v>82.248000000000005</v>
      </c>
      <c r="E259" s="75" t="s">
        <v>212</v>
      </c>
      <c r="F259" s="68"/>
      <c r="G259" s="98"/>
      <c r="H259" s="99"/>
      <c r="I259" s="142"/>
      <c r="J259" s="101"/>
      <c r="L259" s="68"/>
      <c r="M259" s="68"/>
      <c r="N259" s="68">
        <v>0</v>
      </c>
      <c r="O259" s="68">
        <v>0</v>
      </c>
      <c r="P259" s="68">
        <v>0</v>
      </c>
      <c r="Q259" s="68">
        <v>0</v>
      </c>
      <c r="R259" s="88"/>
      <c r="S259" s="88"/>
      <c r="T259" s="88"/>
      <c r="U259" s="89"/>
      <c r="V259" s="90" t="s">
        <v>774</v>
      </c>
      <c r="W259" s="91"/>
      <c r="X259" s="88"/>
      <c r="Y259" s="126"/>
    </row>
    <row r="260" spans="1:25" ht="15" outlineLevel="1">
      <c r="A260" s="68"/>
      <c r="B260" s="68"/>
      <c r="C260" s="96" t="s">
        <v>373</v>
      </c>
      <c r="D260" s="68"/>
      <c r="E260" s="75"/>
      <c r="F260" s="68"/>
      <c r="G260" s="68"/>
      <c r="H260" s="68"/>
      <c r="I260" s="68"/>
      <c r="J260" s="68"/>
      <c r="K260" s="68"/>
      <c r="L260" s="68"/>
      <c r="M260" s="68"/>
      <c r="N260" s="68">
        <f>SUBTOTAL(9,N259:N259)</f>
        <v>0</v>
      </c>
      <c r="O260" s="68">
        <f>SUBTOTAL(9,O259:O259)</f>
        <v>0</v>
      </c>
      <c r="P260" s="68">
        <f>SUBTOTAL(9,P259:P259)</f>
        <v>0</v>
      </c>
      <c r="Q260" s="68">
        <f>SUBTOTAL(9,Q259:Q259)</f>
        <v>0</v>
      </c>
      <c r="R260" s="88"/>
      <c r="S260" s="88"/>
      <c r="T260" s="88"/>
      <c r="U260" s="68"/>
      <c r="V260" s="90"/>
      <c r="W260" s="95">
        <f>($W$2-O260-P260-N260)/($W$2-O260-P260)</f>
        <v>1</v>
      </c>
      <c r="X260" s="88"/>
      <c r="Y260" s="126"/>
    </row>
    <row r="261" spans="1:25" ht="20.25" customHeight="1" outlineLevel="2">
      <c r="A261" s="68">
        <v>88</v>
      </c>
      <c r="B261" s="68" t="s">
        <v>603</v>
      </c>
      <c r="C261" s="84" t="s">
        <v>55</v>
      </c>
      <c r="D261" s="68">
        <v>3.8959999999999999</v>
      </c>
      <c r="E261" s="75" t="s">
        <v>212</v>
      </c>
      <c r="F261" s="68"/>
      <c r="G261" s="98"/>
      <c r="H261" s="99"/>
      <c r="I261" s="100"/>
      <c r="J261" s="101"/>
      <c r="K261" s="68"/>
      <c r="L261" s="68"/>
      <c r="M261" s="68"/>
      <c r="N261" s="68">
        <v>0</v>
      </c>
      <c r="O261" s="68">
        <v>0</v>
      </c>
      <c r="P261" s="68">
        <v>0</v>
      </c>
      <c r="Q261" s="68">
        <v>0</v>
      </c>
      <c r="R261" s="88"/>
      <c r="S261" s="88"/>
      <c r="T261" s="88"/>
      <c r="U261" s="89"/>
      <c r="V261" s="90" t="s">
        <v>774</v>
      </c>
      <c r="W261" s="91"/>
      <c r="X261" s="88"/>
      <c r="Y261" s="126"/>
    </row>
    <row r="262" spans="1:25" ht="15" outlineLevel="1">
      <c r="A262" s="68"/>
      <c r="B262" s="68"/>
      <c r="C262" s="96" t="s">
        <v>374</v>
      </c>
      <c r="D262" s="68"/>
      <c r="E262" s="75"/>
      <c r="F262" s="68"/>
      <c r="G262" s="68"/>
      <c r="H262" s="68"/>
      <c r="I262" s="68"/>
      <c r="J262" s="68"/>
      <c r="K262" s="68"/>
      <c r="L262" s="68"/>
      <c r="M262" s="68"/>
      <c r="N262" s="68">
        <f>SUBTOTAL(9,N261:N261)</f>
        <v>0</v>
      </c>
      <c r="O262" s="68">
        <f>SUBTOTAL(9,O261:O261)</f>
        <v>0</v>
      </c>
      <c r="P262" s="68">
        <f>SUBTOTAL(9,P261:P261)</f>
        <v>0</v>
      </c>
      <c r="Q262" s="68">
        <f>SUBTOTAL(9,Q261:Q261)</f>
        <v>0</v>
      </c>
      <c r="R262" s="88"/>
      <c r="S262" s="88"/>
      <c r="T262" s="88"/>
      <c r="U262" s="68"/>
      <c r="V262" s="90"/>
      <c r="W262" s="95">
        <f>($W$2-O262-P262-N262)/($W$2-O262-P262)</f>
        <v>1</v>
      </c>
      <c r="X262" s="88"/>
      <c r="Y262" s="126"/>
    </row>
    <row r="263" spans="1:25" ht="28.5" customHeight="1" outlineLevel="2">
      <c r="A263" s="68">
        <v>89</v>
      </c>
      <c r="B263" s="68" t="s">
        <v>604</v>
      </c>
      <c r="C263" s="84" t="s">
        <v>234</v>
      </c>
      <c r="D263" s="68">
        <v>161.82</v>
      </c>
      <c r="E263" s="75" t="s">
        <v>212</v>
      </c>
      <c r="F263" s="68"/>
      <c r="G263" s="98"/>
      <c r="H263" s="99"/>
      <c r="I263" s="100"/>
      <c r="J263" s="101"/>
      <c r="K263" s="68"/>
      <c r="L263" s="68"/>
      <c r="M263" s="68"/>
      <c r="N263" s="68">
        <v>0</v>
      </c>
      <c r="O263" s="68">
        <v>0</v>
      </c>
      <c r="P263" s="68">
        <v>0</v>
      </c>
      <c r="Q263" s="68">
        <v>0</v>
      </c>
      <c r="R263" s="88"/>
      <c r="S263" s="88"/>
      <c r="T263" s="88"/>
      <c r="U263" s="89"/>
      <c r="V263" s="90" t="s">
        <v>774</v>
      </c>
      <c r="W263" s="91"/>
      <c r="X263" s="88"/>
      <c r="Y263" s="126"/>
    </row>
    <row r="264" spans="1:25" ht="15" outlineLevel="1">
      <c r="A264" s="68"/>
      <c r="B264" s="68"/>
      <c r="C264" s="96" t="s">
        <v>771</v>
      </c>
      <c r="D264" s="68"/>
      <c r="E264" s="75"/>
      <c r="F264" s="68"/>
      <c r="G264" s="68"/>
      <c r="H264" s="68"/>
      <c r="I264" s="68"/>
      <c r="J264" s="68"/>
      <c r="K264" s="68"/>
      <c r="L264" s="68"/>
      <c r="M264" s="68"/>
      <c r="N264" s="68">
        <f>SUBTOTAL(9,N263:N263)</f>
        <v>0</v>
      </c>
      <c r="O264" s="68">
        <f>SUBTOTAL(9,O263:O263)</f>
        <v>0</v>
      </c>
      <c r="P264" s="68">
        <f>SUBTOTAL(9,P263:P263)</f>
        <v>0</v>
      </c>
      <c r="Q264" s="68">
        <f>SUBTOTAL(9,Q263:Q263)</f>
        <v>0</v>
      </c>
      <c r="R264" s="88"/>
      <c r="S264" s="88"/>
      <c r="T264" s="88"/>
      <c r="U264" s="68"/>
      <c r="V264" s="90"/>
      <c r="W264" s="95">
        <f>($W$2-O264-P264-N264)/($W$2-O264-P264)</f>
        <v>1</v>
      </c>
      <c r="X264" s="88"/>
      <c r="Y264" s="126"/>
    </row>
    <row r="265" spans="1:25" ht="21" customHeight="1" outlineLevel="2">
      <c r="A265" s="68">
        <v>90</v>
      </c>
      <c r="B265" s="68" t="s">
        <v>605</v>
      </c>
      <c r="C265" s="84" t="s">
        <v>56</v>
      </c>
      <c r="D265" s="68">
        <v>113.389</v>
      </c>
      <c r="E265" s="75" t="s">
        <v>212</v>
      </c>
      <c r="F265" s="68"/>
      <c r="G265" s="68"/>
      <c r="H265" s="68"/>
      <c r="I265" s="68"/>
      <c r="J265" s="68"/>
      <c r="K265" s="68"/>
      <c r="L265" s="68"/>
      <c r="M265" s="68"/>
      <c r="N265" s="68"/>
      <c r="O265" s="68"/>
      <c r="P265" s="68"/>
      <c r="Q265" s="68"/>
      <c r="R265" s="88"/>
      <c r="S265" s="88"/>
      <c r="T265" s="88"/>
      <c r="U265" s="68"/>
      <c r="V265" s="90" t="s">
        <v>774</v>
      </c>
      <c r="W265" s="91"/>
      <c r="X265" s="88"/>
      <c r="Y265" s="126"/>
    </row>
    <row r="266" spans="1:25" ht="15" outlineLevel="1">
      <c r="A266" s="68"/>
      <c r="B266" s="68"/>
      <c r="C266" s="96" t="s">
        <v>375</v>
      </c>
      <c r="D266" s="68"/>
      <c r="E266" s="75"/>
      <c r="F266" s="68"/>
      <c r="G266" s="68"/>
      <c r="H266" s="68"/>
      <c r="I266" s="68"/>
      <c r="J266" s="68"/>
      <c r="K266" s="68"/>
      <c r="L266" s="68"/>
      <c r="M266" s="68"/>
      <c r="N266" s="68">
        <f>SUBTOTAL(9,N265:N265)</f>
        <v>0</v>
      </c>
      <c r="O266" s="68">
        <f>SUBTOTAL(9,O265:O265)</f>
        <v>0</v>
      </c>
      <c r="P266" s="68">
        <f>SUBTOTAL(9,P265:P265)</f>
        <v>0</v>
      </c>
      <c r="Q266" s="68">
        <f>SUBTOTAL(9,Q265:Q265)</f>
        <v>0</v>
      </c>
      <c r="R266" s="88"/>
      <c r="S266" s="88"/>
      <c r="T266" s="88"/>
      <c r="U266" s="68"/>
      <c r="V266" s="90"/>
      <c r="W266" s="95">
        <f>($W$2-O266-P266-N266)/($W$2-O266-P266)</f>
        <v>1</v>
      </c>
      <c r="X266" s="88"/>
      <c r="Y266" s="126"/>
    </row>
    <row r="267" spans="1:25" ht="26.25" customHeight="1" outlineLevel="2">
      <c r="A267" s="75">
        <v>91</v>
      </c>
      <c r="B267" s="75" t="s">
        <v>606</v>
      </c>
      <c r="C267" s="89" t="s">
        <v>57</v>
      </c>
      <c r="D267" s="75">
        <v>110.98</v>
      </c>
      <c r="E267" s="75" t="s">
        <v>212</v>
      </c>
      <c r="F267" s="75"/>
      <c r="G267" s="103"/>
      <c r="H267" s="136"/>
      <c r="I267" s="110"/>
      <c r="J267" s="136"/>
      <c r="K267" s="124"/>
      <c r="L267" s="124"/>
      <c r="M267" s="124"/>
      <c r="N267" s="117"/>
      <c r="O267" s="117"/>
      <c r="P267" s="117"/>
      <c r="Q267" s="117"/>
      <c r="R267" s="53"/>
      <c r="S267" s="53"/>
      <c r="T267" s="53"/>
      <c r="U267" s="153"/>
      <c r="V267" s="90"/>
      <c r="W267" s="90"/>
      <c r="X267" s="112"/>
      <c r="Y267" s="126"/>
    </row>
    <row r="268" spans="1:25" ht="15" outlineLevel="1">
      <c r="A268" s="75"/>
      <c r="B268" s="75"/>
      <c r="C268" s="115" t="s">
        <v>376</v>
      </c>
      <c r="D268" s="75"/>
      <c r="E268" s="75"/>
      <c r="F268" s="75"/>
      <c r="G268" s="103"/>
      <c r="H268" s="124"/>
      <c r="I268" s="103"/>
      <c r="J268" s="124"/>
      <c r="K268" s="124"/>
      <c r="L268" s="124"/>
      <c r="M268" s="124"/>
      <c r="N268" s="105">
        <f>SUBTOTAL(9,N267:N267)</f>
        <v>0</v>
      </c>
      <c r="O268" s="105">
        <f>SUBTOTAL(9,O267:O267)</f>
        <v>0</v>
      </c>
      <c r="P268" s="105">
        <f>SUBTOTAL(9,P267:P267)</f>
        <v>0</v>
      </c>
      <c r="Q268" s="105">
        <f>SUBTOTAL(9,Q267:Q267)</f>
        <v>0</v>
      </c>
      <c r="R268" s="53"/>
      <c r="S268" s="53"/>
      <c r="T268" s="53"/>
      <c r="U268" s="89"/>
      <c r="V268" s="90"/>
      <c r="W268" s="95">
        <f>($W$2-O268-P268-N268)/($W$2-O268-P268)</f>
        <v>1</v>
      </c>
      <c r="X268" s="106"/>
      <c r="Y268" s="126"/>
    </row>
    <row r="269" spans="1:25" ht="21" customHeight="1" outlineLevel="2">
      <c r="A269" s="68">
        <v>92</v>
      </c>
      <c r="B269" s="68" t="s">
        <v>607</v>
      </c>
      <c r="C269" s="84" t="s">
        <v>58</v>
      </c>
      <c r="D269" s="68">
        <v>143.06</v>
      </c>
      <c r="E269" s="75" t="s">
        <v>212</v>
      </c>
      <c r="F269" s="68"/>
      <c r="G269" s="68"/>
      <c r="H269" s="68"/>
      <c r="I269" s="68"/>
      <c r="J269" s="68"/>
      <c r="K269" s="68"/>
      <c r="L269" s="68"/>
      <c r="M269" s="68"/>
      <c r="N269" s="68"/>
      <c r="O269" s="68"/>
      <c r="P269" s="68"/>
      <c r="Q269" s="68"/>
      <c r="R269" s="88"/>
      <c r="S269" s="88"/>
      <c r="T269" s="88"/>
      <c r="U269" s="68"/>
      <c r="V269" s="90" t="s">
        <v>774</v>
      </c>
      <c r="W269" s="91"/>
      <c r="X269" s="88"/>
      <c r="Y269" s="126"/>
    </row>
    <row r="270" spans="1:25" ht="15" outlineLevel="1">
      <c r="A270" s="68"/>
      <c r="B270" s="68"/>
      <c r="C270" s="96" t="s">
        <v>377</v>
      </c>
      <c r="D270" s="68"/>
      <c r="E270" s="75"/>
      <c r="F270" s="68"/>
      <c r="G270" s="68"/>
      <c r="H270" s="68"/>
      <c r="I270" s="68"/>
      <c r="J270" s="68"/>
      <c r="K270" s="68"/>
      <c r="L270" s="68"/>
      <c r="M270" s="68"/>
      <c r="N270" s="68">
        <f>SUBTOTAL(9,N269:N269)</f>
        <v>0</v>
      </c>
      <c r="O270" s="68">
        <f>SUBTOTAL(9,O269:O269)</f>
        <v>0</v>
      </c>
      <c r="P270" s="68">
        <f>SUBTOTAL(9,P269:P269)</f>
        <v>0</v>
      </c>
      <c r="Q270" s="68">
        <f>SUBTOTAL(9,Q269:Q269)</f>
        <v>0</v>
      </c>
      <c r="R270" s="88"/>
      <c r="S270" s="88"/>
      <c r="T270" s="88"/>
      <c r="U270" s="68"/>
      <c r="V270" s="90"/>
      <c r="W270" s="95">
        <f>($W$2-O270-P270-N270)/($W$2-O270-P270)</f>
        <v>1</v>
      </c>
      <c r="X270" s="88"/>
      <c r="Y270" s="126"/>
    </row>
    <row r="271" spans="1:25" ht="23.25" customHeight="1" outlineLevel="2">
      <c r="A271" s="75">
        <v>93</v>
      </c>
      <c r="B271" s="75" t="s">
        <v>608</v>
      </c>
      <c r="C271" s="2" t="s">
        <v>59</v>
      </c>
      <c r="D271" s="75">
        <v>105</v>
      </c>
      <c r="E271" s="75" t="s">
        <v>212</v>
      </c>
      <c r="F271" s="75"/>
      <c r="G271" s="103"/>
      <c r="H271" s="136"/>
      <c r="I271" s="110"/>
      <c r="J271" s="136"/>
      <c r="K271" s="124"/>
      <c r="L271" s="124"/>
      <c r="M271" s="124"/>
      <c r="N271" s="105"/>
      <c r="O271" s="105"/>
      <c r="P271" s="105"/>
      <c r="Q271" s="105"/>
      <c r="R271" s="53"/>
      <c r="S271" s="53"/>
      <c r="T271" s="53"/>
      <c r="U271" s="153"/>
      <c r="V271" s="90"/>
      <c r="W271" s="90"/>
      <c r="X271" s="112"/>
      <c r="Y271" s="126"/>
    </row>
    <row r="272" spans="1:25" s="97" customFormat="1" ht="15" outlineLevel="1">
      <c r="A272" s="75"/>
      <c r="B272" s="75"/>
      <c r="C272" s="107" t="s">
        <v>378</v>
      </c>
      <c r="D272" s="75"/>
      <c r="E272" s="75"/>
      <c r="F272" s="75"/>
      <c r="G272" s="108"/>
      <c r="H272" s="138"/>
      <c r="I272" s="110"/>
      <c r="J272" s="136"/>
      <c r="K272" s="136"/>
      <c r="L272" s="136"/>
      <c r="M272" s="136"/>
      <c r="N272" s="105">
        <f>SUBTOTAL(9,N271:N271)</f>
        <v>0</v>
      </c>
      <c r="O272" s="105">
        <f>SUBTOTAL(9,O271:O271)</f>
        <v>0</v>
      </c>
      <c r="P272" s="105">
        <f>SUBTOTAL(9,P271:P271)</f>
        <v>0</v>
      </c>
      <c r="Q272" s="105">
        <f>SUBTOTAL(9,Q271:Q271)</f>
        <v>0</v>
      </c>
      <c r="R272" s="53"/>
      <c r="S272" s="53"/>
      <c r="T272" s="53"/>
      <c r="U272" s="89"/>
      <c r="V272" s="90"/>
      <c r="W272" s="95">
        <f>($W$2-O272-P272-N272)/($W$2-O272-P272)</f>
        <v>1</v>
      </c>
      <c r="X272" s="92"/>
      <c r="Y272" s="126"/>
    </row>
    <row r="273" spans="1:25" s="97" customFormat="1" ht="23.25" customHeight="1" outlineLevel="2">
      <c r="A273" s="68">
        <v>94</v>
      </c>
      <c r="B273" s="68" t="s">
        <v>609</v>
      </c>
      <c r="C273" s="84" t="s">
        <v>60</v>
      </c>
      <c r="D273" s="68">
        <v>104.28</v>
      </c>
      <c r="E273" s="75" t="s">
        <v>212</v>
      </c>
      <c r="F273" s="68"/>
      <c r="G273" s="68"/>
      <c r="H273" s="68"/>
      <c r="I273" s="68"/>
      <c r="J273" s="68"/>
      <c r="K273" s="68"/>
      <c r="L273" s="68"/>
      <c r="M273" s="68"/>
      <c r="N273" s="68"/>
      <c r="O273" s="68"/>
      <c r="P273" s="68"/>
      <c r="Q273" s="68"/>
      <c r="R273" s="88"/>
      <c r="S273" s="88"/>
      <c r="T273" s="88"/>
      <c r="U273" s="68"/>
      <c r="V273" s="90" t="s">
        <v>774</v>
      </c>
      <c r="W273" s="91"/>
      <c r="X273" s="88"/>
      <c r="Y273" s="126"/>
    </row>
    <row r="274" spans="1:25" s="97" customFormat="1" ht="15" outlineLevel="1">
      <c r="A274" s="68"/>
      <c r="B274" s="68"/>
      <c r="C274" s="96" t="s">
        <v>379</v>
      </c>
      <c r="D274" s="68"/>
      <c r="E274" s="75"/>
      <c r="F274" s="68"/>
      <c r="G274" s="68"/>
      <c r="H274" s="68"/>
      <c r="I274" s="68"/>
      <c r="J274" s="68"/>
      <c r="K274" s="68"/>
      <c r="L274" s="68"/>
      <c r="M274" s="68"/>
      <c r="N274" s="68">
        <f>SUBTOTAL(9,N273:N273)</f>
        <v>0</v>
      </c>
      <c r="O274" s="68">
        <f>SUBTOTAL(9,O273:O273)</f>
        <v>0</v>
      </c>
      <c r="P274" s="68">
        <f>SUBTOTAL(9,P273:P273)</f>
        <v>0</v>
      </c>
      <c r="Q274" s="68">
        <f>SUBTOTAL(9,Q273:Q273)</f>
        <v>0</v>
      </c>
      <c r="R274" s="88"/>
      <c r="S274" s="88"/>
      <c r="T274" s="88"/>
      <c r="U274" s="68"/>
      <c r="V274" s="90"/>
      <c r="W274" s="95">
        <f>($W$2-O274-P274-N274)/($W$2-O274-P274)</f>
        <v>1</v>
      </c>
      <c r="X274" s="88"/>
      <c r="Y274" s="126"/>
    </row>
    <row r="275" spans="1:25" s="97" customFormat="1" ht="29.25" customHeight="1" outlineLevel="2">
      <c r="A275" s="75">
        <v>95</v>
      </c>
      <c r="B275" s="75" t="s">
        <v>610</v>
      </c>
      <c r="C275" s="89" t="s">
        <v>61</v>
      </c>
      <c r="D275" s="75">
        <v>90</v>
      </c>
      <c r="E275" s="75" t="s">
        <v>212</v>
      </c>
      <c r="F275" s="75"/>
      <c r="G275" s="103"/>
      <c r="H275" s="136"/>
      <c r="I275" s="110"/>
      <c r="J275" s="136"/>
      <c r="K275" s="124"/>
      <c r="L275" s="124"/>
      <c r="M275" s="124"/>
      <c r="N275" s="105"/>
      <c r="O275" s="105"/>
      <c r="P275" s="105"/>
      <c r="Q275" s="105"/>
      <c r="R275" s="53"/>
      <c r="S275" s="53"/>
      <c r="T275" s="53"/>
      <c r="U275" s="153"/>
      <c r="V275" s="90"/>
      <c r="W275" s="90"/>
      <c r="X275" s="154"/>
      <c r="Y275" s="126"/>
    </row>
    <row r="276" spans="1:25" s="97" customFormat="1" ht="15" outlineLevel="1">
      <c r="A276" s="75"/>
      <c r="B276" s="75"/>
      <c r="C276" s="115" t="s">
        <v>380</v>
      </c>
      <c r="D276" s="75"/>
      <c r="E276" s="75"/>
      <c r="F276" s="75"/>
      <c r="G276" s="103"/>
      <c r="H276" s="124"/>
      <c r="I276" s="103"/>
      <c r="J276" s="124"/>
      <c r="K276" s="124"/>
      <c r="L276" s="124"/>
      <c r="M276" s="124"/>
      <c r="N276" s="105">
        <f>SUBTOTAL(9,N275:N275)</f>
        <v>0</v>
      </c>
      <c r="O276" s="105">
        <f>SUBTOTAL(9,O275:O275)</f>
        <v>0</v>
      </c>
      <c r="P276" s="105">
        <f>SUBTOTAL(9,P275:P275)</f>
        <v>0</v>
      </c>
      <c r="Q276" s="105">
        <f>SUBTOTAL(9,Q275:Q275)</f>
        <v>0</v>
      </c>
      <c r="R276" s="53"/>
      <c r="S276" s="53"/>
      <c r="T276" s="53"/>
      <c r="U276" s="89"/>
      <c r="V276" s="90"/>
      <c r="W276" s="95">
        <f>($W$2-O276-P276-N276)/($W$2-O276-P276)</f>
        <v>1</v>
      </c>
      <c r="X276" s="106"/>
      <c r="Y276" s="126"/>
    </row>
    <row r="277" spans="1:25" s="97" customFormat="1" ht="15" outlineLevel="2">
      <c r="A277" s="68">
        <v>96</v>
      </c>
      <c r="B277" s="68" t="s">
        <v>611</v>
      </c>
      <c r="C277" s="84" t="s">
        <v>224</v>
      </c>
      <c r="D277" s="68">
        <v>303</v>
      </c>
      <c r="E277" s="75" t="s">
        <v>212</v>
      </c>
      <c r="F277" s="68"/>
      <c r="G277" s="103"/>
      <c r="H277" s="136"/>
      <c r="I277" s="110"/>
      <c r="J277" s="136"/>
      <c r="K277" s="68"/>
      <c r="L277" s="68"/>
      <c r="M277" s="68"/>
      <c r="N277" s="127"/>
      <c r="O277" s="68"/>
      <c r="P277" s="68"/>
      <c r="Q277" s="68"/>
      <c r="R277" s="88"/>
      <c r="S277" s="88"/>
      <c r="T277" s="88"/>
      <c r="U277" s="153"/>
      <c r="V277" s="90"/>
      <c r="W277" s="91"/>
      <c r="X277" s="154"/>
      <c r="Y277" s="126"/>
    </row>
    <row r="278" spans="1:25" s="97" customFormat="1" ht="15" outlineLevel="1">
      <c r="A278" s="68"/>
      <c r="B278" s="68"/>
      <c r="C278" s="96" t="s">
        <v>381</v>
      </c>
      <c r="D278" s="68"/>
      <c r="E278" s="75"/>
      <c r="F278" s="68"/>
      <c r="G278" s="68"/>
      <c r="H278" s="68"/>
      <c r="I278" s="68"/>
      <c r="J278" s="68"/>
      <c r="K278" s="68"/>
      <c r="L278" s="68"/>
      <c r="M278" s="68"/>
      <c r="N278" s="68">
        <f>SUBTOTAL(9,N277:N277)</f>
        <v>0</v>
      </c>
      <c r="O278" s="68">
        <f>SUBTOTAL(9,O277:O277)</f>
        <v>0</v>
      </c>
      <c r="P278" s="68">
        <f>SUBTOTAL(9,P277:P277)</f>
        <v>0</v>
      </c>
      <c r="Q278" s="68">
        <f>SUBTOTAL(9,Q277:Q277)</f>
        <v>0</v>
      </c>
      <c r="R278" s="88"/>
      <c r="S278" s="88"/>
      <c r="T278" s="88"/>
      <c r="U278" s="68"/>
      <c r="V278" s="90"/>
      <c r="W278" s="95">
        <f>($W$2-O278-P278-N278)/($W$2-O278-P278)</f>
        <v>1</v>
      </c>
      <c r="X278" s="88"/>
      <c r="Y278" s="126"/>
    </row>
    <row r="279" spans="1:25" s="97" customFormat="1" ht="24.75" customHeight="1" outlineLevel="2">
      <c r="A279" s="68">
        <v>97</v>
      </c>
      <c r="B279" s="68" t="s">
        <v>612</v>
      </c>
      <c r="C279" s="84" t="s">
        <v>29</v>
      </c>
      <c r="D279" s="68">
        <v>149.78899999999999</v>
      </c>
      <c r="E279" s="75" t="s">
        <v>212</v>
      </c>
      <c r="F279" s="68"/>
      <c r="G279" s="103">
        <v>42945</v>
      </c>
      <c r="H279" s="136">
        <v>0.45555555555555555</v>
      </c>
      <c r="I279" s="110">
        <v>42945</v>
      </c>
      <c r="J279" s="136">
        <v>0.47083333333333338</v>
      </c>
      <c r="K279" s="68"/>
      <c r="L279" s="68"/>
      <c r="M279" s="68"/>
      <c r="N279" s="68">
        <v>0.37</v>
      </c>
      <c r="O279" s="68">
        <v>0</v>
      </c>
      <c r="P279" s="68">
        <v>0</v>
      </c>
      <c r="Q279" s="68">
        <v>0</v>
      </c>
      <c r="R279" s="88"/>
      <c r="S279" s="88"/>
      <c r="T279" s="88"/>
      <c r="U279" s="159" t="s">
        <v>857</v>
      </c>
      <c r="V279" s="90" t="s">
        <v>774</v>
      </c>
      <c r="W279" s="91"/>
      <c r="X279" s="154" t="s">
        <v>858</v>
      </c>
      <c r="Y279" s="126"/>
    </row>
    <row r="280" spans="1:25" s="97" customFormat="1" ht="15" outlineLevel="1">
      <c r="A280" s="68"/>
      <c r="B280" s="68"/>
      <c r="C280" s="96" t="s">
        <v>382</v>
      </c>
      <c r="D280" s="68"/>
      <c r="E280" s="75"/>
      <c r="F280" s="68"/>
      <c r="G280" s="68"/>
      <c r="H280" s="68"/>
      <c r="I280" s="68"/>
      <c r="J280" s="68"/>
      <c r="K280" s="68"/>
      <c r="L280" s="68"/>
      <c r="M280" s="68"/>
      <c r="N280" s="68">
        <f>SUBTOTAL(9,N279:N279)</f>
        <v>0.37</v>
      </c>
      <c r="O280" s="68">
        <f>SUBTOTAL(9,O279:O279)</f>
        <v>0</v>
      </c>
      <c r="P280" s="68">
        <f>SUBTOTAL(9,P279:P279)</f>
        <v>0</v>
      </c>
      <c r="Q280" s="68">
        <f>SUBTOTAL(9,Q279:Q279)</f>
        <v>0</v>
      </c>
      <c r="R280" s="88"/>
      <c r="S280" s="88"/>
      <c r="T280" s="88"/>
      <c r="U280" s="68"/>
      <c r="V280" s="90"/>
      <c r="W280" s="95">
        <f>($W$2-O280-P280-N280)/($W$2-O280-P280)</f>
        <v>0.99950268817204302</v>
      </c>
      <c r="X280" s="88"/>
      <c r="Y280" s="126"/>
    </row>
    <row r="281" spans="1:25" ht="45" outlineLevel="2">
      <c r="A281" s="68">
        <v>98</v>
      </c>
      <c r="B281" s="68" t="s">
        <v>613</v>
      </c>
      <c r="C281" s="84" t="s">
        <v>64</v>
      </c>
      <c r="D281" s="68">
        <v>149.78899999999999</v>
      </c>
      <c r="E281" s="75" t="s">
        <v>212</v>
      </c>
      <c r="F281" s="68"/>
      <c r="G281" s="103">
        <v>42921</v>
      </c>
      <c r="H281" s="136">
        <v>0.65347222222222223</v>
      </c>
      <c r="I281" s="110">
        <v>42921</v>
      </c>
      <c r="J281" s="136">
        <v>0.65347222222222223</v>
      </c>
      <c r="K281" s="68"/>
      <c r="L281" s="68"/>
      <c r="M281" s="68"/>
      <c r="N281" s="68">
        <v>0</v>
      </c>
      <c r="O281" s="68">
        <v>0</v>
      </c>
      <c r="P281" s="68">
        <v>0</v>
      </c>
      <c r="Q281" s="68">
        <v>0</v>
      </c>
      <c r="R281" s="88"/>
      <c r="S281" s="88"/>
      <c r="T281" s="88"/>
      <c r="U281" s="159" t="s">
        <v>859</v>
      </c>
      <c r="V281" s="90" t="s">
        <v>774</v>
      </c>
      <c r="W281" s="91"/>
      <c r="X281" s="154" t="s">
        <v>785</v>
      </c>
      <c r="Y281" s="93"/>
    </row>
    <row r="282" spans="1:25" ht="15" outlineLevel="1">
      <c r="A282" s="68"/>
      <c r="B282" s="68"/>
      <c r="C282" s="96" t="s">
        <v>383</v>
      </c>
      <c r="D282" s="68"/>
      <c r="E282" s="75"/>
      <c r="F282" s="68"/>
      <c r="G282" s="68"/>
      <c r="H282" s="68"/>
      <c r="I282" s="68"/>
      <c r="J282" s="68"/>
      <c r="K282" s="68"/>
      <c r="L282" s="68"/>
      <c r="M282" s="68"/>
      <c r="N282" s="68">
        <f>SUBTOTAL(9,N281:N281)</f>
        <v>0</v>
      </c>
      <c r="O282" s="68">
        <f>SUBTOTAL(9,O281:O281)</f>
        <v>0</v>
      </c>
      <c r="P282" s="68">
        <f>SUBTOTAL(9,P281:P281)</f>
        <v>0</v>
      </c>
      <c r="Q282" s="68">
        <f>SUBTOTAL(9,Q281:Q281)</f>
        <v>0</v>
      </c>
      <c r="R282" s="88"/>
      <c r="S282" s="88"/>
      <c r="T282" s="88"/>
      <c r="U282" s="68"/>
      <c r="V282" s="90"/>
      <c r="W282" s="95">
        <f>($W$2-O282-P282-N282)/($W$2-O282-P282)</f>
        <v>1</v>
      </c>
      <c r="X282" s="88"/>
      <c r="Y282" s="93"/>
    </row>
    <row r="283" spans="1:25" ht="30" outlineLevel="2">
      <c r="A283" s="75">
        <v>99</v>
      </c>
      <c r="B283" s="75" t="s">
        <v>614</v>
      </c>
      <c r="C283" s="89" t="s">
        <v>228</v>
      </c>
      <c r="D283" s="75">
        <v>39.383000000000003</v>
      </c>
      <c r="E283" s="75" t="s">
        <v>212</v>
      </c>
      <c r="F283" s="75"/>
      <c r="G283" s="103">
        <v>42940</v>
      </c>
      <c r="H283" s="136">
        <v>4.4444444444444446E-2</v>
      </c>
      <c r="I283" s="103">
        <v>42940</v>
      </c>
      <c r="J283" s="136">
        <v>0.40208333333333335</v>
      </c>
      <c r="K283" s="124"/>
      <c r="L283" s="124"/>
      <c r="M283" s="124"/>
      <c r="N283" s="147">
        <v>0</v>
      </c>
      <c r="O283" s="147">
        <v>0</v>
      </c>
      <c r="P283" s="147">
        <v>0</v>
      </c>
      <c r="Q283" s="147">
        <v>8.58</v>
      </c>
      <c r="R283" s="53"/>
      <c r="S283" s="53"/>
      <c r="T283" s="53"/>
      <c r="U283" s="159" t="s">
        <v>779</v>
      </c>
      <c r="V283" s="90" t="s">
        <v>774</v>
      </c>
      <c r="W283" s="90"/>
      <c r="X283" s="154" t="s">
        <v>7</v>
      </c>
      <c r="Y283" s="93"/>
    </row>
    <row r="284" spans="1:25" ht="15" outlineLevel="1">
      <c r="A284" s="75"/>
      <c r="B284" s="75"/>
      <c r="C284" s="115" t="s">
        <v>384</v>
      </c>
      <c r="D284" s="75"/>
      <c r="E284" s="75"/>
      <c r="F284" s="75"/>
      <c r="G284" s="103"/>
      <c r="H284" s="124"/>
      <c r="I284" s="103"/>
      <c r="J284" s="124"/>
      <c r="K284" s="124"/>
      <c r="L284" s="124"/>
      <c r="M284" s="124"/>
      <c r="N284" s="105">
        <f>SUBTOTAL(9,N283:N283)</f>
        <v>0</v>
      </c>
      <c r="O284" s="105">
        <f>SUBTOTAL(9,O283:O283)</f>
        <v>0</v>
      </c>
      <c r="P284" s="105">
        <f>SUBTOTAL(9,P283:P283)</f>
        <v>0</v>
      </c>
      <c r="Q284" s="105">
        <f>SUBTOTAL(9,Q283:Q283)</f>
        <v>8.58</v>
      </c>
      <c r="R284" s="53"/>
      <c r="S284" s="53"/>
      <c r="T284" s="53"/>
      <c r="U284" s="89"/>
      <c r="V284" s="90"/>
      <c r="W284" s="95">
        <f>($W$2-O284-P284-N284)/($W$2-O284-P284)</f>
        <v>1</v>
      </c>
      <c r="X284" s="106"/>
      <c r="Y284" s="93"/>
    </row>
    <row r="285" spans="1:25" ht="24.75" customHeight="1" outlineLevel="2">
      <c r="A285" s="75">
        <v>100</v>
      </c>
      <c r="B285" s="75" t="s">
        <v>615</v>
      </c>
      <c r="C285" s="151" t="s">
        <v>229</v>
      </c>
      <c r="D285" s="75">
        <v>39.383000000000003</v>
      </c>
      <c r="E285" s="75" t="s">
        <v>212</v>
      </c>
      <c r="F285" s="75"/>
      <c r="G285" s="144"/>
      <c r="H285" s="145"/>
      <c r="I285" s="146"/>
      <c r="J285" s="145"/>
      <c r="K285" s="124"/>
      <c r="L285" s="124"/>
      <c r="M285" s="124"/>
      <c r="N285" s="105"/>
      <c r="O285" s="105"/>
      <c r="P285" s="105"/>
      <c r="Q285" s="105"/>
      <c r="R285" s="53"/>
      <c r="S285" s="53"/>
      <c r="T285" s="53"/>
      <c r="U285" s="148"/>
      <c r="V285" s="90"/>
      <c r="W285" s="90"/>
      <c r="X285" s="112"/>
      <c r="Y285" s="93"/>
    </row>
    <row r="286" spans="1:25" ht="15" outlineLevel="1">
      <c r="A286" s="75"/>
      <c r="B286" s="75"/>
      <c r="C286" s="115" t="s">
        <v>385</v>
      </c>
      <c r="D286" s="75"/>
      <c r="E286" s="75"/>
      <c r="F286" s="75"/>
      <c r="G286" s="103"/>
      <c r="H286" s="124"/>
      <c r="I286" s="103"/>
      <c r="J286" s="124"/>
      <c r="K286" s="124"/>
      <c r="L286" s="124"/>
      <c r="M286" s="124"/>
      <c r="N286" s="105">
        <f>SUBTOTAL(9,N285:N285)</f>
        <v>0</v>
      </c>
      <c r="O286" s="105">
        <f>SUBTOTAL(9,O285:O285)</f>
        <v>0</v>
      </c>
      <c r="P286" s="105">
        <f>SUBTOTAL(9,P285:P285)</f>
        <v>0</v>
      </c>
      <c r="Q286" s="105">
        <f>SUBTOTAL(9,Q285:Q285)</f>
        <v>0</v>
      </c>
      <c r="R286" s="53"/>
      <c r="S286" s="53"/>
      <c r="T286" s="53"/>
      <c r="U286" s="89"/>
      <c r="V286" s="90"/>
      <c r="W286" s="95">
        <f>($W$2-O286-P286-N286)/($W$2-O286-P286)</f>
        <v>1</v>
      </c>
      <c r="X286" s="106"/>
      <c r="Y286" s="93"/>
    </row>
    <row r="287" spans="1:25" ht="30" outlineLevel="2">
      <c r="A287" s="75">
        <v>101</v>
      </c>
      <c r="B287" s="75" t="s">
        <v>616</v>
      </c>
      <c r="C287" s="89" t="s">
        <v>231</v>
      </c>
      <c r="D287" s="75">
        <v>156.03899999999999</v>
      </c>
      <c r="E287" s="75" t="s">
        <v>212</v>
      </c>
      <c r="F287" s="75"/>
      <c r="G287" s="144">
        <v>42917</v>
      </c>
      <c r="H287" s="145">
        <v>0.69861111111111107</v>
      </c>
      <c r="I287" s="144">
        <v>42919</v>
      </c>
      <c r="J287" s="145">
        <v>0.27569444444444446</v>
      </c>
      <c r="K287" s="124"/>
      <c r="L287" s="124"/>
      <c r="M287" s="124"/>
      <c r="N287" s="105">
        <v>0</v>
      </c>
      <c r="O287" s="105">
        <v>0</v>
      </c>
      <c r="P287" s="105">
        <v>0</v>
      </c>
      <c r="Q287" s="127">
        <v>37.85</v>
      </c>
      <c r="R287" s="53"/>
      <c r="S287" s="53"/>
      <c r="T287" s="53"/>
      <c r="U287" s="173" t="s">
        <v>779</v>
      </c>
      <c r="V287" s="90" t="s">
        <v>774</v>
      </c>
      <c r="W287" s="90"/>
      <c r="X287" s="174" t="s">
        <v>7</v>
      </c>
    </row>
    <row r="288" spans="1:25" ht="30" outlineLevel="2">
      <c r="A288" s="75">
        <v>101</v>
      </c>
      <c r="B288" s="75" t="s">
        <v>616</v>
      </c>
      <c r="C288" s="89" t="s">
        <v>231</v>
      </c>
      <c r="D288" s="75">
        <v>156.03899999999999</v>
      </c>
      <c r="E288" s="75" t="s">
        <v>212</v>
      </c>
      <c r="F288" s="75"/>
      <c r="G288" s="144">
        <v>42920</v>
      </c>
      <c r="H288" s="145">
        <v>0.74444444444444446</v>
      </c>
      <c r="I288" s="144">
        <v>42921</v>
      </c>
      <c r="J288" s="145">
        <v>0.32430555555555557</v>
      </c>
      <c r="K288" s="124"/>
      <c r="L288" s="124"/>
      <c r="M288" s="124"/>
      <c r="N288" s="105">
        <v>0</v>
      </c>
      <c r="O288" s="105">
        <v>0</v>
      </c>
      <c r="P288" s="105">
        <v>0</v>
      </c>
      <c r="Q288" s="127">
        <v>13.92</v>
      </c>
      <c r="R288" s="53"/>
      <c r="S288" s="53"/>
      <c r="T288" s="53"/>
      <c r="U288" s="173" t="s">
        <v>779</v>
      </c>
      <c r="V288" s="90" t="s">
        <v>774</v>
      </c>
      <c r="W288" s="90"/>
      <c r="X288" s="174" t="s">
        <v>7</v>
      </c>
    </row>
    <row r="289" spans="1:24" ht="45" outlineLevel="2">
      <c r="A289" s="75">
        <v>101</v>
      </c>
      <c r="B289" s="75" t="s">
        <v>616</v>
      </c>
      <c r="C289" s="89" t="s">
        <v>231</v>
      </c>
      <c r="D289" s="75">
        <v>156.03899999999999</v>
      </c>
      <c r="E289" s="75" t="s">
        <v>212</v>
      </c>
      <c r="F289" s="75"/>
      <c r="G289" s="144">
        <v>42922</v>
      </c>
      <c r="H289" s="145">
        <v>0.6958333333333333</v>
      </c>
      <c r="I289" s="144">
        <v>42923</v>
      </c>
      <c r="J289" s="145">
        <v>0.28472222222222221</v>
      </c>
      <c r="K289" s="124"/>
      <c r="L289" s="124"/>
      <c r="M289" s="124"/>
      <c r="N289" s="105">
        <v>0</v>
      </c>
      <c r="O289" s="105">
        <v>0</v>
      </c>
      <c r="P289" s="105">
        <v>0</v>
      </c>
      <c r="Q289" s="127">
        <v>14.13</v>
      </c>
      <c r="R289" s="53"/>
      <c r="S289" s="53"/>
      <c r="T289" s="53"/>
      <c r="U289" s="173" t="s">
        <v>818</v>
      </c>
      <c r="V289" s="90" t="s">
        <v>774</v>
      </c>
      <c r="W289" s="90"/>
      <c r="X289" s="174" t="s">
        <v>7</v>
      </c>
    </row>
    <row r="290" spans="1:24" ht="30" outlineLevel="2">
      <c r="A290" s="75">
        <v>101</v>
      </c>
      <c r="B290" s="75" t="s">
        <v>616</v>
      </c>
      <c r="C290" s="89" t="s">
        <v>231</v>
      </c>
      <c r="D290" s="75">
        <v>156.03899999999999</v>
      </c>
      <c r="E290" s="75" t="s">
        <v>212</v>
      </c>
      <c r="F290" s="75"/>
      <c r="G290" s="144">
        <v>42927</v>
      </c>
      <c r="H290" s="145">
        <v>0.71666666666666667</v>
      </c>
      <c r="I290" s="144">
        <v>42928</v>
      </c>
      <c r="J290" s="145">
        <v>0.36249999999999999</v>
      </c>
      <c r="K290" s="124"/>
      <c r="L290" s="124"/>
      <c r="M290" s="124"/>
      <c r="N290" s="105">
        <v>0</v>
      </c>
      <c r="O290" s="105">
        <v>0</v>
      </c>
      <c r="P290" s="105">
        <v>0</v>
      </c>
      <c r="Q290" s="127">
        <v>15.5</v>
      </c>
      <c r="R290" s="53"/>
      <c r="S290" s="53"/>
      <c r="T290" s="53"/>
      <c r="U290" s="173" t="s">
        <v>779</v>
      </c>
      <c r="V290" s="90" t="s">
        <v>774</v>
      </c>
      <c r="W290" s="90"/>
      <c r="X290" s="174" t="s">
        <v>7</v>
      </c>
    </row>
    <row r="291" spans="1:24" ht="255" outlineLevel="2">
      <c r="A291" s="75">
        <v>101</v>
      </c>
      <c r="B291" s="75" t="s">
        <v>616</v>
      </c>
      <c r="C291" s="89" t="s">
        <v>231</v>
      </c>
      <c r="D291" s="75">
        <v>156.03899999999999</v>
      </c>
      <c r="E291" s="75" t="s">
        <v>212</v>
      </c>
      <c r="F291" s="75"/>
      <c r="G291" s="144">
        <v>42928</v>
      </c>
      <c r="H291" s="145">
        <v>0.31875000000000003</v>
      </c>
      <c r="I291" s="144">
        <v>42928</v>
      </c>
      <c r="J291" s="145">
        <v>0.59861111111111109</v>
      </c>
      <c r="K291" s="124"/>
      <c r="L291" s="124"/>
      <c r="M291" s="124"/>
      <c r="N291" s="105">
        <v>0</v>
      </c>
      <c r="O291" s="105">
        <v>0</v>
      </c>
      <c r="P291" s="105">
        <v>6.72</v>
      </c>
      <c r="Q291" s="127">
        <v>0</v>
      </c>
      <c r="R291" s="53"/>
      <c r="S291" s="53"/>
      <c r="T291" s="53"/>
      <c r="U291" s="173" t="s">
        <v>922</v>
      </c>
      <c r="V291" s="90" t="s">
        <v>774</v>
      </c>
      <c r="W291" s="90"/>
      <c r="X291" s="172" t="s">
        <v>786</v>
      </c>
    </row>
    <row r="292" spans="1:24" ht="285" outlineLevel="2">
      <c r="A292" s="75">
        <v>101</v>
      </c>
      <c r="B292" s="75" t="s">
        <v>616</v>
      </c>
      <c r="C292" s="89" t="s">
        <v>231</v>
      </c>
      <c r="D292" s="75">
        <v>156.03899999999999</v>
      </c>
      <c r="E292" s="75" t="s">
        <v>212</v>
      </c>
      <c r="F292" s="75"/>
      <c r="G292" s="144">
        <v>42928</v>
      </c>
      <c r="H292" s="145">
        <v>0.59861111111111109</v>
      </c>
      <c r="I292" s="144">
        <v>42928</v>
      </c>
      <c r="J292" s="145">
        <v>0.76041666666666663</v>
      </c>
      <c r="K292" s="124"/>
      <c r="L292" s="124"/>
      <c r="M292" s="124"/>
      <c r="N292" s="105">
        <v>0</v>
      </c>
      <c r="O292" s="105">
        <v>0</v>
      </c>
      <c r="P292" s="105">
        <v>3.88</v>
      </c>
      <c r="Q292" s="127">
        <v>0</v>
      </c>
      <c r="R292" s="53"/>
      <c r="S292" s="53"/>
      <c r="T292" s="53"/>
      <c r="U292" s="173" t="s">
        <v>923</v>
      </c>
      <c r="V292" s="90" t="s">
        <v>774</v>
      </c>
      <c r="W292" s="90"/>
      <c r="X292" s="172" t="s">
        <v>786</v>
      </c>
    </row>
    <row r="293" spans="1:24" ht="30" outlineLevel="2">
      <c r="A293" s="75">
        <v>101</v>
      </c>
      <c r="B293" s="75" t="s">
        <v>616</v>
      </c>
      <c r="C293" s="89" t="s">
        <v>231</v>
      </c>
      <c r="D293" s="75">
        <v>156.03899999999999</v>
      </c>
      <c r="E293" s="75" t="s">
        <v>212</v>
      </c>
      <c r="F293" s="75"/>
      <c r="G293" s="144">
        <v>42928</v>
      </c>
      <c r="H293" s="145">
        <v>0.76041666666666663</v>
      </c>
      <c r="I293" s="144">
        <v>42929</v>
      </c>
      <c r="J293" s="145">
        <v>0.4916666666666667</v>
      </c>
      <c r="K293" s="124"/>
      <c r="L293" s="124"/>
      <c r="M293" s="124"/>
      <c r="N293" s="105">
        <v>0</v>
      </c>
      <c r="O293" s="105">
        <v>0</v>
      </c>
      <c r="P293" s="105">
        <v>17.55</v>
      </c>
      <c r="Q293" s="127">
        <v>0</v>
      </c>
      <c r="R293" s="53"/>
      <c r="S293" s="53"/>
      <c r="T293" s="53"/>
      <c r="U293" s="173" t="s">
        <v>830</v>
      </c>
      <c r="V293" s="90" t="s">
        <v>774</v>
      </c>
      <c r="W293" s="90"/>
      <c r="X293" s="174" t="s">
        <v>786</v>
      </c>
    </row>
    <row r="294" spans="1:24" ht="30" outlineLevel="2">
      <c r="A294" s="75">
        <v>101</v>
      </c>
      <c r="B294" s="75" t="s">
        <v>616</v>
      </c>
      <c r="C294" s="89" t="s">
        <v>231</v>
      </c>
      <c r="D294" s="75">
        <v>156.03899999999999</v>
      </c>
      <c r="E294" s="75" t="s">
        <v>212</v>
      </c>
      <c r="F294" s="75"/>
      <c r="G294" s="144">
        <v>42930</v>
      </c>
      <c r="H294" s="145">
        <v>0.70138888888888884</v>
      </c>
      <c r="I294" s="144">
        <v>42931</v>
      </c>
      <c r="J294" s="145">
        <v>0.28611111111111115</v>
      </c>
      <c r="K294" s="124"/>
      <c r="L294" s="124"/>
      <c r="M294" s="124"/>
      <c r="N294" s="141">
        <v>0</v>
      </c>
      <c r="O294" s="105">
        <v>0</v>
      </c>
      <c r="P294" s="105">
        <v>0</v>
      </c>
      <c r="Q294" s="127">
        <v>14.03</v>
      </c>
      <c r="R294" s="53"/>
      <c r="S294" s="53"/>
      <c r="T294" s="53"/>
      <c r="U294" s="173" t="s">
        <v>779</v>
      </c>
      <c r="V294" s="90" t="s">
        <v>774</v>
      </c>
      <c r="W294" s="90"/>
      <c r="X294" s="174" t="s">
        <v>7</v>
      </c>
    </row>
    <row r="295" spans="1:24" ht="30" outlineLevel="2">
      <c r="A295" s="75">
        <v>101</v>
      </c>
      <c r="B295" s="75" t="s">
        <v>616</v>
      </c>
      <c r="C295" s="89" t="s">
        <v>231</v>
      </c>
      <c r="D295" s="75">
        <v>156.03899999999999</v>
      </c>
      <c r="E295" s="75" t="s">
        <v>212</v>
      </c>
      <c r="F295" s="75"/>
      <c r="G295" s="144">
        <v>42933</v>
      </c>
      <c r="H295" s="145">
        <v>0.67708333333333337</v>
      </c>
      <c r="I295" s="144">
        <v>42934</v>
      </c>
      <c r="J295" s="145">
        <v>0.45555555555555555</v>
      </c>
      <c r="K295" s="124"/>
      <c r="L295" s="124"/>
      <c r="M295" s="124"/>
      <c r="N295" s="105">
        <v>0</v>
      </c>
      <c r="O295" s="105">
        <v>0</v>
      </c>
      <c r="P295" s="105">
        <v>0</v>
      </c>
      <c r="Q295" s="127">
        <v>18.68</v>
      </c>
      <c r="R295" s="53"/>
      <c r="S295" s="53"/>
      <c r="T295" s="53"/>
      <c r="U295" s="173" t="s">
        <v>779</v>
      </c>
      <c r="V295" s="90" t="s">
        <v>774</v>
      </c>
      <c r="W295" s="90"/>
      <c r="X295" s="174" t="s">
        <v>7</v>
      </c>
    </row>
    <row r="296" spans="1:24" ht="30" outlineLevel="2">
      <c r="A296" s="75">
        <v>101</v>
      </c>
      <c r="B296" s="75" t="s">
        <v>616</v>
      </c>
      <c r="C296" s="89" t="s">
        <v>231</v>
      </c>
      <c r="D296" s="75">
        <v>156.03899999999999</v>
      </c>
      <c r="E296" s="75" t="s">
        <v>212</v>
      </c>
      <c r="F296" s="75"/>
      <c r="G296" s="144">
        <v>42935</v>
      </c>
      <c r="H296" s="145">
        <v>0.70000000000000007</v>
      </c>
      <c r="I296" s="144">
        <v>42936</v>
      </c>
      <c r="J296" s="145">
        <v>0.31527777777777777</v>
      </c>
      <c r="K296" s="124"/>
      <c r="L296" s="124"/>
      <c r="M296" s="124"/>
      <c r="N296" s="105">
        <v>0</v>
      </c>
      <c r="O296" s="105">
        <v>0</v>
      </c>
      <c r="P296" s="105">
        <v>0</v>
      </c>
      <c r="Q296" s="127">
        <v>14.77</v>
      </c>
      <c r="R296" s="53"/>
      <c r="S296" s="53"/>
      <c r="T296" s="53"/>
      <c r="U296" s="173" t="s">
        <v>779</v>
      </c>
      <c r="V296" s="90" t="s">
        <v>774</v>
      </c>
      <c r="W296" s="90"/>
      <c r="X296" s="174" t="s">
        <v>7</v>
      </c>
    </row>
    <row r="297" spans="1:24" ht="30" outlineLevel="2">
      <c r="A297" s="75">
        <v>101</v>
      </c>
      <c r="B297" s="75" t="s">
        <v>616</v>
      </c>
      <c r="C297" s="89" t="s">
        <v>231</v>
      </c>
      <c r="D297" s="75">
        <v>156.03899999999999</v>
      </c>
      <c r="E297" s="75" t="s">
        <v>212</v>
      </c>
      <c r="F297" s="75"/>
      <c r="G297" s="144">
        <v>42937</v>
      </c>
      <c r="H297" s="145">
        <v>0.75277777777777777</v>
      </c>
      <c r="I297" s="144">
        <v>42938</v>
      </c>
      <c r="J297" s="145">
        <v>0.40416666666666662</v>
      </c>
      <c r="K297" s="124"/>
      <c r="L297" s="124"/>
      <c r="M297" s="124"/>
      <c r="N297" s="105">
        <v>0</v>
      </c>
      <c r="O297" s="105">
        <v>0</v>
      </c>
      <c r="P297" s="105">
        <v>0</v>
      </c>
      <c r="Q297" s="127">
        <v>15.63</v>
      </c>
      <c r="R297" s="53"/>
      <c r="S297" s="53"/>
      <c r="T297" s="53"/>
      <c r="U297" s="173" t="s">
        <v>779</v>
      </c>
      <c r="V297" s="90" t="s">
        <v>774</v>
      </c>
      <c r="W297" s="90"/>
      <c r="X297" s="174" t="s">
        <v>7</v>
      </c>
    </row>
    <row r="298" spans="1:24" ht="30" outlineLevel="2">
      <c r="A298" s="75">
        <v>101</v>
      </c>
      <c r="B298" s="75" t="s">
        <v>616</v>
      </c>
      <c r="C298" s="89" t="s">
        <v>231</v>
      </c>
      <c r="D298" s="75">
        <v>156.03899999999999</v>
      </c>
      <c r="E298" s="75" t="s">
        <v>212</v>
      </c>
      <c r="F298" s="75"/>
      <c r="G298" s="144">
        <v>42938</v>
      </c>
      <c r="H298" s="145">
        <v>0.86597222222222225</v>
      </c>
      <c r="I298" s="144">
        <v>42940</v>
      </c>
      <c r="J298" s="145">
        <v>0.45277777777777778</v>
      </c>
      <c r="K298" s="124"/>
      <c r="L298" s="124"/>
      <c r="M298" s="124"/>
      <c r="N298" s="105">
        <v>0</v>
      </c>
      <c r="O298" s="105">
        <v>0</v>
      </c>
      <c r="P298" s="105">
        <v>0</v>
      </c>
      <c r="Q298" s="127">
        <v>38.08</v>
      </c>
      <c r="R298" s="53"/>
      <c r="S298" s="53"/>
      <c r="T298" s="53"/>
      <c r="U298" s="173" t="s">
        <v>779</v>
      </c>
      <c r="V298" s="90" t="s">
        <v>774</v>
      </c>
      <c r="W298" s="90"/>
      <c r="X298" s="174" t="s">
        <v>7</v>
      </c>
    </row>
    <row r="299" spans="1:24" ht="30" outlineLevel="2">
      <c r="A299" s="75">
        <v>101</v>
      </c>
      <c r="B299" s="75" t="s">
        <v>616</v>
      </c>
      <c r="C299" s="89" t="s">
        <v>231</v>
      </c>
      <c r="D299" s="75">
        <v>156.03899999999999</v>
      </c>
      <c r="E299" s="75" t="s">
        <v>212</v>
      </c>
      <c r="F299" s="75"/>
      <c r="G299" s="144">
        <v>42941</v>
      </c>
      <c r="H299" s="145">
        <v>0.71527777777777779</v>
      </c>
      <c r="I299" s="144">
        <v>42942</v>
      </c>
      <c r="J299" s="145">
        <v>0.28194444444444444</v>
      </c>
      <c r="K299" s="124"/>
      <c r="L299" s="124"/>
      <c r="M299" s="124"/>
      <c r="N299" s="105">
        <v>0</v>
      </c>
      <c r="O299" s="105">
        <v>0</v>
      </c>
      <c r="P299" s="105">
        <v>0</v>
      </c>
      <c r="Q299" s="127">
        <v>13.6</v>
      </c>
      <c r="R299" s="53"/>
      <c r="S299" s="53"/>
      <c r="T299" s="53"/>
      <c r="U299" s="173" t="s">
        <v>779</v>
      </c>
      <c r="V299" s="90" t="s">
        <v>774</v>
      </c>
      <c r="W299" s="90"/>
      <c r="X299" s="174" t="s">
        <v>7</v>
      </c>
    </row>
    <row r="300" spans="1:24" ht="30" outlineLevel="2">
      <c r="A300" s="75">
        <v>101</v>
      </c>
      <c r="B300" s="75" t="s">
        <v>616</v>
      </c>
      <c r="C300" s="89" t="s">
        <v>231</v>
      </c>
      <c r="D300" s="75">
        <v>156.03899999999999</v>
      </c>
      <c r="E300" s="75" t="s">
        <v>212</v>
      </c>
      <c r="F300" s="75"/>
      <c r="G300" s="144">
        <v>42943</v>
      </c>
      <c r="H300" s="145">
        <v>0.71666666666666667</v>
      </c>
      <c r="I300" s="144">
        <v>42947</v>
      </c>
      <c r="J300" s="145">
        <v>1</v>
      </c>
      <c r="K300" s="124"/>
      <c r="L300" s="124"/>
      <c r="M300" s="124"/>
      <c r="N300" s="105">
        <v>0</v>
      </c>
      <c r="O300" s="105">
        <v>0</v>
      </c>
      <c r="P300" s="105">
        <v>0</v>
      </c>
      <c r="Q300" s="127">
        <v>102.8</v>
      </c>
      <c r="R300" s="53"/>
      <c r="S300" s="53"/>
      <c r="T300" s="53"/>
      <c r="U300" s="173" t="s">
        <v>779</v>
      </c>
      <c r="V300" s="90" t="s">
        <v>774</v>
      </c>
      <c r="W300" s="90"/>
      <c r="X300" s="174" t="s">
        <v>7</v>
      </c>
    </row>
    <row r="301" spans="1:24" ht="30" outlineLevel="2">
      <c r="A301" s="75">
        <v>101</v>
      </c>
      <c r="B301" s="75" t="s">
        <v>616</v>
      </c>
      <c r="C301" s="89" t="s">
        <v>231</v>
      </c>
      <c r="D301" s="75">
        <v>156.03899999999999</v>
      </c>
      <c r="E301" s="75" t="s">
        <v>212</v>
      </c>
      <c r="F301" s="75"/>
      <c r="G301" s="144">
        <v>42945</v>
      </c>
      <c r="H301" s="145">
        <v>0.6958333333333333</v>
      </c>
      <c r="I301" s="144">
        <v>42946</v>
      </c>
      <c r="J301" s="145">
        <v>0.41805555555555557</v>
      </c>
      <c r="K301" s="124"/>
      <c r="L301" s="124"/>
      <c r="M301" s="124"/>
      <c r="N301" s="105">
        <v>0</v>
      </c>
      <c r="O301" s="105">
        <v>0</v>
      </c>
      <c r="P301" s="105">
        <v>0</v>
      </c>
      <c r="Q301" s="127">
        <v>17.329999999999998</v>
      </c>
      <c r="R301" s="53"/>
      <c r="S301" s="53"/>
      <c r="T301" s="53"/>
      <c r="U301" s="173" t="s">
        <v>779</v>
      </c>
      <c r="V301" s="90" t="s">
        <v>774</v>
      </c>
      <c r="W301" s="90"/>
      <c r="X301" s="174" t="s">
        <v>7</v>
      </c>
    </row>
    <row r="302" spans="1:24" ht="30" outlineLevel="2">
      <c r="A302" s="75">
        <v>101</v>
      </c>
      <c r="B302" s="75" t="s">
        <v>616</v>
      </c>
      <c r="C302" s="89" t="s">
        <v>231</v>
      </c>
      <c r="D302" s="75">
        <v>156.03899999999999</v>
      </c>
      <c r="E302" s="75" t="s">
        <v>212</v>
      </c>
      <c r="F302" s="75"/>
      <c r="G302" s="144">
        <v>42947</v>
      </c>
      <c r="H302" s="145">
        <v>0.7006944444444444</v>
      </c>
      <c r="I302" s="144">
        <v>42947</v>
      </c>
      <c r="J302" s="145">
        <v>1</v>
      </c>
      <c r="K302" s="124"/>
      <c r="L302" s="124"/>
      <c r="M302" s="124"/>
      <c r="N302" s="105">
        <v>0</v>
      </c>
      <c r="O302" s="105">
        <v>0</v>
      </c>
      <c r="P302" s="105">
        <v>0</v>
      </c>
      <c r="Q302" s="127">
        <v>7.18</v>
      </c>
      <c r="R302" s="53"/>
      <c r="S302" s="53"/>
      <c r="T302" s="53"/>
      <c r="U302" s="173" t="s">
        <v>779</v>
      </c>
      <c r="V302" s="90" t="s">
        <v>774</v>
      </c>
      <c r="W302" s="90"/>
      <c r="X302" s="174" t="s">
        <v>7</v>
      </c>
    </row>
    <row r="303" spans="1:24" ht="15" outlineLevel="1">
      <c r="A303" s="75"/>
      <c r="B303" s="75"/>
      <c r="C303" s="107" t="s">
        <v>386</v>
      </c>
      <c r="D303" s="75"/>
      <c r="E303" s="75"/>
      <c r="F303" s="75"/>
      <c r="G303" s="108"/>
      <c r="H303" s="138"/>
      <c r="I303" s="139"/>
      <c r="J303" s="137"/>
      <c r="K303" s="137"/>
      <c r="L303" s="137"/>
      <c r="M303" s="137"/>
      <c r="N303" s="105">
        <f>SUBTOTAL(9,N287:N302)</f>
        <v>0</v>
      </c>
      <c r="O303" s="105">
        <f t="shared" ref="O303:Q303" si="16">SUBTOTAL(9,O287:O302)</f>
        <v>0</v>
      </c>
      <c r="P303" s="105">
        <f t="shared" si="16"/>
        <v>28.15</v>
      </c>
      <c r="Q303" s="105">
        <f t="shared" si="16"/>
        <v>323.5</v>
      </c>
      <c r="R303" s="53"/>
      <c r="S303" s="53"/>
      <c r="T303" s="53"/>
      <c r="U303" s="89"/>
      <c r="V303" s="90"/>
      <c r="W303" s="95">
        <f>($W$2-O303-P303-N303)/($W$2-O303-P303)</f>
        <v>1</v>
      </c>
      <c r="X303" s="92"/>
    </row>
    <row r="304" spans="1:24" ht="30" outlineLevel="2">
      <c r="A304" s="75">
        <v>102</v>
      </c>
      <c r="B304" s="75" t="s">
        <v>617</v>
      </c>
      <c r="C304" s="89" t="s">
        <v>230</v>
      </c>
      <c r="D304" s="75">
        <v>156.03899999999999</v>
      </c>
      <c r="E304" s="75" t="s">
        <v>212</v>
      </c>
      <c r="F304" s="75"/>
      <c r="G304" s="144">
        <v>42917</v>
      </c>
      <c r="H304" s="145">
        <v>0</v>
      </c>
      <c r="I304" s="144">
        <v>42917</v>
      </c>
      <c r="J304" s="145">
        <v>0.39583333333333331</v>
      </c>
      <c r="K304" s="124"/>
      <c r="L304" s="124"/>
      <c r="M304" s="124"/>
      <c r="N304" s="105">
        <v>0</v>
      </c>
      <c r="O304" s="105">
        <v>0</v>
      </c>
      <c r="P304" s="105">
        <v>0</v>
      </c>
      <c r="Q304" s="127">
        <v>9.5</v>
      </c>
      <c r="R304" s="53"/>
      <c r="S304" s="53"/>
      <c r="T304" s="53"/>
      <c r="U304" s="173" t="s">
        <v>779</v>
      </c>
      <c r="V304" s="90" t="s">
        <v>774</v>
      </c>
      <c r="W304" s="90"/>
      <c r="X304" s="174" t="s">
        <v>7</v>
      </c>
    </row>
    <row r="305" spans="1:24" ht="30" outlineLevel="2">
      <c r="A305" s="75">
        <v>102</v>
      </c>
      <c r="B305" s="75" t="s">
        <v>617</v>
      </c>
      <c r="C305" s="130" t="s">
        <v>230</v>
      </c>
      <c r="D305" s="75">
        <v>156.03899999999999</v>
      </c>
      <c r="E305" s="75" t="s">
        <v>212</v>
      </c>
      <c r="F305" s="75"/>
      <c r="G305" s="144">
        <v>42919</v>
      </c>
      <c r="H305" s="145">
        <v>0.55972222222222223</v>
      </c>
      <c r="I305" s="144">
        <v>42920</v>
      </c>
      <c r="J305" s="145">
        <v>0.40138888888888885</v>
      </c>
      <c r="K305" s="124"/>
      <c r="L305" s="124"/>
      <c r="M305" s="124"/>
      <c r="N305" s="105">
        <v>0</v>
      </c>
      <c r="O305" s="105">
        <v>0</v>
      </c>
      <c r="P305" s="105">
        <v>0</v>
      </c>
      <c r="Q305" s="127">
        <v>20.2</v>
      </c>
      <c r="R305" s="53"/>
      <c r="S305" s="53"/>
      <c r="T305" s="53"/>
      <c r="U305" s="173" t="s">
        <v>779</v>
      </c>
      <c r="V305" s="90" t="s">
        <v>774</v>
      </c>
      <c r="W305" s="90"/>
      <c r="X305" s="174" t="s">
        <v>7</v>
      </c>
    </row>
    <row r="306" spans="1:24" ht="30" outlineLevel="2">
      <c r="A306" s="75">
        <v>102</v>
      </c>
      <c r="B306" s="75" t="s">
        <v>617</v>
      </c>
      <c r="C306" s="130" t="s">
        <v>230</v>
      </c>
      <c r="D306" s="75">
        <v>156.03899999999999</v>
      </c>
      <c r="E306" s="75" t="s">
        <v>212</v>
      </c>
      <c r="F306" s="75"/>
      <c r="G306" s="144">
        <v>42921</v>
      </c>
      <c r="H306" s="145">
        <v>0.73472222222222217</v>
      </c>
      <c r="I306" s="144">
        <v>42922</v>
      </c>
      <c r="J306" s="145">
        <v>0.29236111111111113</v>
      </c>
      <c r="K306" s="124"/>
      <c r="L306" s="124"/>
      <c r="M306" s="124"/>
      <c r="N306" s="105">
        <v>0</v>
      </c>
      <c r="O306" s="105">
        <v>0</v>
      </c>
      <c r="P306" s="105">
        <v>0</v>
      </c>
      <c r="Q306" s="127">
        <v>13.38</v>
      </c>
      <c r="R306" s="53"/>
      <c r="S306" s="53"/>
      <c r="T306" s="53"/>
      <c r="U306" s="173" t="s">
        <v>806</v>
      </c>
      <c r="V306" s="90" t="s">
        <v>774</v>
      </c>
      <c r="W306" s="90"/>
      <c r="X306" s="174" t="s">
        <v>7</v>
      </c>
    </row>
    <row r="307" spans="1:24" ht="30" outlineLevel="2">
      <c r="A307" s="75">
        <v>102</v>
      </c>
      <c r="B307" s="75" t="s">
        <v>617</v>
      </c>
      <c r="C307" s="130" t="s">
        <v>230</v>
      </c>
      <c r="D307" s="75">
        <v>156.03899999999999</v>
      </c>
      <c r="E307" s="75" t="s">
        <v>212</v>
      </c>
      <c r="F307" s="75"/>
      <c r="G307" s="144">
        <v>42923</v>
      </c>
      <c r="H307" s="145">
        <v>0.72638888888888886</v>
      </c>
      <c r="I307" s="144">
        <v>42926</v>
      </c>
      <c r="J307" s="145">
        <v>0.28125</v>
      </c>
      <c r="K307" s="124"/>
      <c r="L307" s="124"/>
      <c r="M307" s="124"/>
      <c r="N307" s="105">
        <v>0</v>
      </c>
      <c r="O307" s="105">
        <v>0</v>
      </c>
      <c r="P307" s="105">
        <v>0</v>
      </c>
      <c r="Q307" s="127">
        <v>61.32</v>
      </c>
      <c r="R307" s="53"/>
      <c r="S307" s="53"/>
      <c r="T307" s="53"/>
      <c r="U307" s="173" t="s">
        <v>806</v>
      </c>
      <c r="V307" s="90" t="s">
        <v>774</v>
      </c>
      <c r="W307" s="90"/>
      <c r="X307" s="174" t="s">
        <v>7</v>
      </c>
    </row>
    <row r="308" spans="1:24" ht="30" outlineLevel="2">
      <c r="A308" s="75">
        <v>102</v>
      </c>
      <c r="B308" s="75" t="s">
        <v>617</v>
      </c>
      <c r="C308" s="89" t="s">
        <v>230</v>
      </c>
      <c r="D308" s="75">
        <v>156.03899999999999</v>
      </c>
      <c r="E308" s="75" t="s">
        <v>212</v>
      </c>
      <c r="F308" s="75"/>
      <c r="G308" s="144">
        <v>42926</v>
      </c>
      <c r="H308" s="145">
        <v>0.67361111111111116</v>
      </c>
      <c r="I308" s="144">
        <v>42947</v>
      </c>
      <c r="J308" s="145">
        <v>1</v>
      </c>
      <c r="K308" s="124"/>
      <c r="L308" s="124"/>
      <c r="M308" s="124"/>
      <c r="N308" s="105">
        <v>0</v>
      </c>
      <c r="O308" s="105">
        <v>0</v>
      </c>
      <c r="P308" s="105">
        <v>0</v>
      </c>
      <c r="Q308" s="127">
        <v>511.83</v>
      </c>
      <c r="R308" s="53"/>
      <c r="S308" s="53"/>
      <c r="T308" s="53"/>
      <c r="U308" s="173" t="s">
        <v>779</v>
      </c>
      <c r="V308" s="90" t="s">
        <v>774</v>
      </c>
      <c r="W308" s="90"/>
      <c r="X308" s="174" t="s">
        <v>7</v>
      </c>
    </row>
    <row r="309" spans="1:24" ht="285" outlineLevel="2">
      <c r="A309" s="75">
        <v>102</v>
      </c>
      <c r="B309" s="75" t="s">
        <v>617</v>
      </c>
      <c r="C309" s="89" t="s">
        <v>230</v>
      </c>
      <c r="D309" s="75">
        <v>156.03899999999999</v>
      </c>
      <c r="E309" s="75" t="s">
        <v>212</v>
      </c>
      <c r="F309" s="75"/>
      <c r="G309" s="144">
        <v>42927</v>
      </c>
      <c r="H309" s="145">
        <v>0.35486111111111113</v>
      </c>
      <c r="I309" s="144">
        <v>42927</v>
      </c>
      <c r="J309" s="145">
        <v>0.38472222222222219</v>
      </c>
      <c r="K309" s="124"/>
      <c r="L309" s="124"/>
      <c r="M309" s="124"/>
      <c r="N309" s="105">
        <v>0</v>
      </c>
      <c r="O309" s="105">
        <v>0</v>
      </c>
      <c r="P309" s="105">
        <v>0.72</v>
      </c>
      <c r="Q309" s="127">
        <v>0</v>
      </c>
      <c r="R309" s="53"/>
      <c r="S309" s="53"/>
      <c r="T309" s="53"/>
      <c r="U309" s="173" t="s">
        <v>924</v>
      </c>
      <c r="V309" s="90" t="s">
        <v>774</v>
      </c>
      <c r="W309" s="90"/>
      <c r="X309" s="172" t="s">
        <v>786</v>
      </c>
    </row>
    <row r="310" spans="1:24" ht="255" outlineLevel="2">
      <c r="A310" s="75">
        <v>102</v>
      </c>
      <c r="B310" s="75" t="s">
        <v>617</v>
      </c>
      <c r="C310" s="89" t="s">
        <v>230</v>
      </c>
      <c r="D310" s="75">
        <v>156.03899999999999</v>
      </c>
      <c r="E310" s="75" t="s">
        <v>212</v>
      </c>
      <c r="F310" s="75"/>
      <c r="G310" s="144">
        <v>42929</v>
      </c>
      <c r="H310" s="145">
        <v>0.31458333333333333</v>
      </c>
      <c r="I310" s="144">
        <v>42929</v>
      </c>
      <c r="J310" s="145">
        <v>0.32916666666666666</v>
      </c>
      <c r="K310" s="124"/>
      <c r="L310" s="124"/>
      <c r="M310" s="124"/>
      <c r="N310" s="105">
        <v>0</v>
      </c>
      <c r="O310" s="105">
        <v>0</v>
      </c>
      <c r="P310" s="105">
        <v>0.35</v>
      </c>
      <c r="Q310" s="127">
        <v>0</v>
      </c>
      <c r="R310" s="53"/>
      <c r="S310" s="53"/>
      <c r="T310" s="53"/>
      <c r="U310" s="173" t="s">
        <v>925</v>
      </c>
      <c r="V310" s="90" t="s">
        <v>774</v>
      </c>
      <c r="W310" s="90"/>
      <c r="X310" s="172" t="s">
        <v>786</v>
      </c>
    </row>
    <row r="311" spans="1:24" ht="270" outlineLevel="2">
      <c r="A311" s="75">
        <v>102</v>
      </c>
      <c r="B311" s="75" t="s">
        <v>617</v>
      </c>
      <c r="C311" s="89" t="s">
        <v>230</v>
      </c>
      <c r="D311" s="75">
        <v>156.03899999999999</v>
      </c>
      <c r="E311" s="75" t="s">
        <v>212</v>
      </c>
      <c r="F311" s="75"/>
      <c r="G311" s="144">
        <v>42929</v>
      </c>
      <c r="H311" s="145">
        <v>0.54513888888888895</v>
      </c>
      <c r="I311" s="144">
        <v>42929</v>
      </c>
      <c r="J311" s="145">
        <v>0.65902777777777777</v>
      </c>
      <c r="K311" s="124"/>
      <c r="L311" s="124"/>
      <c r="M311" s="124"/>
      <c r="N311" s="105">
        <v>0</v>
      </c>
      <c r="O311" s="105">
        <v>0</v>
      </c>
      <c r="P311" s="105">
        <v>2.73</v>
      </c>
      <c r="Q311" s="127">
        <v>0</v>
      </c>
      <c r="R311" s="53"/>
      <c r="S311" s="53"/>
      <c r="T311" s="53"/>
      <c r="U311" s="173" t="s">
        <v>926</v>
      </c>
      <c r="V311" s="90" t="s">
        <v>774</v>
      </c>
      <c r="W311" s="90"/>
      <c r="X311" s="172" t="s">
        <v>786</v>
      </c>
    </row>
    <row r="312" spans="1:24" ht="30" outlineLevel="2">
      <c r="A312" s="75">
        <v>102</v>
      </c>
      <c r="B312" s="75" t="s">
        <v>617</v>
      </c>
      <c r="C312" s="89" t="s">
        <v>230</v>
      </c>
      <c r="D312" s="75">
        <v>156.03899999999999</v>
      </c>
      <c r="E312" s="75" t="s">
        <v>212</v>
      </c>
      <c r="F312" s="75"/>
      <c r="G312" s="144">
        <v>42929</v>
      </c>
      <c r="H312" s="145">
        <v>0.6743055555555556</v>
      </c>
      <c r="I312" s="144">
        <v>42930</v>
      </c>
      <c r="J312" s="145">
        <v>0.35625000000000001</v>
      </c>
      <c r="K312" s="124"/>
      <c r="L312" s="124"/>
      <c r="M312" s="124"/>
      <c r="N312" s="105">
        <v>0</v>
      </c>
      <c r="O312" s="105">
        <v>0</v>
      </c>
      <c r="P312" s="105">
        <v>0</v>
      </c>
      <c r="Q312" s="127">
        <v>16.37</v>
      </c>
      <c r="R312" s="53"/>
      <c r="S312" s="53"/>
      <c r="T312" s="53"/>
      <c r="U312" s="173" t="s">
        <v>779</v>
      </c>
      <c r="V312" s="90" t="s">
        <v>774</v>
      </c>
      <c r="W312" s="90"/>
      <c r="X312" s="174" t="s">
        <v>7</v>
      </c>
    </row>
    <row r="313" spans="1:24" ht="270" outlineLevel="2">
      <c r="A313" s="75">
        <v>102</v>
      </c>
      <c r="B313" s="75" t="s">
        <v>617</v>
      </c>
      <c r="C313" s="89" t="s">
        <v>230</v>
      </c>
      <c r="D313" s="75">
        <v>156.03899999999999</v>
      </c>
      <c r="E313" s="75" t="s">
        <v>212</v>
      </c>
      <c r="F313" s="75"/>
      <c r="G313" s="144">
        <v>42930</v>
      </c>
      <c r="H313" s="145">
        <v>0.40972222222222227</v>
      </c>
      <c r="I313" s="144">
        <v>42930</v>
      </c>
      <c r="J313" s="145">
        <v>0.4916666666666667</v>
      </c>
      <c r="K313" s="124"/>
      <c r="L313" s="124"/>
      <c r="M313" s="124"/>
      <c r="N313" s="105">
        <v>0</v>
      </c>
      <c r="O313" s="105">
        <v>0</v>
      </c>
      <c r="P313" s="105">
        <v>1.97</v>
      </c>
      <c r="Q313" s="127">
        <v>0</v>
      </c>
      <c r="R313" s="53"/>
      <c r="S313" s="53"/>
      <c r="T313" s="53"/>
      <c r="U313" s="173" t="s">
        <v>926</v>
      </c>
      <c r="V313" s="90" t="s">
        <v>774</v>
      </c>
      <c r="W313" s="90"/>
      <c r="X313" s="172" t="s">
        <v>786</v>
      </c>
    </row>
    <row r="314" spans="1:24" ht="30" outlineLevel="2">
      <c r="A314" s="75">
        <v>102</v>
      </c>
      <c r="B314" s="75" t="s">
        <v>617</v>
      </c>
      <c r="C314" s="89" t="s">
        <v>230</v>
      </c>
      <c r="D314" s="75">
        <v>156.03899999999999</v>
      </c>
      <c r="E314" s="75" t="s">
        <v>212</v>
      </c>
      <c r="F314" s="75"/>
      <c r="G314" s="144">
        <v>42931</v>
      </c>
      <c r="H314" s="145">
        <v>0.73263888888888884</v>
      </c>
      <c r="I314" s="144">
        <v>42933</v>
      </c>
      <c r="J314" s="145">
        <v>0.35555555555555557</v>
      </c>
      <c r="K314" s="124"/>
      <c r="L314" s="124"/>
      <c r="M314" s="124"/>
      <c r="N314" s="105">
        <v>0</v>
      </c>
      <c r="O314" s="105">
        <v>0</v>
      </c>
      <c r="P314" s="105">
        <v>0</v>
      </c>
      <c r="Q314" s="127">
        <v>38.950000000000003</v>
      </c>
      <c r="R314" s="53"/>
      <c r="S314" s="53"/>
      <c r="T314" s="53"/>
      <c r="U314" s="173" t="s">
        <v>779</v>
      </c>
      <c r="V314" s="90" t="s">
        <v>774</v>
      </c>
      <c r="W314" s="90"/>
      <c r="X314" s="174" t="s">
        <v>7</v>
      </c>
    </row>
    <row r="315" spans="1:24" ht="30" outlineLevel="2">
      <c r="A315" s="75">
        <v>102</v>
      </c>
      <c r="B315" s="75" t="s">
        <v>617</v>
      </c>
      <c r="C315" s="89" t="s">
        <v>230</v>
      </c>
      <c r="D315" s="75">
        <v>156.03899999999999</v>
      </c>
      <c r="E315" s="75" t="s">
        <v>212</v>
      </c>
      <c r="F315" s="75"/>
      <c r="G315" s="144">
        <v>42934</v>
      </c>
      <c r="H315" s="145">
        <v>0.76736111111111116</v>
      </c>
      <c r="I315" s="144">
        <v>42935</v>
      </c>
      <c r="J315" s="145">
        <v>0.34722222222222227</v>
      </c>
      <c r="K315" s="124"/>
      <c r="L315" s="124"/>
      <c r="M315" s="124"/>
      <c r="N315" s="105">
        <v>0</v>
      </c>
      <c r="O315" s="105">
        <v>0</v>
      </c>
      <c r="P315" s="105">
        <v>0</v>
      </c>
      <c r="Q315" s="127">
        <v>13.92</v>
      </c>
      <c r="R315" s="53"/>
      <c r="S315" s="53"/>
      <c r="T315" s="53"/>
      <c r="U315" s="173" t="s">
        <v>779</v>
      </c>
      <c r="V315" s="90" t="s">
        <v>774</v>
      </c>
      <c r="W315" s="90"/>
      <c r="X315" s="174" t="s">
        <v>7</v>
      </c>
    </row>
    <row r="316" spans="1:24" ht="30" outlineLevel="2">
      <c r="A316" s="75">
        <v>102</v>
      </c>
      <c r="B316" s="75" t="s">
        <v>617</v>
      </c>
      <c r="C316" s="89" t="s">
        <v>230</v>
      </c>
      <c r="D316" s="75">
        <v>156.03899999999999</v>
      </c>
      <c r="E316" s="75" t="s">
        <v>212</v>
      </c>
      <c r="F316" s="75"/>
      <c r="G316" s="144">
        <v>42936</v>
      </c>
      <c r="H316" s="145">
        <v>0.37847222222222227</v>
      </c>
      <c r="I316" s="144">
        <v>42937</v>
      </c>
      <c r="J316" s="145">
        <v>0.27499999999999997</v>
      </c>
      <c r="K316" s="124"/>
      <c r="L316" s="124"/>
      <c r="M316" s="124"/>
      <c r="N316" s="105">
        <v>0</v>
      </c>
      <c r="O316" s="105">
        <v>0</v>
      </c>
      <c r="P316" s="105">
        <v>0</v>
      </c>
      <c r="Q316" s="127">
        <v>21.52</v>
      </c>
      <c r="R316" s="53"/>
      <c r="S316" s="53"/>
      <c r="T316" s="53"/>
      <c r="U316" s="173" t="s">
        <v>779</v>
      </c>
      <c r="V316" s="90" t="s">
        <v>774</v>
      </c>
      <c r="W316" s="90"/>
      <c r="X316" s="174" t="s">
        <v>7</v>
      </c>
    </row>
    <row r="317" spans="1:24" ht="30" outlineLevel="2">
      <c r="A317" s="75">
        <v>102</v>
      </c>
      <c r="B317" s="75" t="s">
        <v>617</v>
      </c>
      <c r="C317" s="89" t="s">
        <v>230</v>
      </c>
      <c r="D317" s="75">
        <v>156.03899999999999</v>
      </c>
      <c r="E317" s="75" t="s">
        <v>212</v>
      </c>
      <c r="F317" s="75"/>
      <c r="G317" s="144">
        <v>42940</v>
      </c>
      <c r="H317" s="145">
        <v>0.7416666666666667</v>
      </c>
      <c r="I317" s="144">
        <v>42941</v>
      </c>
      <c r="J317" s="145">
        <v>0.39930555555555558</v>
      </c>
      <c r="K317" s="124"/>
      <c r="L317" s="124"/>
      <c r="M317" s="124"/>
      <c r="N317" s="105">
        <v>0</v>
      </c>
      <c r="O317" s="105">
        <v>0</v>
      </c>
      <c r="P317" s="105">
        <v>0</v>
      </c>
      <c r="Q317" s="127">
        <v>15.78</v>
      </c>
      <c r="R317" s="53"/>
      <c r="S317" s="53"/>
      <c r="T317" s="53"/>
      <c r="U317" s="173" t="s">
        <v>779</v>
      </c>
      <c r="V317" s="90" t="s">
        <v>774</v>
      </c>
      <c r="W317" s="90"/>
      <c r="X317" s="174" t="s">
        <v>7</v>
      </c>
    </row>
    <row r="318" spans="1:24" ht="30" outlineLevel="2">
      <c r="A318" s="75">
        <v>102</v>
      </c>
      <c r="B318" s="75" t="s">
        <v>617</v>
      </c>
      <c r="C318" s="89" t="s">
        <v>230</v>
      </c>
      <c r="D318" s="75">
        <v>156.03899999999999</v>
      </c>
      <c r="E318" s="75" t="s">
        <v>212</v>
      </c>
      <c r="F318" s="75"/>
      <c r="G318" s="144">
        <v>42942</v>
      </c>
      <c r="H318" s="145">
        <v>0.67986111111111114</v>
      </c>
      <c r="I318" s="144">
        <v>42943</v>
      </c>
      <c r="J318" s="145">
        <v>0.28750000000000003</v>
      </c>
      <c r="K318" s="124"/>
      <c r="L318" s="124"/>
      <c r="M318" s="124"/>
      <c r="N318" s="105">
        <v>0</v>
      </c>
      <c r="O318" s="105">
        <v>0</v>
      </c>
      <c r="P318" s="105">
        <v>0</v>
      </c>
      <c r="Q318" s="127">
        <v>14.58</v>
      </c>
      <c r="R318" s="53"/>
      <c r="S318" s="53"/>
      <c r="T318" s="53"/>
      <c r="U318" s="173" t="s">
        <v>779</v>
      </c>
      <c r="V318" s="90" t="s">
        <v>774</v>
      </c>
      <c r="W318" s="90"/>
      <c r="X318" s="174" t="s">
        <v>7</v>
      </c>
    </row>
    <row r="319" spans="1:24" ht="30" outlineLevel="2">
      <c r="A319" s="75">
        <v>102</v>
      </c>
      <c r="B319" s="75" t="s">
        <v>617</v>
      </c>
      <c r="C319" s="89" t="s">
        <v>230</v>
      </c>
      <c r="D319" s="75">
        <v>156.03899999999999</v>
      </c>
      <c r="E319" s="75" t="s">
        <v>212</v>
      </c>
      <c r="F319" s="75"/>
      <c r="G319" s="144">
        <v>42944</v>
      </c>
      <c r="H319" s="145">
        <v>0.65833333333333333</v>
      </c>
      <c r="I319" s="144">
        <v>42945</v>
      </c>
      <c r="J319" s="145">
        <v>0.37361111111111112</v>
      </c>
      <c r="K319" s="124"/>
      <c r="L319" s="124"/>
      <c r="M319" s="124"/>
      <c r="N319" s="105">
        <v>0</v>
      </c>
      <c r="O319" s="105">
        <v>0</v>
      </c>
      <c r="P319" s="105">
        <v>0</v>
      </c>
      <c r="Q319" s="127">
        <v>17.170000000000002</v>
      </c>
      <c r="R319" s="53"/>
      <c r="S319" s="53"/>
      <c r="T319" s="53"/>
      <c r="U319" s="173" t="s">
        <v>779</v>
      </c>
      <c r="V319" s="90" t="s">
        <v>774</v>
      </c>
      <c r="W319" s="90"/>
      <c r="X319" s="174" t="s">
        <v>7</v>
      </c>
    </row>
    <row r="320" spans="1:24" ht="30" outlineLevel="2">
      <c r="A320" s="75"/>
      <c r="B320" s="75" t="s">
        <v>617</v>
      </c>
      <c r="C320" s="89" t="s">
        <v>230</v>
      </c>
      <c r="D320" s="75">
        <v>156.03899999999999</v>
      </c>
      <c r="E320" s="75" t="s">
        <v>212</v>
      </c>
      <c r="F320" s="75"/>
      <c r="G320" s="144">
        <v>42946</v>
      </c>
      <c r="H320" s="145">
        <v>0.63055555555555554</v>
      </c>
      <c r="I320" s="144">
        <v>42947</v>
      </c>
      <c r="J320" s="145">
        <v>0.3979166666666667</v>
      </c>
      <c r="K320" s="124"/>
      <c r="L320" s="124"/>
      <c r="M320" s="124"/>
      <c r="N320" s="105">
        <v>0</v>
      </c>
      <c r="O320" s="105">
        <v>0</v>
      </c>
      <c r="P320" s="105">
        <v>0</v>
      </c>
      <c r="Q320" s="127">
        <v>18.420000000000002</v>
      </c>
      <c r="R320" s="53"/>
      <c r="S320" s="53"/>
      <c r="T320" s="53"/>
      <c r="U320" s="173" t="s">
        <v>779</v>
      </c>
      <c r="V320" s="90"/>
      <c r="W320" s="90"/>
      <c r="X320" s="174" t="s">
        <v>7</v>
      </c>
    </row>
    <row r="321" spans="1:24" ht="15" outlineLevel="1">
      <c r="A321" s="75"/>
      <c r="B321" s="75"/>
      <c r="C321" s="115" t="s">
        <v>387</v>
      </c>
      <c r="D321" s="75"/>
      <c r="E321" s="75"/>
      <c r="F321" s="75"/>
      <c r="G321" s="103"/>
      <c r="H321" s="124"/>
      <c r="I321" s="103"/>
      <c r="J321" s="124"/>
      <c r="K321" s="124"/>
      <c r="L321" s="124"/>
      <c r="M321" s="124"/>
      <c r="N321" s="105">
        <f>SUBTOTAL(9,N304:N320)</f>
        <v>0</v>
      </c>
      <c r="O321" s="105">
        <f t="shared" ref="O321:Q321" si="17">SUBTOTAL(9,O304:O320)</f>
        <v>0</v>
      </c>
      <c r="P321" s="105">
        <f t="shared" si="17"/>
        <v>5.77</v>
      </c>
      <c r="Q321" s="105">
        <f t="shared" si="17"/>
        <v>772.93999999999994</v>
      </c>
      <c r="R321" s="53"/>
      <c r="S321" s="53"/>
      <c r="T321" s="53"/>
      <c r="U321" s="89"/>
      <c r="V321" s="90"/>
      <c r="W321" s="95">
        <f>($W$2-O321-P321-N321)/($W$2-O321-P321)</f>
        <v>1</v>
      </c>
      <c r="X321" s="106"/>
    </row>
    <row r="322" spans="1:24" ht="23.25" customHeight="1" outlineLevel="2">
      <c r="A322" s="75">
        <v>103</v>
      </c>
      <c r="B322" s="75" t="s">
        <v>618</v>
      </c>
      <c r="C322" s="111" t="s">
        <v>233</v>
      </c>
      <c r="D322" s="75">
        <v>123.45</v>
      </c>
      <c r="E322" s="75" t="s">
        <v>212</v>
      </c>
      <c r="F322" s="75"/>
      <c r="G322" s="144"/>
      <c r="H322" s="145"/>
      <c r="I322" s="146"/>
      <c r="J322" s="145"/>
      <c r="K322" s="136"/>
      <c r="L322" s="136"/>
      <c r="M322" s="136"/>
      <c r="N322" s="105"/>
      <c r="O322" s="105"/>
      <c r="P322" s="105"/>
      <c r="Q322" s="105"/>
      <c r="R322" s="53"/>
      <c r="S322" s="53"/>
      <c r="T322" s="53"/>
      <c r="U322" s="148"/>
      <c r="V322" s="90"/>
      <c r="W322" s="90"/>
      <c r="X322" s="149"/>
    </row>
    <row r="323" spans="1:24" ht="15" outlineLevel="1">
      <c r="A323" s="75"/>
      <c r="B323" s="75"/>
      <c r="C323" s="107" t="s">
        <v>388</v>
      </c>
      <c r="D323" s="75"/>
      <c r="E323" s="75"/>
      <c r="F323" s="75"/>
      <c r="G323" s="108"/>
      <c r="H323" s="138"/>
      <c r="I323" s="110"/>
      <c r="J323" s="136"/>
      <c r="K323" s="136"/>
      <c r="L323" s="136"/>
      <c r="M323" s="136"/>
      <c r="N323" s="105">
        <f>SUBTOTAL(9,N322:N322)</f>
        <v>0</v>
      </c>
      <c r="O323" s="105">
        <f>SUBTOTAL(9,O322:O322)</f>
        <v>0</v>
      </c>
      <c r="P323" s="105">
        <f>SUBTOTAL(9,P322:P322)</f>
        <v>0</v>
      </c>
      <c r="Q323" s="105">
        <f>SUBTOTAL(9,Q322:Q322)</f>
        <v>0</v>
      </c>
      <c r="R323" s="53"/>
      <c r="S323" s="53"/>
      <c r="T323" s="53"/>
      <c r="U323" s="89"/>
      <c r="V323" s="90"/>
      <c r="W323" s="95">
        <f>($W$2-O323-P323-N323)/($W$2-O323-P323)</f>
        <v>1</v>
      </c>
      <c r="X323" s="92"/>
    </row>
    <row r="324" spans="1:24" ht="21.75" customHeight="1" outlineLevel="2">
      <c r="A324" s="68">
        <v>104</v>
      </c>
      <c r="B324" s="68" t="s">
        <v>619</v>
      </c>
      <c r="C324" s="84" t="s">
        <v>225</v>
      </c>
      <c r="D324" s="68">
        <v>354</v>
      </c>
      <c r="E324" s="75" t="s">
        <v>212</v>
      </c>
      <c r="F324" s="68"/>
      <c r="G324" s="103">
        <v>42921</v>
      </c>
      <c r="H324" s="136">
        <v>0.65347222222222223</v>
      </c>
      <c r="I324" s="110">
        <v>42921</v>
      </c>
      <c r="J324" s="136">
        <v>0.78055555555555556</v>
      </c>
      <c r="K324" s="68"/>
      <c r="L324" s="68"/>
      <c r="M324" s="68"/>
      <c r="N324" s="127">
        <v>0</v>
      </c>
      <c r="O324" s="68">
        <v>0</v>
      </c>
      <c r="P324" s="68">
        <v>3.05</v>
      </c>
      <c r="Q324" s="68">
        <v>0</v>
      </c>
      <c r="R324" s="88"/>
      <c r="S324" s="88"/>
      <c r="T324" s="88"/>
      <c r="U324" s="159" t="s">
        <v>860</v>
      </c>
      <c r="V324" s="90" t="s">
        <v>774</v>
      </c>
      <c r="W324" s="91"/>
      <c r="X324" s="154" t="s">
        <v>786</v>
      </c>
    </row>
    <row r="325" spans="1:24" ht="15" outlineLevel="1">
      <c r="A325" s="68"/>
      <c r="B325" s="68"/>
      <c r="C325" s="96" t="s">
        <v>389</v>
      </c>
      <c r="D325" s="68"/>
      <c r="E325" s="75"/>
      <c r="F325" s="68"/>
      <c r="G325" s="68"/>
      <c r="H325" s="68"/>
      <c r="I325" s="68"/>
      <c r="J325" s="68"/>
      <c r="K325" s="68"/>
      <c r="L325" s="68"/>
      <c r="M325" s="68"/>
      <c r="N325" s="68">
        <f>SUBTOTAL(9,N324:N324)</f>
        <v>0</v>
      </c>
      <c r="O325" s="68">
        <f>SUBTOTAL(9,O324:O324)</f>
        <v>0</v>
      </c>
      <c r="P325" s="68">
        <f>SUBTOTAL(9,P324:P324)</f>
        <v>3.05</v>
      </c>
      <c r="Q325" s="68">
        <f>SUBTOTAL(9,Q324:Q324)</f>
        <v>0</v>
      </c>
      <c r="R325" s="88"/>
      <c r="S325" s="88"/>
      <c r="T325" s="88"/>
      <c r="U325" s="68"/>
      <c r="V325" s="90"/>
      <c r="W325" s="95">
        <f>($W$2-O325-P325-N325)/($W$2-O325-P325)</f>
        <v>1</v>
      </c>
      <c r="X325" s="88"/>
    </row>
    <row r="326" spans="1:24" ht="22.5" customHeight="1" outlineLevel="2">
      <c r="A326" s="68">
        <v>105</v>
      </c>
      <c r="B326" s="68" t="s">
        <v>620</v>
      </c>
      <c r="C326" s="84" t="s">
        <v>509</v>
      </c>
      <c r="D326" s="68">
        <v>14.372999999999998</v>
      </c>
      <c r="E326" s="75" t="s">
        <v>212</v>
      </c>
      <c r="F326" s="68"/>
      <c r="G326" s="103"/>
      <c r="H326" s="136"/>
      <c r="I326" s="110"/>
      <c r="J326" s="136"/>
      <c r="K326" s="68"/>
      <c r="L326" s="68"/>
      <c r="M326" s="68"/>
      <c r="N326" s="68"/>
      <c r="O326" s="68"/>
      <c r="P326" s="68"/>
      <c r="Q326" s="68"/>
      <c r="R326" s="88"/>
      <c r="S326" s="88"/>
      <c r="T326" s="88"/>
      <c r="U326" s="153"/>
      <c r="V326" s="90"/>
      <c r="W326" s="91"/>
      <c r="X326" s="154"/>
    </row>
    <row r="327" spans="1:24" ht="15" outlineLevel="1">
      <c r="A327" s="68"/>
      <c r="B327" s="68"/>
      <c r="C327" s="96" t="s">
        <v>752</v>
      </c>
      <c r="D327" s="68"/>
      <c r="E327" s="75"/>
      <c r="F327" s="68"/>
      <c r="G327" s="68"/>
      <c r="H327" s="68"/>
      <c r="I327" s="68"/>
      <c r="J327" s="68"/>
      <c r="K327" s="68"/>
      <c r="L327" s="68"/>
      <c r="M327" s="68"/>
      <c r="N327" s="68">
        <f>SUBTOTAL(9,N326:N326)</f>
        <v>0</v>
      </c>
      <c r="O327" s="68">
        <f>SUBTOTAL(9,O326:O326)</f>
        <v>0</v>
      </c>
      <c r="P327" s="68">
        <f>SUBTOTAL(9,P326:P326)</f>
        <v>0</v>
      </c>
      <c r="Q327" s="68">
        <f>SUBTOTAL(9,Q326:Q326)</f>
        <v>0</v>
      </c>
      <c r="R327" s="88"/>
      <c r="S327" s="88"/>
      <c r="T327" s="88"/>
      <c r="U327" s="68"/>
      <c r="V327" s="90"/>
      <c r="W327" s="95">
        <f>($W$2-O327-P327-N327)/($W$2-O327-P327)</f>
        <v>1</v>
      </c>
      <c r="X327" s="88"/>
    </row>
    <row r="328" spans="1:24" ht="15" outlineLevel="2">
      <c r="A328" s="68">
        <v>106</v>
      </c>
      <c r="B328" s="68" t="s">
        <v>621</v>
      </c>
      <c r="C328" s="84" t="s">
        <v>510</v>
      </c>
      <c r="D328" s="68">
        <v>14.372999999999998</v>
      </c>
      <c r="E328" s="75" t="s">
        <v>212</v>
      </c>
      <c r="F328" s="68"/>
      <c r="G328" s="103"/>
      <c r="H328" s="136"/>
      <c r="I328" s="110"/>
      <c r="J328" s="136"/>
      <c r="K328" s="68"/>
      <c r="L328" s="68"/>
      <c r="M328" s="68"/>
      <c r="N328" s="68"/>
      <c r="O328" s="68"/>
      <c r="P328" s="68"/>
      <c r="Q328" s="68"/>
      <c r="R328" s="88"/>
      <c r="S328" s="88"/>
      <c r="T328" s="88"/>
      <c r="U328" s="153"/>
      <c r="V328" s="90"/>
      <c r="W328" s="91"/>
      <c r="X328" s="88"/>
    </row>
    <row r="329" spans="1:24" ht="15" outlineLevel="1">
      <c r="A329" s="68"/>
      <c r="B329" s="68"/>
      <c r="C329" s="96" t="s">
        <v>753</v>
      </c>
      <c r="D329" s="68"/>
      <c r="E329" s="75"/>
      <c r="F329" s="68"/>
      <c r="G329" s="68"/>
      <c r="H329" s="68"/>
      <c r="I329" s="68"/>
      <c r="J329" s="68"/>
      <c r="K329" s="68"/>
      <c r="L329" s="68"/>
      <c r="M329" s="68"/>
      <c r="N329" s="68">
        <f>SUBTOTAL(9,N328:N328)</f>
        <v>0</v>
      </c>
      <c r="O329" s="68">
        <f>SUBTOTAL(9,O328:O328)</f>
        <v>0</v>
      </c>
      <c r="P329" s="68">
        <f>SUBTOTAL(9,P328:P328)</f>
        <v>0</v>
      </c>
      <c r="Q329" s="68">
        <f>SUBTOTAL(9,Q328:Q328)</f>
        <v>0</v>
      </c>
      <c r="R329" s="88"/>
      <c r="S329" s="88"/>
      <c r="T329" s="88"/>
      <c r="U329" s="68"/>
      <c r="V329" s="90"/>
      <c r="W329" s="95">
        <f>($W$2-O329-P329-N329)/($W$2-O329-P329)</f>
        <v>1</v>
      </c>
      <c r="X329" s="88"/>
    </row>
    <row r="330" spans="1:24" ht="25.5" customHeight="1" outlineLevel="2">
      <c r="A330" s="75">
        <v>107</v>
      </c>
      <c r="B330" s="75" t="s">
        <v>622</v>
      </c>
      <c r="C330" s="89" t="s">
        <v>511</v>
      </c>
      <c r="D330" s="75">
        <v>14.387</v>
      </c>
      <c r="E330" s="75" t="s">
        <v>212</v>
      </c>
      <c r="F330" s="75"/>
      <c r="G330" s="103"/>
      <c r="H330" s="136"/>
      <c r="I330" s="110"/>
      <c r="J330" s="136"/>
      <c r="K330" s="124"/>
      <c r="L330" s="124"/>
      <c r="M330" s="124"/>
      <c r="N330" s="127"/>
      <c r="O330" s="105"/>
      <c r="P330" s="105"/>
      <c r="Q330" s="105"/>
      <c r="R330" s="53"/>
      <c r="S330" s="53"/>
      <c r="T330" s="53"/>
      <c r="U330" s="153"/>
      <c r="V330" s="90"/>
      <c r="W330" s="90"/>
      <c r="X330" s="149"/>
    </row>
    <row r="331" spans="1:24" ht="15" outlineLevel="1">
      <c r="A331" s="75"/>
      <c r="B331" s="75"/>
      <c r="C331" s="115" t="s">
        <v>754</v>
      </c>
      <c r="D331" s="75"/>
      <c r="E331" s="75"/>
      <c r="F331" s="75"/>
      <c r="G331" s="103"/>
      <c r="H331" s="124"/>
      <c r="I331" s="103"/>
      <c r="J331" s="124"/>
      <c r="K331" s="124"/>
      <c r="L331" s="124"/>
      <c r="M331" s="124"/>
      <c r="N331" s="105">
        <f>SUBTOTAL(9,N330:N330)</f>
        <v>0</v>
      </c>
      <c r="O331" s="105">
        <f>SUBTOTAL(9,O330:O330)</f>
        <v>0</v>
      </c>
      <c r="P331" s="105">
        <f>SUBTOTAL(9,P330:P330)</f>
        <v>0</v>
      </c>
      <c r="Q331" s="105">
        <f>SUBTOTAL(9,Q330:Q330)</f>
        <v>0</v>
      </c>
      <c r="R331" s="53"/>
      <c r="S331" s="53"/>
      <c r="T331" s="53"/>
      <c r="U331" s="89"/>
      <c r="V331" s="90"/>
      <c r="W331" s="95">
        <f>($W$2-O331-P331-N331)/($W$2-O331-P331)</f>
        <v>1</v>
      </c>
      <c r="X331" s="53"/>
    </row>
    <row r="332" spans="1:24" ht="24" customHeight="1" outlineLevel="2">
      <c r="A332" s="75">
        <v>108</v>
      </c>
      <c r="B332" s="75" t="s">
        <v>623</v>
      </c>
      <c r="C332" s="177" t="s">
        <v>512</v>
      </c>
      <c r="D332" s="75">
        <v>14.387</v>
      </c>
      <c r="E332" s="75" t="s">
        <v>212</v>
      </c>
      <c r="F332" s="75"/>
      <c r="G332" s="103">
        <v>42928</v>
      </c>
      <c r="H332" s="136">
        <v>0.42569444444444443</v>
      </c>
      <c r="I332" s="103">
        <v>42928</v>
      </c>
      <c r="J332" s="136">
        <v>0.91180555555555554</v>
      </c>
      <c r="K332" s="124"/>
      <c r="L332" s="124"/>
      <c r="M332" s="124"/>
      <c r="N332" s="105">
        <v>11.67</v>
      </c>
      <c r="O332" s="105">
        <v>0</v>
      </c>
      <c r="P332" s="105">
        <v>0</v>
      </c>
      <c r="Q332" s="105">
        <v>0</v>
      </c>
      <c r="R332" s="53"/>
      <c r="S332" s="53"/>
      <c r="T332" s="53"/>
      <c r="U332" s="159" t="s">
        <v>827</v>
      </c>
      <c r="V332" s="90" t="s">
        <v>774</v>
      </c>
      <c r="W332" s="90"/>
      <c r="X332" s="154" t="s">
        <v>242</v>
      </c>
    </row>
    <row r="333" spans="1:24" ht="15" outlineLevel="1">
      <c r="A333" s="75"/>
      <c r="B333" s="75"/>
      <c r="C333" s="115" t="s">
        <v>755</v>
      </c>
      <c r="D333" s="75"/>
      <c r="E333" s="75"/>
      <c r="F333" s="75"/>
      <c r="G333" s="103"/>
      <c r="H333" s="124"/>
      <c r="I333" s="103"/>
      <c r="J333" s="124"/>
      <c r="K333" s="124"/>
      <c r="L333" s="124"/>
      <c r="M333" s="124"/>
      <c r="N333" s="105">
        <f>SUBTOTAL(9,N332:N332)</f>
        <v>11.67</v>
      </c>
      <c r="O333" s="105">
        <f>SUBTOTAL(9,O332:O332)</f>
        <v>0</v>
      </c>
      <c r="P333" s="105">
        <f>SUBTOTAL(9,P332:P332)</f>
        <v>0</v>
      </c>
      <c r="Q333" s="105">
        <f>SUBTOTAL(9,Q332:Q332)</f>
        <v>0</v>
      </c>
      <c r="R333" s="53"/>
      <c r="S333" s="53"/>
      <c r="T333" s="53"/>
      <c r="U333" s="130"/>
      <c r="V333" s="90"/>
      <c r="W333" s="95">
        <f>($W$2-O333-P333-N333)/($W$2-O333-P333)</f>
        <v>0.98431451612903231</v>
      </c>
      <c r="X333" s="106"/>
    </row>
    <row r="334" spans="1:24" ht="25.5" customHeight="1" outlineLevel="2">
      <c r="A334" s="75">
        <v>109</v>
      </c>
      <c r="B334" s="75" t="s">
        <v>624</v>
      </c>
      <c r="C334" s="19" t="s">
        <v>513</v>
      </c>
      <c r="D334" s="75">
        <v>217.02</v>
      </c>
      <c r="E334" s="75" t="s">
        <v>212</v>
      </c>
      <c r="F334" s="75"/>
      <c r="G334" s="103">
        <v>42921</v>
      </c>
      <c r="H334" s="136">
        <v>0.45347222222222222</v>
      </c>
      <c r="I334" s="110">
        <v>42921</v>
      </c>
      <c r="J334" s="136">
        <v>0.59236111111111112</v>
      </c>
      <c r="K334" s="124"/>
      <c r="L334" s="124"/>
      <c r="M334" s="124"/>
      <c r="N334" s="105">
        <v>3.33</v>
      </c>
      <c r="O334" s="105">
        <v>0</v>
      </c>
      <c r="P334" s="105">
        <v>0</v>
      </c>
      <c r="Q334" s="105">
        <v>0</v>
      </c>
      <c r="R334" s="53"/>
      <c r="S334" s="53"/>
      <c r="T334" s="53"/>
      <c r="U334" s="159" t="s">
        <v>847</v>
      </c>
      <c r="V334" s="90" t="s">
        <v>774</v>
      </c>
      <c r="W334" s="90"/>
      <c r="X334" s="160" t="s">
        <v>249</v>
      </c>
    </row>
    <row r="335" spans="1:24" ht="15" outlineLevel="1">
      <c r="A335" s="75"/>
      <c r="B335" s="75"/>
      <c r="C335" s="115" t="s">
        <v>756</v>
      </c>
      <c r="D335" s="75"/>
      <c r="E335" s="75"/>
      <c r="F335" s="75"/>
      <c r="G335" s="103"/>
      <c r="H335" s="124"/>
      <c r="I335" s="103"/>
      <c r="J335" s="124"/>
      <c r="K335" s="124"/>
      <c r="L335" s="124"/>
      <c r="M335" s="124"/>
      <c r="N335" s="105">
        <f>SUBTOTAL(9,N334:N334)</f>
        <v>3.33</v>
      </c>
      <c r="O335" s="105">
        <f>SUBTOTAL(9,O334:O334)</f>
        <v>0</v>
      </c>
      <c r="P335" s="105">
        <f>SUBTOTAL(9,P334:P334)</f>
        <v>0</v>
      </c>
      <c r="Q335" s="105">
        <f>SUBTOTAL(9,Q334:Q334)</f>
        <v>0</v>
      </c>
      <c r="R335" s="53"/>
      <c r="S335" s="53"/>
      <c r="T335" s="53"/>
      <c r="U335" s="89"/>
      <c r="V335" s="90"/>
      <c r="W335" s="95">
        <f>($W$2-O335-P335-N335)/($W$2-O335-P335)</f>
        <v>0.99552419354838706</v>
      </c>
      <c r="X335" s="106"/>
    </row>
    <row r="336" spans="1:24" ht="24" customHeight="1" outlineLevel="2">
      <c r="A336" s="68">
        <v>110</v>
      </c>
      <c r="B336" s="68" t="s">
        <v>625</v>
      </c>
      <c r="C336" s="84" t="s">
        <v>759</v>
      </c>
      <c r="D336" s="68">
        <v>17.998999999999999</v>
      </c>
      <c r="E336" s="75" t="s">
        <v>212</v>
      </c>
      <c r="F336" s="68"/>
      <c r="G336" s="103"/>
      <c r="H336" s="136"/>
      <c r="I336" s="110"/>
      <c r="J336" s="136"/>
      <c r="K336" s="68"/>
      <c r="L336" s="68"/>
      <c r="M336" s="68"/>
      <c r="N336" s="68"/>
      <c r="O336" s="68"/>
      <c r="P336" s="68"/>
      <c r="Q336" s="68"/>
      <c r="R336" s="88"/>
      <c r="S336" s="88"/>
      <c r="T336" s="88"/>
      <c r="U336" s="153"/>
      <c r="V336" s="90"/>
      <c r="W336" s="91"/>
      <c r="X336" s="149"/>
    </row>
    <row r="337" spans="1:24" ht="15" outlineLevel="1">
      <c r="A337" s="68"/>
      <c r="B337" s="68"/>
      <c r="C337" s="96" t="s">
        <v>761</v>
      </c>
      <c r="D337" s="68"/>
      <c r="E337" s="75"/>
      <c r="F337" s="68"/>
      <c r="G337" s="68"/>
      <c r="H337" s="68"/>
      <c r="I337" s="68"/>
      <c r="J337" s="68"/>
      <c r="K337" s="68"/>
      <c r="L337" s="68"/>
      <c r="M337" s="68"/>
      <c r="N337" s="68">
        <f>SUBTOTAL(9,N336:N336)</f>
        <v>0</v>
      </c>
      <c r="O337" s="68">
        <f>SUBTOTAL(9,O336:O336)</f>
        <v>0</v>
      </c>
      <c r="P337" s="68">
        <f>SUBTOTAL(9,P336:P336)</f>
        <v>0</v>
      </c>
      <c r="Q337" s="68">
        <f>SUBTOTAL(9,Q336:Q336)</f>
        <v>0</v>
      </c>
      <c r="R337" s="88"/>
      <c r="S337" s="88"/>
      <c r="T337" s="88"/>
      <c r="U337" s="68"/>
      <c r="V337" s="90"/>
      <c r="W337" s="95">
        <f>($W$2-O337-P337-N337)/($W$2-O337-P337)</f>
        <v>1</v>
      </c>
      <c r="X337" s="88"/>
    </row>
    <row r="338" spans="1:24" ht="29.25" customHeight="1" outlineLevel="2">
      <c r="A338" s="68">
        <v>111</v>
      </c>
      <c r="B338" s="68" t="s">
        <v>626</v>
      </c>
      <c r="C338" s="84" t="s">
        <v>760</v>
      </c>
      <c r="D338" s="68">
        <v>17.998999999999999</v>
      </c>
      <c r="E338" s="75" t="s">
        <v>212</v>
      </c>
      <c r="F338" s="68"/>
      <c r="G338" s="144"/>
      <c r="H338" s="145"/>
      <c r="I338" s="146"/>
      <c r="J338" s="145"/>
      <c r="K338" s="68"/>
      <c r="L338" s="68"/>
      <c r="M338" s="68"/>
      <c r="N338" s="68"/>
      <c r="O338" s="68"/>
      <c r="P338" s="68"/>
      <c r="Q338" s="68"/>
      <c r="R338" s="88"/>
      <c r="S338" s="88"/>
      <c r="T338" s="88"/>
      <c r="U338" s="148"/>
      <c r="V338" s="90"/>
      <c r="W338" s="91"/>
      <c r="X338" s="149"/>
    </row>
    <row r="339" spans="1:24" ht="15" outlineLevel="1">
      <c r="A339" s="68"/>
      <c r="B339" s="68"/>
      <c r="C339" s="96" t="s">
        <v>762</v>
      </c>
      <c r="D339" s="68"/>
      <c r="E339" s="75"/>
      <c r="F339" s="68"/>
      <c r="G339" s="68"/>
      <c r="H339" s="68"/>
      <c r="I339" s="68"/>
      <c r="J339" s="68"/>
      <c r="K339" s="68"/>
      <c r="L339" s="68"/>
      <c r="M339" s="68"/>
      <c r="N339" s="68">
        <f>SUBTOTAL(9,N338:N338)</f>
        <v>0</v>
      </c>
      <c r="O339" s="68">
        <f>SUBTOTAL(9,O338:O338)</f>
        <v>0</v>
      </c>
      <c r="P339" s="68">
        <f>SUBTOTAL(9,P338:P338)</f>
        <v>0</v>
      </c>
      <c r="Q339" s="68">
        <f>SUBTOTAL(9,Q338:Q338)</f>
        <v>0</v>
      </c>
      <c r="R339" s="88"/>
      <c r="S339" s="88"/>
      <c r="T339" s="88"/>
      <c r="U339" s="68"/>
      <c r="V339" s="90"/>
      <c r="W339" s="95">
        <f>($W$2-O339-P339-N339)/($W$2-O339-P339)</f>
        <v>1</v>
      </c>
      <c r="X339" s="88"/>
    </row>
    <row r="340" spans="1:24" ht="30" outlineLevel="2">
      <c r="A340" s="75">
        <v>112</v>
      </c>
      <c r="B340" s="75" t="s">
        <v>627</v>
      </c>
      <c r="C340" s="89" t="s">
        <v>787</v>
      </c>
      <c r="D340" s="75">
        <v>226.642</v>
      </c>
      <c r="E340" s="75" t="s">
        <v>212</v>
      </c>
      <c r="F340" s="75"/>
      <c r="G340" s="144">
        <v>42937</v>
      </c>
      <c r="H340" s="145">
        <v>0.8930555555555556</v>
      </c>
      <c r="I340" s="144">
        <v>42938</v>
      </c>
      <c r="J340" s="145">
        <v>0.12152777777777778</v>
      </c>
      <c r="K340" s="124"/>
      <c r="L340" s="124"/>
      <c r="M340" s="124"/>
      <c r="N340" s="68">
        <v>0</v>
      </c>
      <c r="O340" s="141">
        <v>5.48</v>
      </c>
      <c r="P340" s="68">
        <v>0</v>
      </c>
      <c r="Q340" s="68">
        <v>0</v>
      </c>
      <c r="R340" s="53"/>
      <c r="S340" s="53"/>
      <c r="T340" s="53"/>
      <c r="U340" s="159" t="s">
        <v>828</v>
      </c>
      <c r="V340" s="90" t="s">
        <v>774</v>
      </c>
      <c r="W340" s="90"/>
      <c r="X340" s="174" t="s">
        <v>921</v>
      </c>
    </row>
    <row r="341" spans="1:24" ht="15" outlineLevel="1">
      <c r="A341" s="75"/>
      <c r="B341" s="75"/>
      <c r="C341" s="107" t="s">
        <v>788</v>
      </c>
      <c r="D341" s="75"/>
      <c r="E341" s="75"/>
      <c r="F341" s="75"/>
      <c r="G341" s="108"/>
      <c r="H341" s="138"/>
      <c r="I341" s="110"/>
      <c r="J341" s="136"/>
      <c r="K341" s="136"/>
      <c r="L341" s="136"/>
      <c r="M341" s="136"/>
      <c r="N341" s="105">
        <f>SUBTOTAL(9,N340:N340)</f>
        <v>0</v>
      </c>
      <c r="O341" s="105">
        <f>SUBTOTAL(9,O340:O340)</f>
        <v>5.48</v>
      </c>
      <c r="P341" s="105">
        <f>SUBTOTAL(9,P340:P340)</f>
        <v>0</v>
      </c>
      <c r="Q341" s="105">
        <f>SUBTOTAL(9,Q340:Q340)</f>
        <v>0</v>
      </c>
      <c r="R341" s="53"/>
      <c r="S341" s="53"/>
      <c r="T341" s="53"/>
      <c r="U341" s="89"/>
      <c r="V341" s="90"/>
      <c r="W341" s="95">
        <f>($W$2-O341-P341-N341)/($W$2-O341-P341)</f>
        <v>1</v>
      </c>
      <c r="X341" s="92"/>
    </row>
    <row r="342" spans="1:24" ht="23.25" customHeight="1" outlineLevel="2">
      <c r="A342" s="68">
        <v>113</v>
      </c>
      <c r="B342" s="68" t="s">
        <v>628</v>
      </c>
      <c r="C342" s="84" t="s">
        <v>127</v>
      </c>
      <c r="D342" s="68">
        <v>315</v>
      </c>
      <c r="E342" s="75" t="s">
        <v>212</v>
      </c>
      <c r="F342" s="68"/>
      <c r="G342" s="103"/>
      <c r="H342" s="136"/>
      <c r="I342" s="110"/>
      <c r="J342" s="136"/>
      <c r="K342" s="68"/>
      <c r="L342" s="68"/>
      <c r="M342" s="68"/>
      <c r="N342" s="68"/>
      <c r="O342" s="68"/>
      <c r="P342" s="68"/>
      <c r="Q342" s="68"/>
      <c r="R342" s="88"/>
      <c r="S342" s="88"/>
      <c r="T342" s="88"/>
      <c r="U342" s="153"/>
      <c r="V342" s="90"/>
      <c r="W342" s="91"/>
      <c r="X342" s="88"/>
    </row>
    <row r="343" spans="1:24" ht="16.5" customHeight="1" outlineLevel="1">
      <c r="A343" s="68"/>
      <c r="B343" s="68"/>
      <c r="C343" s="96" t="s">
        <v>390</v>
      </c>
      <c r="D343" s="68"/>
      <c r="E343" s="75"/>
      <c r="F343" s="68"/>
      <c r="G343" s="68"/>
      <c r="H343" s="68"/>
      <c r="I343" s="68"/>
      <c r="J343" s="68"/>
      <c r="K343" s="68"/>
      <c r="L343" s="68"/>
      <c r="M343" s="68"/>
      <c r="N343" s="68">
        <f>SUBTOTAL(9,N342:N342)</f>
        <v>0</v>
      </c>
      <c r="O343" s="68">
        <f>SUBTOTAL(9,O342:O342)</f>
        <v>0</v>
      </c>
      <c r="P343" s="68">
        <f>SUBTOTAL(9,P342:P342)</f>
        <v>0</v>
      </c>
      <c r="Q343" s="68">
        <f>SUBTOTAL(9,Q342:Q342)</f>
        <v>0</v>
      </c>
      <c r="R343" s="88"/>
      <c r="S343" s="88"/>
      <c r="T343" s="88"/>
      <c r="U343" s="68"/>
      <c r="V343" s="90"/>
      <c r="W343" s="95">
        <f>($W$2-O343-P343-N343)/($W$2-O343-P343)</f>
        <v>1</v>
      </c>
      <c r="X343" s="88"/>
    </row>
    <row r="344" spans="1:24" ht="26.25" customHeight="1" outlineLevel="2">
      <c r="A344" s="75">
        <v>114</v>
      </c>
      <c r="B344" s="75" t="s">
        <v>629</v>
      </c>
      <c r="C344" s="89" t="s">
        <v>129</v>
      </c>
      <c r="D344" s="75">
        <v>315</v>
      </c>
      <c r="E344" s="75" t="s">
        <v>212</v>
      </c>
      <c r="F344" s="75"/>
      <c r="G344" s="103"/>
      <c r="H344" s="136"/>
      <c r="I344" s="110"/>
      <c r="J344" s="136"/>
      <c r="K344" s="124"/>
      <c r="L344" s="124"/>
      <c r="M344" s="124"/>
      <c r="N344" s="105"/>
      <c r="O344" s="105"/>
      <c r="P344" s="105"/>
      <c r="Q344" s="105"/>
      <c r="R344" s="53"/>
      <c r="S344" s="53"/>
      <c r="T344" s="53"/>
      <c r="U344" s="153"/>
      <c r="V344" s="90"/>
      <c r="W344" s="90"/>
      <c r="X344" s="112"/>
    </row>
    <row r="345" spans="1:24" ht="15" outlineLevel="1">
      <c r="A345" s="75"/>
      <c r="B345" s="75"/>
      <c r="C345" s="115" t="s">
        <v>391</v>
      </c>
      <c r="D345" s="75"/>
      <c r="E345" s="75"/>
      <c r="F345" s="75"/>
      <c r="G345" s="103"/>
      <c r="H345" s="124"/>
      <c r="I345" s="103"/>
      <c r="J345" s="124"/>
      <c r="K345" s="124"/>
      <c r="L345" s="124"/>
      <c r="M345" s="124"/>
      <c r="N345" s="105">
        <f>SUBTOTAL(9,N344:N344)</f>
        <v>0</v>
      </c>
      <c r="O345" s="105">
        <f>SUBTOTAL(9,O344:O344)</f>
        <v>0</v>
      </c>
      <c r="P345" s="105">
        <f>SUBTOTAL(9,P344:P344)</f>
        <v>0</v>
      </c>
      <c r="Q345" s="105">
        <f>SUBTOTAL(9,Q344:Q344)</f>
        <v>0</v>
      </c>
      <c r="R345" s="53"/>
      <c r="S345" s="53"/>
      <c r="T345" s="53"/>
      <c r="U345" s="89"/>
      <c r="V345" s="90"/>
      <c r="W345" s="95">
        <f>($W$2-O345-P345-N345)/($W$2-O345-P345)</f>
        <v>1</v>
      </c>
      <c r="X345" s="106"/>
    </row>
    <row r="346" spans="1:24" ht="24" customHeight="1" outlineLevel="2">
      <c r="A346" s="68">
        <v>115</v>
      </c>
      <c r="B346" s="68" t="s">
        <v>630</v>
      </c>
      <c r="C346" s="84" t="s">
        <v>130</v>
      </c>
      <c r="D346" s="68">
        <v>315</v>
      </c>
      <c r="E346" s="75" t="s">
        <v>212</v>
      </c>
      <c r="F346" s="68"/>
      <c r="G346" s="144"/>
      <c r="H346" s="145"/>
      <c r="I346" s="146"/>
      <c r="J346" s="145"/>
      <c r="K346" s="68"/>
      <c r="L346" s="68"/>
      <c r="M346" s="68"/>
      <c r="N346" s="68"/>
      <c r="O346" s="68"/>
      <c r="P346" s="68"/>
      <c r="Q346" s="68"/>
      <c r="R346" s="88"/>
      <c r="S346" s="88"/>
      <c r="T346" s="88"/>
      <c r="U346" s="148"/>
      <c r="V346" s="90"/>
      <c r="W346" s="91"/>
      <c r="X346" s="88"/>
    </row>
    <row r="347" spans="1:24" ht="15" outlineLevel="1">
      <c r="A347" s="68"/>
      <c r="B347" s="68"/>
      <c r="C347" s="96" t="s">
        <v>392</v>
      </c>
      <c r="D347" s="68"/>
      <c r="E347" s="75"/>
      <c r="F347" s="68"/>
      <c r="G347" s="68"/>
      <c r="H347" s="68"/>
      <c r="I347" s="68"/>
      <c r="J347" s="68"/>
      <c r="K347" s="68"/>
      <c r="L347" s="68"/>
      <c r="M347" s="68"/>
      <c r="N347" s="68">
        <f>SUBTOTAL(9,N346:N346)</f>
        <v>0</v>
      </c>
      <c r="O347" s="68">
        <f>SUBTOTAL(9,O346:O346)</f>
        <v>0</v>
      </c>
      <c r="P347" s="68">
        <f>SUBTOTAL(9,P346:P346)</f>
        <v>0</v>
      </c>
      <c r="Q347" s="68">
        <f>SUBTOTAL(9,Q346:Q346)</f>
        <v>0</v>
      </c>
      <c r="R347" s="88"/>
      <c r="S347" s="88"/>
      <c r="T347" s="88"/>
      <c r="U347" s="68"/>
      <c r="V347" s="90"/>
      <c r="W347" s="95">
        <f>($W$2-O347-P347-N347)/($W$2-O347-P347)</f>
        <v>1</v>
      </c>
      <c r="X347" s="88"/>
    </row>
    <row r="348" spans="1:24" ht="24.75" customHeight="1" outlineLevel="2">
      <c r="A348" s="68">
        <v>116</v>
      </c>
      <c r="B348" s="68" t="s">
        <v>631</v>
      </c>
      <c r="C348" s="84" t="s">
        <v>131</v>
      </c>
      <c r="D348" s="68">
        <v>315</v>
      </c>
      <c r="E348" s="75" t="s">
        <v>212</v>
      </c>
      <c r="F348" s="68"/>
      <c r="G348" s="144"/>
      <c r="H348" s="145"/>
      <c r="I348" s="146"/>
      <c r="J348" s="145"/>
      <c r="K348" s="68"/>
      <c r="L348" s="68"/>
      <c r="M348" s="68"/>
      <c r="N348" s="68"/>
      <c r="O348" s="68"/>
      <c r="P348" s="68"/>
      <c r="Q348" s="68"/>
      <c r="R348" s="88"/>
      <c r="S348" s="88"/>
      <c r="T348" s="88"/>
      <c r="U348" s="148"/>
      <c r="V348" s="90"/>
      <c r="W348" s="91"/>
      <c r="X348" s="88"/>
    </row>
    <row r="349" spans="1:24" ht="15" outlineLevel="1">
      <c r="A349" s="68"/>
      <c r="B349" s="68"/>
      <c r="C349" s="96" t="s">
        <v>393</v>
      </c>
      <c r="D349" s="68"/>
      <c r="E349" s="75"/>
      <c r="F349" s="68"/>
      <c r="G349" s="68"/>
      <c r="H349" s="68"/>
      <c r="I349" s="68"/>
      <c r="J349" s="68"/>
      <c r="K349" s="68"/>
      <c r="L349" s="68"/>
      <c r="M349" s="68"/>
      <c r="N349" s="68">
        <f>SUBTOTAL(9,N348:N348)</f>
        <v>0</v>
      </c>
      <c r="O349" s="68">
        <f>SUBTOTAL(9,O348:O348)</f>
        <v>0</v>
      </c>
      <c r="P349" s="68">
        <f>SUBTOTAL(9,P348:P348)</f>
        <v>0</v>
      </c>
      <c r="Q349" s="68">
        <f>SUBTOTAL(9,Q348:Q348)</f>
        <v>0</v>
      </c>
      <c r="R349" s="88"/>
      <c r="S349" s="88"/>
      <c r="T349" s="88"/>
      <c r="U349" s="68"/>
      <c r="V349" s="90"/>
      <c r="W349" s="95">
        <f>($W$2-O349-P349-N349)/($W$2-O349-P349)</f>
        <v>1</v>
      </c>
      <c r="X349" s="88"/>
    </row>
    <row r="350" spans="1:24" ht="23.25" customHeight="1" outlineLevel="2">
      <c r="A350" s="75">
        <v>117</v>
      </c>
      <c r="B350" s="75" t="s">
        <v>632</v>
      </c>
      <c r="C350" s="89" t="s">
        <v>132</v>
      </c>
      <c r="D350" s="75">
        <v>315</v>
      </c>
      <c r="E350" s="75" t="s">
        <v>212</v>
      </c>
      <c r="F350" s="75"/>
      <c r="G350" s="98"/>
      <c r="H350" s="99"/>
      <c r="I350" s="100"/>
      <c r="J350" s="101"/>
      <c r="K350" s="124"/>
      <c r="L350" s="124"/>
      <c r="M350" s="124"/>
      <c r="N350" s="117">
        <v>0</v>
      </c>
      <c r="O350" s="117">
        <v>0</v>
      </c>
      <c r="P350" s="117">
        <v>0</v>
      </c>
      <c r="Q350" s="117">
        <v>0</v>
      </c>
      <c r="R350" s="53"/>
      <c r="S350" s="53"/>
      <c r="T350" s="53"/>
      <c r="U350" s="89"/>
      <c r="V350" s="90" t="s">
        <v>774</v>
      </c>
      <c r="W350" s="90"/>
      <c r="X350" s="112"/>
    </row>
    <row r="351" spans="1:24" ht="15" outlineLevel="1">
      <c r="A351" s="75"/>
      <c r="B351" s="75"/>
      <c r="C351" s="115" t="s">
        <v>394</v>
      </c>
      <c r="D351" s="75"/>
      <c r="E351" s="75"/>
      <c r="F351" s="75"/>
      <c r="G351" s="103"/>
      <c r="H351" s="124"/>
      <c r="I351" s="103"/>
      <c r="J351" s="124"/>
      <c r="K351" s="124"/>
      <c r="L351" s="124"/>
      <c r="M351" s="124"/>
      <c r="N351" s="105">
        <f>SUBTOTAL(9,N350:N350)</f>
        <v>0</v>
      </c>
      <c r="O351" s="105">
        <f>SUBTOTAL(9,O350:O350)</f>
        <v>0</v>
      </c>
      <c r="P351" s="105">
        <f>SUBTOTAL(9,P350:P350)</f>
        <v>0</v>
      </c>
      <c r="Q351" s="105">
        <f>SUBTOTAL(9,Q350:Q350)</f>
        <v>0</v>
      </c>
      <c r="R351" s="53"/>
      <c r="S351" s="53"/>
      <c r="T351" s="53"/>
      <c r="U351" s="89"/>
      <c r="V351" s="90"/>
      <c r="W351" s="95">
        <f>($W$2-O351-P351-N351)/($W$2-O351-P351)</f>
        <v>1</v>
      </c>
      <c r="X351" s="106"/>
    </row>
    <row r="352" spans="1:24" ht="21.75" customHeight="1" outlineLevel="2">
      <c r="A352" s="68">
        <v>118</v>
      </c>
      <c r="B352" s="68" t="s">
        <v>633</v>
      </c>
      <c r="C352" s="84" t="s">
        <v>133</v>
      </c>
      <c r="D352" s="68">
        <v>315</v>
      </c>
      <c r="E352" s="75" t="s">
        <v>212</v>
      </c>
      <c r="F352" s="68"/>
      <c r="G352" s="68"/>
      <c r="H352" s="68"/>
      <c r="I352" s="68"/>
      <c r="J352" s="68"/>
      <c r="K352" s="68"/>
      <c r="L352" s="68"/>
      <c r="M352" s="68"/>
      <c r="N352" s="68"/>
      <c r="O352" s="68"/>
      <c r="P352" s="68"/>
      <c r="Q352" s="68"/>
      <c r="R352" s="88"/>
      <c r="S352" s="88"/>
      <c r="T352" s="88"/>
      <c r="U352" s="68"/>
      <c r="V352" s="90" t="s">
        <v>774</v>
      </c>
      <c r="W352" s="91"/>
      <c r="X352" s="88"/>
    </row>
    <row r="353" spans="1:24" ht="15" outlineLevel="1">
      <c r="A353" s="68"/>
      <c r="B353" s="68"/>
      <c r="C353" s="96" t="s">
        <v>395</v>
      </c>
      <c r="D353" s="68"/>
      <c r="E353" s="75"/>
      <c r="F353" s="68"/>
      <c r="G353" s="68"/>
      <c r="H353" s="68"/>
      <c r="I353" s="68"/>
      <c r="J353" s="68"/>
      <c r="K353" s="68"/>
      <c r="L353" s="68"/>
      <c r="M353" s="68"/>
      <c r="N353" s="68">
        <f>SUBTOTAL(9,N352:N352)</f>
        <v>0</v>
      </c>
      <c r="O353" s="68">
        <f>SUBTOTAL(9,O352:O352)</f>
        <v>0</v>
      </c>
      <c r="P353" s="68">
        <f>SUBTOTAL(9,P352:P352)</f>
        <v>0</v>
      </c>
      <c r="Q353" s="68">
        <f>SUBTOTAL(9,Q352:Q352)</f>
        <v>0</v>
      </c>
      <c r="R353" s="88"/>
      <c r="S353" s="88"/>
      <c r="T353" s="88"/>
      <c r="U353" s="68"/>
      <c r="V353" s="90"/>
      <c r="W353" s="95">
        <f>($W$2-O353-P353-N353)/($W$2-O353-P353)</f>
        <v>1</v>
      </c>
      <c r="X353" s="88"/>
    </row>
    <row r="354" spans="1:24" ht="25.5" customHeight="1" outlineLevel="2">
      <c r="A354" s="68">
        <v>119</v>
      </c>
      <c r="B354" s="68" t="s">
        <v>634</v>
      </c>
      <c r="C354" s="84" t="s">
        <v>134</v>
      </c>
      <c r="D354" s="68">
        <v>315</v>
      </c>
      <c r="E354" s="75" t="s">
        <v>212</v>
      </c>
      <c r="F354" s="68"/>
      <c r="G354" s="68"/>
      <c r="H354" s="68"/>
      <c r="I354" s="68"/>
      <c r="J354" s="68"/>
      <c r="K354" s="68"/>
      <c r="L354" s="68"/>
      <c r="M354" s="68"/>
      <c r="N354" s="68"/>
      <c r="O354" s="68"/>
      <c r="P354" s="68"/>
      <c r="Q354" s="68"/>
      <c r="R354" s="88"/>
      <c r="S354" s="88"/>
      <c r="T354" s="88"/>
      <c r="U354" s="68"/>
      <c r="V354" s="90" t="s">
        <v>774</v>
      </c>
      <c r="W354" s="91"/>
      <c r="X354" s="88"/>
    </row>
    <row r="355" spans="1:24" ht="15" outlineLevel="1">
      <c r="A355" s="68"/>
      <c r="B355" s="68"/>
      <c r="C355" s="96" t="s">
        <v>396</v>
      </c>
      <c r="D355" s="68"/>
      <c r="E355" s="75"/>
      <c r="F355" s="68"/>
      <c r="G355" s="68"/>
      <c r="H355" s="68"/>
      <c r="I355" s="68"/>
      <c r="J355" s="68"/>
      <c r="K355" s="68"/>
      <c r="L355" s="68"/>
      <c r="M355" s="68"/>
      <c r="N355" s="68">
        <f>SUBTOTAL(9,N354:N354)</f>
        <v>0</v>
      </c>
      <c r="O355" s="68">
        <f>SUBTOTAL(9,O354:O354)</f>
        <v>0</v>
      </c>
      <c r="P355" s="68">
        <f>SUBTOTAL(9,P354:P354)</f>
        <v>0</v>
      </c>
      <c r="Q355" s="68">
        <f>SUBTOTAL(9,Q354:Q354)</f>
        <v>0</v>
      </c>
      <c r="R355" s="88"/>
      <c r="S355" s="88"/>
      <c r="T355" s="88"/>
      <c r="U355" s="68"/>
      <c r="V355" s="90"/>
      <c r="W355" s="95">
        <f>($W$2-O355-P355-N355)/($W$2-O355-P355)</f>
        <v>1</v>
      </c>
      <c r="X355" s="88"/>
    </row>
    <row r="356" spans="1:24" ht="23.25" customHeight="1" outlineLevel="2">
      <c r="A356" s="68">
        <v>120</v>
      </c>
      <c r="B356" s="68" t="s">
        <v>635</v>
      </c>
      <c r="C356" s="84" t="s">
        <v>17</v>
      </c>
      <c r="D356" s="68">
        <v>1500</v>
      </c>
      <c r="E356" s="75" t="s">
        <v>212</v>
      </c>
      <c r="F356" s="68"/>
      <c r="G356" s="68"/>
      <c r="H356" s="68"/>
      <c r="I356" s="68"/>
      <c r="J356" s="68"/>
      <c r="K356" s="68"/>
      <c r="L356" s="68"/>
      <c r="M356" s="68"/>
      <c r="N356" s="68"/>
      <c r="O356" s="68"/>
      <c r="P356" s="68"/>
      <c r="Q356" s="68"/>
      <c r="R356" s="88"/>
      <c r="S356" s="88"/>
      <c r="T356" s="88"/>
      <c r="U356" s="68"/>
      <c r="V356" s="90" t="s">
        <v>774</v>
      </c>
      <c r="W356" s="91"/>
      <c r="X356" s="88"/>
    </row>
    <row r="357" spans="1:24" ht="15" outlineLevel="1">
      <c r="A357" s="68"/>
      <c r="B357" s="68"/>
      <c r="C357" s="96" t="s">
        <v>397</v>
      </c>
      <c r="D357" s="68"/>
      <c r="E357" s="75"/>
      <c r="F357" s="68"/>
      <c r="G357" s="68"/>
      <c r="H357" s="68"/>
      <c r="I357" s="68"/>
      <c r="J357" s="68"/>
      <c r="K357" s="68"/>
      <c r="L357" s="68"/>
      <c r="M357" s="68"/>
      <c r="N357" s="68">
        <f>SUBTOTAL(9,N356:N356)</f>
        <v>0</v>
      </c>
      <c r="O357" s="68">
        <f>SUBTOTAL(9,O356:O356)</f>
        <v>0</v>
      </c>
      <c r="P357" s="68">
        <f>SUBTOTAL(9,P356:P356)</f>
        <v>0</v>
      </c>
      <c r="Q357" s="68">
        <f>SUBTOTAL(9,Q356:Q356)</f>
        <v>0</v>
      </c>
      <c r="R357" s="88"/>
      <c r="S357" s="88"/>
      <c r="T357" s="88"/>
      <c r="U357" s="68"/>
      <c r="V357" s="90"/>
      <c r="W357" s="95">
        <f>($W$2-O357-P357-N357)/($W$2-O357-P357)</f>
        <v>1</v>
      </c>
      <c r="X357" s="88"/>
    </row>
    <row r="358" spans="1:24" ht="22.5" customHeight="1" outlineLevel="2">
      <c r="A358" s="68">
        <v>121</v>
      </c>
      <c r="B358" s="68" t="s">
        <v>636</v>
      </c>
      <c r="C358" s="84" t="s">
        <v>30</v>
      </c>
      <c r="D358" s="68">
        <v>1500</v>
      </c>
      <c r="E358" s="75" t="s">
        <v>212</v>
      </c>
      <c r="F358" s="68"/>
      <c r="G358" s="103"/>
      <c r="H358" s="136"/>
      <c r="I358" s="110"/>
      <c r="J358" s="136"/>
      <c r="K358" s="68"/>
      <c r="L358" s="68"/>
      <c r="M358" s="68"/>
      <c r="N358" s="68"/>
      <c r="O358" s="68"/>
      <c r="P358" s="68"/>
      <c r="Q358" s="68"/>
      <c r="R358" s="88"/>
      <c r="S358" s="88"/>
      <c r="T358" s="88"/>
      <c r="U358" s="153"/>
      <c r="V358" s="90"/>
      <c r="W358" s="91"/>
      <c r="X358" s="88"/>
    </row>
    <row r="359" spans="1:24" ht="15" outlineLevel="1">
      <c r="A359" s="68"/>
      <c r="B359" s="68"/>
      <c r="C359" s="96" t="s">
        <v>398</v>
      </c>
      <c r="D359" s="68"/>
      <c r="E359" s="75"/>
      <c r="F359" s="68"/>
      <c r="G359" s="68"/>
      <c r="H359" s="68"/>
      <c r="I359" s="68"/>
      <c r="J359" s="68"/>
      <c r="K359" s="68"/>
      <c r="L359" s="68"/>
      <c r="M359" s="68"/>
      <c r="N359" s="68">
        <f>SUBTOTAL(9,N358:N358)</f>
        <v>0</v>
      </c>
      <c r="O359" s="68">
        <f>SUBTOTAL(9,O358:O358)</f>
        <v>0</v>
      </c>
      <c r="P359" s="68">
        <f>SUBTOTAL(9,P358:P358)</f>
        <v>0</v>
      </c>
      <c r="Q359" s="68">
        <f>SUBTOTAL(9,Q358:Q358)</f>
        <v>0</v>
      </c>
      <c r="R359" s="88"/>
      <c r="S359" s="88"/>
      <c r="T359" s="88"/>
      <c r="U359" s="68"/>
      <c r="V359" s="90"/>
      <c r="W359" s="95">
        <f>($W$2-O359-P359-N359)/($W$2-O359-P359)</f>
        <v>1</v>
      </c>
      <c r="X359" s="88"/>
    </row>
    <row r="360" spans="1:24" ht="20.25" customHeight="1" outlineLevel="2">
      <c r="A360" s="68">
        <v>122</v>
      </c>
      <c r="B360" s="68" t="s">
        <v>637</v>
      </c>
      <c r="C360" s="84" t="s">
        <v>135</v>
      </c>
      <c r="D360" s="68">
        <v>1500</v>
      </c>
      <c r="E360" s="75" t="s">
        <v>212</v>
      </c>
      <c r="F360" s="68"/>
      <c r="G360" s="103">
        <v>42945</v>
      </c>
      <c r="H360" s="136">
        <v>0.53333333333333333</v>
      </c>
      <c r="I360" s="110">
        <v>42945</v>
      </c>
      <c r="J360" s="136">
        <v>0.69097222222222221</v>
      </c>
      <c r="K360" s="68"/>
      <c r="L360" s="68"/>
      <c r="M360" s="68"/>
      <c r="N360" s="68">
        <v>3.7800000000000002</v>
      </c>
      <c r="O360" s="68">
        <v>0</v>
      </c>
      <c r="P360" s="68">
        <v>0</v>
      </c>
      <c r="Q360" s="68">
        <v>0</v>
      </c>
      <c r="R360" s="88"/>
      <c r="S360" s="88"/>
      <c r="T360" s="88"/>
      <c r="U360" s="159" t="s">
        <v>907</v>
      </c>
      <c r="V360" s="90" t="s">
        <v>774</v>
      </c>
      <c r="W360" s="91"/>
      <c r="X360" s="88" t="s">
        <v>249</v>
      </c>
    </row>
    <row r="361" spans="1:24" ht="15" outlineLevel="1">
      <c r="A361" s="68"/>
      <c r="B361" s="68"/>
      <c r="C361" s="96" t="s">
        <v>399</v>
      </c>
      <c r="D361" s="68"/>
      <c r="E361" s="75"/>
      <c r="F361" s="68"/>
      <c r="G361" s="68"/>
      <c r="H361" s="68"/>
      <c r="I361" s="68"/>
      <c r="J361" s="68"/>
      <c r="K361" s="68"/>
      <c r="L361" s="68"/>
      <c r="M361" s="68"/>
      <c r="N361" s="68">
        <f>SUBTOTAL(9,N360:N360)</f>
        <v>3.7800000000000002</v>
      </c>
      <c r="O361" s="68">
        <f>SUBTOTAL(9,O360:O360)</f>
        <v>0</v>
      </c>
      <c r="P361" s="68">
        <f>SUBTOTAL(9,P360:P360)</f>
        <v>0</v>
      </c>
      <c r="Q361" s="68">
        <f>SUBTOTAL(9,Q360:Q360)</f>
        <v>0</v>
      </c>
      <c r="R361" s="88"/>
      <c r="S361" s="88"/>
      <c r="T361" s="88"/>
      <c r="U361" s="68"/>
      <c r="V361" s="90"/>
      <c r="W361" s="95">
        <f>($W$2-O361-P361-N361)/($W$2-O361-P361)</f>
        <v>0.99491935483870975</v>
      </c>
      <c r="X361" s="88"/>
    </row>
    <row r="362" spans="1:24" ht="24" customHeight="1" outlineLevel="2">
      <c r="A362" s="68">
        <v>123</v>
      </c>
      <c r="B362" s="68" t="s">
        <v>638</v>
      </c>
      <c r="C362" s="84" t="s">
        <v>136</v>
      </c>
      <c r="D362" s="68">
        <v>315</v>
      </c>
      <c r="E362" s="75" t="s">
        <v>212</v>
      </c>
      <c r="F362" s="68"/>
      <c r="G362" s="103">
        <v>42923</v>
      </c>
      <c r="H362" s="136">
        <v>0.42152777777777778</v>
      </c>
      <c r="I362" s="110">
        <v>42923</v>
      </c>
      <c r="J362" s="136">
        <v>0.78402777777777777</v>
      </c>
      <c r="K362" s="68"/>
      <c r="L362" s="68"/>
      <c r="M362" s="68"/>
      <c r="N362" s="68">
        <v>8.6999999999999993</v>
      </c>
      <c r="O362" s="68">
        <v>0</v>
      </c>
      <c r="P362" s="68">
        <v>0</v>
      </c>
      <c r="Q362" s="68">
        <v>0</v>
      </c>
      <c r="R362" s="88"/>
      <c r="S362" s="88"/>
      <c r="T362" s="88"/>
      <c r="U362" s="159" t="s">
        <v>895</v>
      </c>
      <c r="V362" s="90" t="s">
        <v>774</v>
      </c>
      <c r="W362" s="91"/>
      <c r="X362" s="160" t="s">
        <v>242</v>
      </c>
    </row>
    <row r="363" spans="1:24" ht="16.5" customHeight="1" outlineLevel="1">
      <c r="A363" s="68"/>
      <c r="B363" s="68"/>
      <c r="C363" s="96" t="s">
        <v>400</v>
      </c>
      <c r="D363" s="68"/>
      <c r="E363" s="75"/>
      <c r="F363" s="68"/>
      <c r="G363" s="68"/>
      <c r="H363" s="68"/>
      <c r="I363" s="68"/>
      <c r="J363" s="68"/>
      <c r="K363" s="68"/>
      <c r="L363" s="68"/>
      <c r="M363" s="68"/>
      <c r="N363" s="68">
        <f>SUBTOTAL(9,N362:N362)</f>
        <v>8.6999999999999993</v>
      </c>
      <c r="O363" s="68">
        <f>SUBTOTAL(9,O362:O362)</f>
        <v>0</v>
      </c>
      <c r="P363" s="68">
        <f>SUBTOTAL(9,P362:P362)</f>
        <v>0</v>
      </c>
      <c r="Q363" s="68">
        <f>SUBTOTAL(9,Q362:Q362)</f>
        <v>0</v>
      </c>
      <c r="R363" s="88"/>
      <c r="S363" s="88"/>
      <c r="T363" s="88"/>
      <c r="U363" s="68"/>
      <c r="V363" s="90"/>
      <c r="W363" s="95">
        <f>($W$2-O363-P363-N363)/($W$2-O363-P363)</f>
        <v>0.9883064516129032</v>
      </c>
      <c r="X363" s="88"/>
    </row>
    <row r="364" spans="1:24" ht="21" customHeight="1" outlineLevel="2">
      <c r="A364" s="68">
        <v>124</v>
      </c>
      <c r="B364" s="68" t="s">
        <v>639</v>
      </c>
      <c r="C364" s="84" t="s">
        <v>22</v>
      </c>
      <c r="D364" s="68">
        <v>1500</v>
      </c>
      <c r="E364" s="75" t="s">
        <v>212</v>
      </c>
      <c r="F364" s="68"/>
      <c r="G364" s="144"/>
      <c r="H364" s="145"/>
      <c r="I364" s="146"/>
      <c r="J364" s="145"/>
      <c r="K364" s="68"/>
      <c r="L364" s="68"/>
      <c r="M364" s="68"/>
      <c r="N364" s="68"/>
      <c r="O364" s="68"/>
      <c r="P364" s="68"/>
      <c r="Q364" s="68"/>
      <c r="R364" s="88"/>
      <c r="S364" s="88"/>
      <c r="T364" s="88"/>
      <c r="U364" s="148"/>
      <c r="V364" s="90"/>
      <c r="W364" s="91"/>
      <c r="X364" s="88"/>
    </row>
    <row r="365" spans="1:24" ht="15" outlineLevel="1">
      <c r="A365" s="68"/>
      <c r="B365" s="68"/>
      <c r="C365" s="96" t="s">
        <v>401</v>
      </c>
      <c r="D365" s="68"/>
      <c r="E365" s="75"/>
      <c r="F365" s="68"/>
      <c r="G365" s="68"/>
      <c r="H365" s="68"/>
      <c r="I365" s="68"/>
      <c r="J365" s="68"/>
      <c r="K365" s="68"/>
      <c r="L365" s="68"/>
      <c r="M365" s="68"/>
      <c r="N365" s="68">
        <f>SUBTOTAL(9,N364:N364)</f>
        <v>0</v>
      </c>
      <c r="O365" s="68">
        <f>SUBTOTAL(9,O364:O364)</f>
        <v>0</v>
      </c>
      <c r="P365" s="68">
        <f>SUBTOTAL(9,P364:P364)</f>
        <v>0</v>
      </c>
      <c r="Q365" s="68">
        <f>SUBTOTAL(9,Q364:Q364)</f>
        <v>0</v>
      </c>
      <c r="R365" s="88"/>
      <c r="S365" s="88"/>
      <c r="T365" s="88"/>
      <c r="U365" s="68"/>
      <c r="V365" s="90"/>
      <c r="W365" s="95">
        <f>($W$2-O365-P365-N365)/($W$2-O365-P365)</f>
        <v>1</v>
      </c>
      <c r="X365" s="88"/>
    </row>
    <row r="366" spans="1:24" ht="24.75" customHeight="1" outlineLevel="2">
      <c r="A366" s="68">
        <v>125</v>
      </c>
      <c r="B366" s="68" t="s">
        <v>640</v>
      </c>
      <c r="C366" s="84" t="s">
        <v>137</v>
      </c>
      <c r="D366" s="68">
        <v>1500</v>
      </c>
      <c r="E366" s="75" t="s">
        <v>212</v>
      </c>
      <c r="F366" s="68"/>
      <c r="G366" s="103">
        <v>42935</v>
      </c>
      <c r="H366" s="136">
        <v>0.53263888888888888</v>
      </c>
      <c r="I366" s="103">
        <v>42935</v>
      </c>
      <c r="J366" s="136">
        <v>0.72499999999999998</v>
      </c>
      <c r="K366" s="68"/>
      <c r="L366" s="68"/>
      <c r="M366" s="68"/>
      <c r="N366" s="68">
        <v>4.62</v>
      </c>
      <c r="O366" s="68">
        <v>0</v>
      </c>
      <c r="P366" s="68">
        <v>0</v>
      </c>
      <c r="Q366" s="68">
        <v>0</v>
      </c>
      <c r="R366" s="88"/>
      <c r="S366" s="88"/>
      <c r="T366" s="88"/>
      <c r="U366" s="159" t="s">
        <v>905</v>
      </c>
      <c r="V366" s="90" t="s">
        <v>774</v>
      </c>
      <c r="W366" s="91"/>
      <c r="X366" s="160" t="s">
        <v>249</v>
      </c>
    </row>
    <row r="367" spans="1:24" ht="15" outlineLevel="1">
      <c r="A367" s="68"/>
      <c r="B367" s="68"/>
      <c r="C367" s="96" t="s">
        <v>402</v>
      </c>
      <c r="D367" s="68"/>
      <c r="E367" s="75"/>
      <c r="F367" s="68"/>
      <c r="G367" s="68"/>
      <c r="H367" s="68"/>
      <c r="I367" s="68"/>
      <c r="J367" s="68"/>
      <c r="K367" s="68"/>
      <c r="L367" s="68"/>
      <c r="M367" s="68"/>
      <c r="N367" s="68">
        <f>SUBTOTAL(9,N366:N366)</f>
        <v>4.62</v>
      </c>
      <c r="O367" s="68">
        <f>SUBTOTAL(9,O366:O366)</f>
        <v>0</v>
      </c>
      <c r="P367" s="68">
        <f>SUBTOTAL(9,P366:P366)</f>
        <v>0</v>
      </c>
      <c r="Q367" s="68">
        <f>SUBTOTAL(9,Q366:Q366)</f>
        <v>0</v>
      </c>
      <c r="R367" s="88"/>
      <c r="S367" s="88"/>
      <c r="T367" s="88"/>
      <c r="U367" s="68"/>
      <c r="V367" s="90"/>
      <c r="W367" s="95">
        <f>($W$2-O367-P367-N367)/($W$2-O367-P367)</f>
        <v>0.99379032258064515</v>
      </c>
      <c r="X367" s="88"/>
    </row>
    <row r="368" spans="1:24" ht="21.75" customHeight="1" outlineLevel="2">
      <c r="A368" s="68">
        <v>126</v>
      </c>
      <c r="B368" s="68" t="s">
        <v>641</v>
      </c>
      <c r="C368" s="84" t="s">
        <v>138</v>
      </c>
      <c r="D368" s="68">
        <v>1500</v>
      </c>
      <c r="E368" s="75" t="s">
        <v>212</v>
      </c>
      <c r="F368" s="68"/>
      <c r="G368" s="144"/>
      <c r="H368" s="145"/>
      <c r="I368" s="146"/>
      <c r="J368" s="145"/>
      <c r="K368" s="68"/>
      <c r="L368" s="68"/>
      <c r="M368" s="68"/>
      <c r="N368" s="68"/>
      <c r="O368" s="68"/>
      <c r="P368" s="68"/>
      <c r="Q368" s="68"/>
      <c r="R368" s="88"/>
      <c r="S368" s="88"/>
      <c r="T368" s="88"/>
      <c r="U368" s="148"/>
      <c r="V368" s="90"/>
      <c r="W368" s="91"/>
      <c r="X368" s="88"/>
    </row>
    <row r="369" spans="1:24" ht="15" outlineLevel="1">
      <c r="A369" s="68"/>
      <c r="B369" s="68"/>
      <c r="C369" s="96" t="s">
        <v>403</v>
      </c>
      <c r="D369" s="68"/>
      <c r="E369" s="75"/>
      <c r="F369" s="68"/>
      <c r="G369" s="68"/>
      <c r="H369" s="68"/>
      <c r="I369" s="68"/>
      <c r="J369" s="68"/>
      <c r="K369" s="68"/>
      <c r="L369" s="68"/>
      <c r="M369" s="68"/>
      <c r="N369" s="68">
        <f>SUBTOTAL(9,N368:N368)</f>
        <v>0</v>
      </c>
      <c r="O369" s="68">
        <f>SUBTOTAL(9,O368:O368)</f>
        <v>0</v>
      </c>
      <c r="P369" s="68">
        <f>SUBTOTAL(9,P368:P368)</f>
        <v>0</v>
      </c>
      <c r="Q369" s="68">
        <f>SUBTOTAL(9,Q368:Q368)</f>
        <v>0</v>
      </c>
      <c r="R369" s="88"/>
      <c r="S369" s="88"/>
      <c r="T369" s="88"/>
      <c r="U369" s="68"/>
      <c r="V369" s="90"/>
      <c r="W369" s="95">
        <f>($W$2-O369-P369-N369)/($W$2-O369-P369)</f>
        <v>1</v>
      </c>
      <c r="X369" s="88"/>
    </row>
    <row r="370" spans="1:24" ht="26.25" customHeight="1" outlineLevel="2">
      <c r="A370" s="68">
        <v>127</v>
      </c>
      <c r="B370" s="68" t="s">
        <v>642</v>
      </c>
      <c r="C370" s="84" t="s">
        <v>139</v>
      </c>
      <c r="D370" s="68">
        <v>1500</v>
      </c>
      <c r="E370" s="75" t="s">
        <v>212</v>
      </c>
      <c r="F370" s="68"/>
      <c r="G370" s="68"/>
      <c r="H370" s="68"/>
      <c r="I370" s="68"/>
      <c r="J370" s="68"/>
      <c r="K370" s="68"/>
      <c r="L370" s="68"/>
      <c r="M370" s="68"/>
      <c r="N370" s="68"/>
      <c r="O370" s="68"/>
      <c r="P370" s="68"/>
      <c r="Q370" s="68"/>
      <c r="R370" s="88"/>
      <c r="S370" s="88"/>
      <c r="T370" s="88"/>
      <c r="U370" s="68"/>
      <c r="V370" s="90" t="s">
        <v>774</v>
      </c>
      <c r="W370" s="91"/>
      <c r="X370" s="88"/>
    </row>
    <row r="371" spans="1:24" ht="15" outlineLevel="1">
      <c r="A371" s="68"/>
      <c r="B371" s="68"/>
      <c r="C371" s="96" t="s">
        <v>404</v>
      </c>
      <c r="D371" s="68"/>
      <c r="E371" s="75"/>
      <c r="F371" s="68"/>
      <c r="G371" s="68"/>
      <c r="H371" s="68"/>
      <c r="I371" s="68"/>
      <c r="J371" s="68"/>
      <c r="K371" s="68"/>
      <c r="L371" s="68"/>
      <c r="M371" s="68"/>
      <c r="N371" s="68">
        <f>SUBTOTAL(9,N370:N370)</f>
        <v>0</v>
      </c>
      <c r="O371" s="68">
        <f>SUBTOTAL(9,O370:O370)</f>
        <v>0</v>
      </c>
      <c r="P371" s="68">
        <f>SUBTOTAL(9,P370:P370)</f>
        <v>0</v>
      </c>
      <c r="Q371" s="68">
        <f>SUBTOTAL(9,Q370:Q370)</f>
        <v>0</v>
      </c>
      <c r="R371" s="88"/>
      <c r="S371" s="88"/>
      <c r="T371" s="88"/>
      <c r="U371" s="68"/>
      <c r="V371" s="90"/>
      <c r="W371" s="95">
        <f>($W$2-O371-P371-N371)/($W$2-O371-P371)</f>
        <v>1</v>
      </c>
      <c r="X371" s="88"/>
    </row>
    <row r="372" spans="1:24" ht="24.75" customHeight="1" outlineLevel="2">
      <c r="A372" s="68">
        <v>128</v>
      </c>
      <c r="B372" s="68" t="s">
        <v>643</v>
      </c>
      <c r="C372" s="84" t="s">
        <v>140</v>
      </c>
      <c r="D372" s="68">
        <v>1500</v>
      </c>
      <c r="E372" s="75" t="s">
        <v>212</v>
      </c>
      <c r="F372" s="68"/>
      <c r="G372" s="68"/>
      <c r="H372" s="68"/>
      <c r="I372" s="68"/>
      <c r="J372" s="68"/>
      <c r="K372" s="68"/>
      <c r="L372" s="68"/>
      <c r="M372" s="68"/>
      <c r="N372" s="68"/>
      <c r="O372" s="68"/>
      <c r="P372" s="68"/>
      <c r="Q372" s="68"/>
      <c r="R372" s="88"/>
      <c r="S372" s="88"/>
      <c r="T372" s="88"/>
      <c r="U372" s="68"/>
      <c r="V372" s="90" t="s">
        <v>774</v>
      </c>
      <c r="W372" s="91"/>
      <c r="X372" s="88"/>
    </row>
    <row r="373" spans="1:24" ht="15" outlineLevel="1">
      <c r="A373" s="68"/>
      <c r="B373" s="68"/>
      <c r="C373" s="96" t="s">
        <v>405</v>
      </c>
      <c r="D373" s="68"/>
      <c r="E373" s="75"/>
      <c r="F373" s="68"/>
      <c r="G373" s="68"/>
      <c r="H373" s="68"/>
      <c r="I373" s="68"/>
      <c r="J373" s="68"/>
      <c r="K373" s="68"/>
      <c r="L373" s="68"/>
      <c r="M373" s="68"/>
      <c r="N373" s="68">
        <f>SUBTOTAL(9,N372:N372)</f>
        <v>0</v>
      </c>
      <c r="O373" s="68">
        <f>SUBTOTAL(9,O372:O372)</f>
        <v>0</v>
      </c>
      <c r="P373" s="68">
        <f>SUBTOTAL(9,P372:P372)</f>
        <v>0</v>
      </c>
      <c r="Q373" s="68">
        <f>SUBTOTAL(9,Q372:Q372)</f>
        <v>0</v>
      </c>
      <c r="R373" s="88"/>
      <c r="S373" s="88"/>
      <c r="T373" s="88"/>
      <c r="U373" s="68"/>
      <c r="V373" s="90"/>
      <c r="W373" s="95">
        <f>($W$2-O373-P373-N373)/($W$2-O373-P373)</f>
        <v>1</v>
      </c>
      <c r="X373" s="88"/>
    </row>
    <row r="374" spans="1:24" ht="21" customHeight="1" outlineLevel="2">
      <c r="A374" s="68">
        <v>129</v>
      </c>
      <c r="B374" s="68" t="s">
        <v>644</v>
      </c>
      <c r="C374" s="84" t="s">
        <v>141</v>
      </c>
      <c r="D374" s="68">
        <v>315</v>
      </c>
      <c r="E374" s="75" t="s">
        <v>212</v>
      </c>
      <c r="F374" s="68"/>
      <c r="G374" s="68"/>
      <c r="H374" s="68"/>
      <c r="I374" s="68"/>
      <c r="J374" s="68"/>
      <c r="K374" s="68"/>
      <c r="L374" s="68"/>
      <c r="M374" s="68"/>
      <c r="N374" s="68"/>
      <c r="O374" s="68"/>
      <c r="P374" s="68"/>
      <c r="Q374" s="68"/>
      <c r="R374" s="88"/>
      <c r="S374" s="88"/>
      <c r="T374" s="88"/>
      <c r="U374" s="68"/>
      <c r="V374" s="90" t="s">
        <v>774</v>
      </c>
      <c r="W374" s="91"/>
      <c r="X374" s="88"/>
    </row>
    <row r="375" spans="1:24" ht="15" outlineLevel="1">
      <c r="A375" s="68"/>
      <c r="B375" s="68"/>
      <c r="C375" s="96" t="s">
        <v>406</v>
      </c>
      <c r="D375" s="68"/>
      <c r="E375" s="75"/>
      <c r="F375" s="68"/>
      <c r="G375" s="68"/>
      <c r="H375" s="68"/>
      <c r="I375" s="68"/>
      <c r="J375" s="68"/>
      <c r="K375" s="68"/>
      <c r="L375" s="68"/>
      <c r="M375" s="68"/>
      <c r="N375" s="68">
        <f>SUBTOTAL(9,N374:N374)</f>
        <v>0</v>
      </c>
      <c r="O375" s="68">
        <f>SUBTOTAL(9,O374:O374)</f>
        <v>0</v>
      </c>
      <c r="P375" s="68">
        <f>SUBTOTAL(9,P374:P374)</f>
        <v>0</v>
      </c>
      <c r="Q375" s="68">
        <f>SUBTOTAL(9,Q374:Q374)</f>
        <v>0</v>
      </c>
      <c r="R375" s="88"/>
      <c r="S375" s="88"/>
      <c r="T375" s="88"/>
      <c r="U375" s="68"/>
      <c r="V375" s="90"/>
      <c r="W375" s="95">
        <f>($W$2-O375-P375-N375)/($W$2-O375-P375)</f>
        <v>1</v>
      </c>
      <c r="X375" s="88"/>
    </row>
    <row r="376" spans="1:24" ht="26.25" customHeight="1" outlineLevel="2">
      <c r="A376" s="68">
        <v>130</v>
      </c>
      <c r="B376" s="68" t="s">
        <v>645</v>
      </c>
      <c r="C376" s="84" t="s">
        <v>142</v>
      </c>
      <c r="D376" s="68">
        <v>315</v>
      </c>
      <c r="E376" s="75" t="s">
        <v>212</v>
      </c>
      <c r="F376" s="68"/>
      <c r="G376" s="68"/>
      <c r="H376" s="68"/>
      <c r="I376" s="68"/>
      <c r="J376" s="68"/>
      <c r="K376" s="68"/>
      <c r="L376" s="68"/>
      <c r="M376" s="68"/>
      <c r="N376" s="68"/>
      <c r="O376" s="68"/>
      <c r="P376" s="68"/>
      <c r="Q376" s="68"/>
      <c r="R376" s="88"/>
      <c r="S376" s="88"/>
      <c r="T376" s="88"/>
      <c r="U376" s="68"/>
      <c r="V376" s="90" t="s">
        <v>774</v>
      </c>
      <c r="W376" s="91"/>
      <c r="X376" s="88"/>
    </row>
    <row r="377" spans="1:24" ht="18" customHeight="1" outlineLevel="1">
      <c r="A377" s="68"/>
      <c r="B377" s="68"/>
      <c r="C377" s="96" t="s">
        <v>407</v>
      </c>
      <c r="D377" s="68"/>
      <c r="E377" s="75"/>
      <c r="F377" s="68"/>
      <c r="G377" s="68"/>
      <c r="H377" s="68"/>
      <c r="I377" s="68"/>
      <c r="J377" s="68"/>
      <c r="K377" s="68"/>
      <c r="L377" s="68"/>
      <c r="M377" s="68"/>
      <c r="N377" s="68">
        <f>SUBTOTAL(9,N376:N376)</f>
        <v>0</v>
      </c>
      <c r="O377" s="68">
        <f>SUBTOTAL(9,O376:O376)</f>
        <v>0</v>
      </c>
      <c r="P377" s="68">
        <f>SUBTOTAL(9,P376:P376)</f>
        <v>0</v>
      </c>
      <c r="Q377" s="68">
        <f>SUBTOTAL(9,Q376:Q376)</f>
        <v>0</v>
      </c>
      <c r="R377" s="88"/>
      <c r="S377" s="88"/>
      <c r="T377" s="88"/>
      <c r="U377" s="68"/>
      <c r="V377" s="90"/>
      <c r="W377" s="95">
        <f>($W$2-O377-P377-N377)/($W$2-O377-P377)</f>
        <v>1</v>
      </c>
      <c r="X377" s="88"/>
    </row>
    <row r="378" spans="1:24" ht="21.75" customHeight="1" outlineLevel="2">
      <c r="A378" s="68">
        <v>131</v>
      </c>
      <c r="B378" s="68" t="s">
        <v>646</v>
      </c>
      <c r="C378" s="84" t="s">
        <v>143</v>
      </c>
      <c r="D378" s="68">
        <v>315</v>
      </c>
      <c r="E378" s="75" t="s">
        <v>212</v>
      </c>
      <c r="F378" s="68"/>
      <c r="G378" s="85"/>
      <c r="H378" s="86"/>
      <c r="I378" s="85"/>
      <c r="J378" s="86"/>
      <c r="K378" s="68"/>
      <c r="L378" s="68"/>
      <c r="M378" s="68"/>
      <c r="N378" s="68"/>
      <c r="O378" s="68"/>
      <c r="P378" s="68"/>
      <c r="Q378" s="68"/>
      <c r="R378" s="88"/>
      <c r="S378" s="88"/>
      <c r="T378" s="88"/>
      <c r="U378" s="89"/>
      <c r="V378" s="90"/>
      <c r="W378" s="91"/>
      <c r="X378" s="92"/>
    </row>
    <row r="379" spans="1:24" ht="15" outlineLevel="1">
      <c r="A379" s="68"/>
      <c r="B379" s="68"/>
      <c r="C379" s="96" t="s">
        <v>408</v>
      </c>
      <c r="D379" s="68"/>
      <c r="E379" s="75"/>
      <c r="F379" s="68"/>
      <c r="G379" s="68"/>
      <c r="H379" s="68"/>
      <c r="I379" s="68"/>
      <c r="J379" s="68"/>
      <c r="K379" s="68"/>
      <c r="L379" s="68"/>
      <c r="M379" s="68"/>
      <c r="N379" s="68">
        <f>SUBTOTAL(9,N378:N378)</f>
        <v>0</v>
      </c>
      <c r="O379" s="68">
        <f>SUBTOTAL(9,O378:O378)</f>
        <v>0</v>
      </c>
      <c r="P379" s="68">
        <f>SUBTOTAL(9,P378:P378)</f>
        <v>0</v>
      </c>
      <c r="Q379" s="68">
        <f>SUBTOTAL(9,Q378:Q378)</f>
        <v>0</v>
      </c>
      <c r="R379" s="88"/>
      <c r="S379" s="88"/>
      <c r="T379" s="88"/>
      <c r="U379" s="68"/>
      <c r="V379" s="90"/>
      <c r="W379" s="95">
        <f>($W$2-O379-P379-N379)/($W$2-O379-P379)</f>
        <v>1</v>
      </c>
      <c r="X379" s="88"/>
    </row>
    <row r="380" spans="1:24" ht="20.25" customHeight="1" outlineLevel="2">
      <c r="A380" s="68">
        <v>132</v>
      </c>
      <c r="B380" s="68" t="s">
        <v>647</v>
      </c>
      <c r="C380" s="84" t="s">
        <v>11</v>
      </c>
      <c r="D380" s="68">
        <v>315</v>
      </c>
      <c r="E380" s="75" t="s">
        <v>212</v>
      </c>
      <c r="F380" s="68"/>
      <c r="G380" s="103"/>
      <c r="H380" s="136"/>
      <c r="I380" s="110"/>
      <c r="J380" s="136"/>
      <c r="K380" s="68"/>
      <c r="L380" s="68"/>
      <c r="M380" s="68"/>
      <c r="N380" s="68"/>
      <c r="O380" s="68"/>
      <c r="P380" s="68"/>
      <c r="Q380" s="68"/>
      <c r="R380" s="88"/>
      <c r="S380" s="88"/>
      <c r="T380" s="88"/>
      <c r="U380" s="153"/>
      <c r="V380" s="90"/>
      <c r="W380" s="91"/>
      <c r="X380" s="88"/>
    </row>
    <row r="381" spans="1:24" ht="15" outlineLevel="1">
      <c r="A381" s="68"/>
      <c r="B381" s="68"/>
      <c r="C381" s="96" t="s">
        <v>409</v>
      </c>
      <c r="D381" s="68"/>
      <c r="E381" s="75"/>
      <c r="F381" s="68"/>
      <c r="G381" s="68"/>
      <c r="H381" s="68"/>
      <c r="I381" s="68"/>
      <c r="J381" s="68"/>
      <c r="K381" s="68"/>
      <c r="L381" s="68"/>
      <c r="M381" s="68"/>
      <c r="N381" s="68">
        <f>SUBTOTAL(9,N380:N380)</f>
        <v>0</v>
      </c>
      <c r="O381" s="68">
        <f>SUBTOTAL(9,O380:O380)</f>
        <v>0</v>
      </c>
      <c r="P381" s="68">
        <f>SUBTOTAL(9,P380:P380)</f>
        <v>0</v>
      </c>
      <c r="Q381" s="68">
        <f>SUBTOTAL(9,Q380:Q380)</f>
        <v>0</v>
      </c>
      <c r="R381" s="88"/>
      <c r="S381" s="88"/>
      <c r="T381" s="88"/>
      <c r="U381" s="68"/>
      <c r="V381" s="90"/>
      <c r="W381" s="95">
        <f>($W$2-O381-P381-N381)/($W$2-O381-P381)</f>
        <v>1</v>
      </c>
      <c r="X381" s="88"/>
    </row>
    <row r="382" spans="1:24" ht="24" customHeight="1" outlineLevel="2">
      <c r="A382" s="68">
        <v>133</v>
      </c>
      <c r="B382" s="68" t="s">
        <v>648</v>
      </c>
      <c r="C382" s="84" t="s">
        <v>33</v>
      </c>
      <c r="D382" s="68">
        <v>315</v>
      </c>
      <c r="E382" s="75" t="s">
        <v>212</v>
      </c>
      <c r="F382" s="68"/>
      <c r="G382" s="103">
        <v>42920</v>
      </c>
      <c r="H382" s="136">
        <v>0.63402777777777775</v>
      </c>
      <c r="I382" s="110">
        <v>42920</v>
      </c>
      <c r="J382" s="136">
        <v>0.80763888888888891</v>
      </c>
      <c r="K382" s="68"/>
      <c r="L382" s="68"/>
      <c r="M382" s="68"/>
      <c r="N382" s="68">
        <v>4.17</v>
      </c>
      <c r="O382" s="68">
        <v>0</v>
      </c>
      <c r="P382" s="68">
        <v>0</v>
      </c>
      <c r="Q382" s="68">
        <v>0</v>
      </c>
      <c r="R382" s="88"/>
      <c r="S382" s="88"/>
      <c r="T382" s="88"/>
      <c r="U382" s="159" t="s">
        <v>897</v>
      </c>
      <c r="V382" s="90" t="s">
        <v>774</v>
      </c>
      <c r="W382" s="91"/>
      <c r="X382" s="160" t="s">
        <v>242</v>
      </c>
    </row>
    <row r="383" spans="1:24" ht="24" customHeight="1" outlineLevel="2">
      <c r="A383" s="68">
        <v>133</v>
      </c>
      <c r="B383" s="68" t="s">
        <v>648</v>
      </c>
      <c r="C383" s="84" t="s">
        <v>33</v>
      </c>
      <c r="D383" s="68">
        <v>315</v>
      </c>
      <c r="E383" s="75" t="s">
        <v>212</v>
      </c>
      <c r="F383" s="68"/>
      <c r="G383" s="103">
        <v>42921</v>
      </c>
      <c r="H383" s="136">
        <v>0.13194444444444445</v>
      </c>
      <c r="I383" s="110">
        <v>42921</v>
      </c>
      <c r="J383" s="136">
        <v>0.63541666666666663</v>
      </c>
      <c r="K383" s="68"/>
      <c r="L383" s="68"/>
      <c r="M383" s="68"/>
      <c r="N383" s="68">
        <v>0</v>
      </c>
      <c r="O383" s="68">
        <v>0</v>
      </c>
      <c r="P383" s="68">
        <v>12.08</v>
      </c>
      <c r="Q383" s="68">
        <v>0</v>
      </c>
      <c r="R383" s="88"/>
      <c r="S383" s="88"/>
      <c r="T383" s="88"/>
      <c r="U383" s="173" t="s">
        <v>917</v>
      </c>
      <c r="V383" s="90" t="s">
        <v>774</v>
      </c>
      <c r="W383" s="91"/>
      <c r="X383" s="160" t="s">
        <v>918</v>
      </c>
    </row>
    <row r="384" spans="1:24" ht="15" outlineLevel="1">
      <c r="A384" s="68"/>
      <c r="B384" s="68"/>
      <c r="C384" s="96" t="s">
        <v>410</v>
      </c>
      <c r="D384" s="68"/>
      <c r="E384" s="75"/>
      <c r="F384" s="68"/>
      <c r="G384" s="68"/>
      <c r="H384" s="68"/>
      <c r="I384" s="68"/>
      <c r="J384" s="68"/>
      <c r="K384" s="68"/>
      <c r="L384" s="68"/>
      <c r="M384" s="68"/>
      <c r="N384" s="68">
        <f>SUBTOTAL(9,N382:N383)</f>
        <v>4.17</v>
      </c>
      <c r="O384" s="68">
        <f t="shared" ref="O384:Q384" si="18">SUBTOTAL(9,O382:O383)</f>
        <v>0</v>
      </c>
      <c r="P384" s="68">
        <f t="shared" si="18"/>
        <v>12.08</v>
      </c>
      <c r="Q384" s="68">
        <f t="shared" si="18"/>
        <v>0</v>
      </c>
      <c r="R384" s="88"/>
      <c r="S384" s="88"/>
      <c r="T384" s="88"/>
      <c r="U384" s="68"/>
      <c r="V384" s="90"/>
      <c r="W384" s="95">
        <f>($W$2-O384-P384-N384)/($W$2-O384-P384)</f>
        <v>0.99430265602798129</v>
      </c>
      <c r="X384" s="88"/>
    </row>
    <row r="385" spans="1:24" ht="20.25" customHeight="1" outlineLevel="2">
      <c r="A385" s="68">
        <v>134</v>
      </c>
      <c r="B385" s="68" t="s">
        <v>649</v>
      </c>
      <c r="C385" s="84" t="s">
        <v>226</v>
      </c>
      <c r="D385" s="68">
        <v>500</v>
      </c>
      <c r="E385" s="75" t="s">
        <v>212</v>
      </c>
      <c r="F385" s="68"/>
      <c r="G385" s="103">
        <v>42943</v>
      </c>
      <c r="H385" s="136">
        <v>0.38194444444444442</v>
      </c>
      <c r="I385" s="103">
        <v>42943</v>
      </c>
      <c r="J385" s="136">
        <v>0.82638888888888884</v>
      </c>
      <c r="K385" s="68"/>
      <c r="L385" s="68"/>
      <c r="M385" s="68"/>
      <c r="N385" s="68">
        <v>10.67</v>
      </c>
      <c r="O385" s="68">
        <v>0</v>
      </c>
      <c r="P385" s="68">
        <v>0</v>
      </c>
      <c r="Q385" s="68">
        <v>0</v>
      </c>
      <c r="R385" s="88"/>
      <c r="S385" s="88"/>
      <c r="T385" s="88"/>
      <c r="U385" s="159" t="s">
        <v>906</v>
      </c>
      <c r="V385" s="90" t="s">
        <v>774</v>
      </c>
      <c r="W385" s="91"/>
      <c r="X385" s="160" t="s">
        <v>242</v>
      </c>
    </row>
    <row r="386" spans="1:24" ht="15" outlineLevel="1">
      <c r="A386" s="68"/>
      <c r="B386" s="68"/>
      <c r="C386" s="96" t="s">
        <v>438</v>
      </c>
      <c r="D386" s="68"/>
      <c r="E386" s="75"/>
      <c r="F386" s="68"/>
      <c r="G386" s="68"/>
      <c r="H386" s="68"/>
      <c r="I386" s="68"/>
      <c r="J386" s="68"/>
      <c r="K386" s="68"/>
      <c r="L386" s="68"/>
      <c r="M386" s="68"/>
      <c r="N386" s="68">
        <f>SUBTOTAL(9,N385:N385)</f>
        <v>10.67</v>
      </c>
      <c r="O386" s="68">
        <f>SUBTOTAL(9,O385:O385)</f>
        <v>0</v>
      </c>
      <c r="P386" s="68">
        <f>SUBTOTAL(9,P385:P385)</f>
        <v>0</v>
      </c>
      <c r="Q386" s="68">
        <f>SUBTOTAL(9,Q385:Q385)</f>
        <v>0</v>
      </c>
      <c r="R386" s="88"/>
      <c r="S386" s="88"/>
      <c r="T386" s="88"/>
      <c r="U386" s="68"/>
      <c r="V386" s="90"/>
      <c r="W386" s="95">
        <f>($W$2-O386-P386-N386)/($W$2-O386-P386)</f>
        <v>0.98565860215053769</v>
      </c>
      <c r="X386" s="88"/>
    </row>
    <row r="387" spans="1:24" ht="26.25" customHeight="1" outlineLevel="2">
      <c r="A387" s="68">
        <v>135</v>
      </c>
      <c r="B387" s="68" t="s">
        <v>650</v>
      </c>
      <c r="C387" s="84" t="s">
        <v>144</v>
      </c>
      <c r="D387" s="68">
        <v>315</v>
      </c>
      <c r="E387" s="75" t="s">
        <v>212</v>
      </c>
      <c r="F387" s="68"/>
      <c r="G387" s="68"/>
      <c r="H387" s="68"/>
      <c r="I387" s="68"/>
      <c r="J387" s="68"/>
      <c r="K387" s="68"/>
      <c r="L387" s="68"/>
      <c r="M387" s="68"/>
      <c r="N387" s="68"/>
      <c r="O387" s="68"/>
      <c r="P387" s="68"/>
      <c r="Q387" s="68"/>
      <c r="R387" s="88"/>
      <c r="S387" s="88"/>
      <c r="T387" s="88"/>
      <c r="U387" s="68"/>
      <c r="V387" s="90" t="s">
        <v>774</v>
      </c>
      <c r="W387" s="91"/>
      <c r="X387" s="88"/>
    </row>
    <row r="388" spans="1:24" ht="15" outlineLevel="1">
      <c r="A388" s="68"/>
      <c r="B388" s="68"/>
      <c r="C388" s="96" t="s">
        <v>411</v>
      </c>
      <c r="D388" s="68"/>
      <c r="E388" s="75"/>
      <c r="F388" s="68"/>
      <c r="G388" s="68"/>
      <c r="H388" s="68"/>
      <c r="I388" s="68"/>
      <c r="J388" s="68"/>
      <c r="K388" s="68"/>
      <c r="L388" s="68"/>
      <c r="M388" s="68"/>
      <c r="N388" s="68">
        <f>SUBTOTAL(9,N387:N387)</f>
        <v>0</v>
      </c>
      <c r="O388" s="68">
        <f>SUBTOTAL(9,O387:O387)</f>
        <v>0</v>
      </c>
      <c r="P388" s="68">
        <f>SUBTOTAL(9,P387:P387)</f>
        <v>0</v>
      </c>
      <c r="Q388" s="68">
        <f>SUBTOTAL(9,Q387:Q387)</f>
        <v>0</v>
      </c>
      <c r="R388" s="88"/>
      <c r="S388" s="88"/>
      <c r="T388" s="88"/>
      <c r="U388" s="68"/>
      <c r="V388" s="90"/>
      <c r="W388" s="95">
        <f>($W$2-O388-P388-N388)/($W$2-O388-P388)</f>
        <v>1</v>
      </c>
      <c r="X388" s="88"/>
    </row>
    <row r="389" spans="1:24" ht="24.75" customHeight="1" outlineLevel="2">
      <c r="A389" s="68">
        <v>136</v>
      </c>
      <c r="B389" s="68" t="s">
        <v>651</v>
      </c>
      <c r="C389" s="84" t="s">
        <v>145</v>
      </c>
      <c r="D389" s="68">
        <v>315</v>
      </c>
      <c r="E389" s="75" t="s">
        <v>212</v>
      </c>
      <c r="F389" s="68"/>
      <c r="G389" s="68"/>
      <c r="H389" s="68"/>
      <c r="I389" s="68"/>
      <c r="J389" s="68"/>
      <c r="K389" s="68"/>
      <c r="L389" s="68"/>
      <c r="M389" s="68"/>
      <c r="N389" s="68"/>
      <c r="O389" s="68"/>
      <c r="P389" s="68"/>
      <c r="Q389" s="68"/>
      <c r="R389" s="88"/>
      <c r="S389" s="88"/>
      <c r="T389" s="88"/>
      <c r="U389" s="68"/>
      <c r="V389" s="90" t="s">
        <v>774</v>
      </c>
      <c r="W389" s="91"/>
      <c r="X389" s="88"/>
    </row>
    <row r="390" spans="1:24" ht="15" outlineLevel="1">
      <c r="A390" s="68"/>
      <c r="B390" s="68"/>
      <c r="C390" s="96" t="s">
        <v>412</v>
      </c>
      <c r="D390" s="68"/>
      <c r="E390" s="75"/>
      <c r="F390" s="68"/>
      <c r="G390" s="68"/>
      <c r="H390" s="68"/>
      <c r="I390" s="68"/>
      <c r="J390" s="68"/>
      <c r="K390" s="68"/>
      <c r="L390" s="68"/>
      <c r="M390" s="68"/>
      <c r="N390" s="68">
        <f>SUBTOTAL(9,N389:N389)</f>
        <v>0</v>
      </c>
      <c r="O390" s="68">
        <f>SUBTOTAL(9,O389:O389)</f>
        <v>0</v>
      </c>
      <c r="P390" s="68">
        <f>SUBTOTAL(9,P389:P389)</f>
        <v>0</v>
      </c>
      <c r="Q390" s="68">
        <f>SUBTOTAL(9,Q389:Q389)</f>
        <v>0</v>
      </c>
      <c r="R390" s="88"/>
      <c r="S390" s="88"/>
      <c r="T390" s="88"/>
      <c r="U390" s="68"/>
      <c r="V390" s="90"/>
      <c r="W390" s="95">
        <f>($W$2-O390-P390-N390)/($W$2-O390-P390)</f>
        <v>1</v>
      </c>
      <c r="X390" s="88"/>
    </row>
    <row r="391" spans="1:24" ht="20.25" customHeight="1" outlineLevel="2">
      <c r="A391" s="68">
        <v>137</v>
      </c>
      <c r="B391" s="68" t="s">
        <v>652</v>
      </c>
      <c r="C391" s="84" t="s">
        <v>146</v>
      </c>
      <c r="D391" s="68">
        <v>315</v>
      </c>
      <c r="E391" s="75" t="s">
        <v>212</v>
      </c>
      <c r="F391" s="68"/>
      <c r="G391" s="68"/>
      <c r="H391" s="68"/>
      <c r="I391" s="68"/>
      <c r="J391" s="68"/>
      <c r="K391" s="68"/>
      <c r="L391" s="68"/>
      <c r="M391" s="68"/>
      <c r="N391" s="68"/>
      <c r="O391" s="68"/>
      <c r="P391" s="68"/>
      <c r="Q391" s="68"/>
      <c r="R391" s="88"/>
      <c r="S391" s="88"/>
      <c r="T391" s="88"/>
      <c r="U391" s="68"/>
      <c r="V391" s="90" t="s">
        <v>774</v>
      </c>
      <c r="W391" s="91"/>
      <c r="X391" s="88"/>
    </row>
    <row r="392" spans="1:24" ht="15" outlineLevel="1">
      <c r="A392" s="68"/>
      <c r="B392" s="68"/>
      <c r="C392" s="96" t="s">
        <v>413</v>
      </c>
      <c r="D392" s="68"/>
      <c r="E392" s="75"/>
      <c r="F392" s="68"/>
      <c r="G392" s="68"/>
      <c r="H392" s="68"/>
      <c r="I392" s="68"/>
      <c r="J392" s="68"/>
      <c r="K392" s="68"/>
      <c r="L392" s="68"/>
      <c r="M392" s="68"/>
      <c r="N392" s="68">
        <f>SUBTOTAL(9,N391:N391)</f>
        <v>0</v>
      </c>
      <c r="O392" s="68">
        <f>SUBTOTAL(9,O391:O391)</f>
        <v>0</v>
      </c>
      <c r="P392" s="68">
        <f>SUBTOTAL(9,P391:P391)</f>
        <v>0</v>
      </c>
      <c r="Q392" s="68">
        <f>SUBTOTAL(9,Q391:Q391)</f>
        <v>0</v>
      </c>
      <c r="R392" s="88"/>
      <c r="S392" s="88"/>
      <c r="T392" s="88"/>
      <c r="U392" s="68"/>
      <c r="V392" s="90"/>
      <c r="W392" s="95">
        <f>($W$2-O392-P392-N392)/($W$2-O392-P392)</f>
        <v>1</v>
      </c>
      <c r="X392" s="88"/>
    </row>
    <row r="393" spans="1:24" ht="15" outlineLevel="2">
      <c r="A393" s="68">
        <v>138</v>
      </c>
      <c r="B393" s="68" t="s">
        <v>653</v>
      </c>
      <c r="C393" s="84" t="s">
        <v>147</v>
      </c>
      <c r="D393" s="68">
        <v>315</v>
      </c>
      <c r="E393" s="75" t="s">
        <v>212</v>
      </c>
      <c r="F393" s="68"/>
      <c r="G393" s="85"/>
      <c r="H393" s="86"/>
      <c r="I393" s="85"/>
      <c r="J393" s="86"/>
      <c r="K393" s="68"/>
      <c r="L393" s="68"/>
      <c r="M393" s="68"/>
      <c r="N393" s="68"/>
      <c r="O393" s="68"/>
      <c r="P393" s="68"/>
      <c r="Q393" s="68"/>
      <c r="R393" s="88"/>
      <c r="S393" s="88"/>
      <c r="T393" s="88"/>
      <c r="U393" s="89"/>
      <c r="V393" s="90"/>
      <c r="W393" s="91"/>
      <c r="X393" s="92"/>
    </row>
    <row r="394" spans="1:24" ht="15" outlineLevel="1">
      <c r="A394" s="68"/>
      <c r="B394" s="68"/>
      <c r="C394" s="96" t="s">
        <v>414</v>
      </c>
      <c r="D394" s="68"/>
      <c r="E394" s="75"/>
      <c r="F394" s="68"/>
      <c r="G394" s="68"/>
      <c r="H394" s="68"/>
      <c r="I394" s="68"/>
      <c r="J394" s="68"/>
      <c r="K394" s="68"/>
      <c r="L394" s="68"/>
      <c r="M394" s="68"/>
      <c r="N394" s="68">
        <f>SUBTOTAL(9,N393:N393)</f>
        <v>0</v>
      </c>
      <c r="O394" s="68">
        <f>SUBTOTAL(9,O393:O393)</f>
        <v>0</v>
      </c>
      <c r="P394" s="68">
        <f>SUBTOTAL(9,P393:P393)</f>
        <v>0</v>
      </c>
      <c r="Q394" s="68">
        <f>SUBTOTAL(9,Q393:Q393)</f>
        <v>0</v>
      </c>
      <c r="R394" s="88"/>
      <c r="S394" s="88"/>
      <c r="T394" s="88"/>
      <c r="U394" s="68"/>
      <c r="V394" s="90"/>
      <c r="W394" s="95">
        <f>($W$2-O394-P394-N394)/($W$2-O394-P394)</f>
        <v>1</v>
      </c>
      <c r="X394" s="88"/>
    </row>
    <row r="395" spans="1:24" ht="24" customHeight="1" outlineLevel="2">
      <c r="A395" s="68">
        <v>139</v>
      </c>
      <c r="B395" s="68" t="s">
        <v>654</v>
      </c>
      <c r="C395" s="84" t="s">
        <v>3</v>
      </c>
      <c r="D395" s="68">
        <v>315</v>
      </c>
      <c r="E395" s="75" t="s">
        <v>212</v>
      </c>
      <c r="F395" s="68"/>
      <c r="G395" s="85"/>
      <c r="H395" s="86"/>
      <c r="I395" s="85"/>
      <c r="J395" s="86"/>
      <c r="K395" s="68"/>
      <c r="L395" s="68"/>
      <c r="M395" s="68"/>
      <c r="N395" s="68"/>
      <c r="O395" s="68"/>
      <c r="P395" s="68"/>
      <c r="Q395" s="68"/>
      <c r="R395" s="88"/>
      <c r="S395" s="88"/>
      <c r="T395" s="88"/>
      <c r="U395" s="89"/>
      <c r="V395" s="90"/>
      <c r="W395" s="91"/>
      <c r="X395" s="88"/>
    </row>
    <row r="396" spans="1:24" ht="15" outlineLevel="1">
      <c r="A396" s="68"/>
      <c r="B396" s="68"/>
      <c r="C396" s="96" t="s">
        <v>415</v>
      </c>
      <c r="D396" s="68"/>
      <c r="E396" s="75"/>
      <c r="F396" s="68"/>
      <c r="G396" s="68"/>
      <c r="H396" s="68"/>
      <c r="I396" s="68"/>
      <c r="J396" s="68"/>
      <c r="K396" s="68"/>
      <c r="L396" s="68"/>
      <c r="M396" s="68"/>
      <c r="N396" s="68">
        <f>SUBTOTAL(9,N395:N395)</f>
        <v>0</v>
      </c>
      <c r="O396" s="68">
        <f>SUBTOTAL(9,O395:O395)</f>
        <v>0</v>
      </c>
      <c r="P396" s="68">
        <f>SUBTOTAL(9,P395:P395)</f>
        <v>0</v>
      </c>
      <c r="Q396" s="68">
        <f>SUBTOTAL(9,Q395:Q395)</f>
        <v>0</v>
      </c>
      <c r="R396" s="88"/>
      <c r="S396" s="88"/>
      <c r="T396" s="88"/>
      <c r="U396" s="68"/>
      <c r="V396" s="90"/>
      <c r="W396" s="95">
        <f>($W$2-O396-P396-N396)/($W$2-O396-P396)</f>
        <v>1</v>
      </c>
      <c r="X396" s="88"/>
    </row>
    <row r="397" spans="1:24" ht="27" customHeight="1" outlineLevel="2">
      <c r="A397" s="68">
        <v>140</v>
      </c>
      <c r="B397" s="68" t="s">
        <v>655</v>
      </c>
      <c r="C397" s="84" t="s">
        <v>148</v>
      </c>
      <c r="D397" s="68">
        <v>1500</v>
      </c>
      <c r="E397" s="75" t="s">
        <v>212</v>
      </c>
      <c r="F397" s="68"/>
      <c r="G397" s="68"/>
      <c r="H397" s="68"/>
      <c r="I397" s="68"/>
      <c r="J397" s="68"/>
      <c r="K397" s="68"/>
      <c r="L397" s="68"/>
      <c r="M397" s="68"/>
      <c r="N397" s="68"/>
      <c r="O397" s="68"/>
      <c r="P397" s="68"/>
      <c r="Q397" s="68"/>
      <c r="R397" s="88"/>
      <c r="S397" s="88"/>
      <c r="T397" s="88"/>
      <c r="U397" s="68"/>
      <c r="V397" s="90" t="s">
        <v>774</v>
      </c>
      <c r="W397" s="91"/>
      <c r="X397" s="88"/>
    </row>
    <row r="398" spans="1:24" ht="15" outlineLevel="1">
      <c r="A398" s="68"/>
      <c r="B398" s="68"/>
      <c r="C398" s="96" t="s">
        <v>416</v>
      </c>
      <c r="D398" s="68"/>
      <c r="E398" s="75"/>
      <c r="F398" s="68"/>
      <c r="G398" s="68"/>
      <c r="H398" s="68"/>
      <c r="I398" s="68"/>
      <c r="J398" s="68"/>
      <c r="K398" s="68"/>
      <c r="L398" s="68"/>
      <c r="M398" s="68"/>
      <c r="N398" s="68">
        <f>SUBTOTAL(9,N397:N397)</f>
        <v>0</v>
      </c>
      <c r="O398" s="68">
        <f>SUBTOTAL(9,O397:O397)</f>
        <v>0</v>
      </c>
      <c r="P398" s="68">
        <f>SUBTOTAL(9,P397:P397)</f>
        <v>0</v>
      </c>
      <c r="Q398" s="68">
        <f>SUBTOTAL(9,Q397:Q397)</f>
        <v>0</v>
      </c>
      <c r="R398" s="88"/>
      <c r="S398" s="88"/>
      <c r="T398" s="88"/>
      <c r="U398" s="68"/>
      <c r="V398" s="90"/>
      <c r="W398" s="95">
        <f>($W$2-O398-P398-N398)/($W$2-O398-P398)</f>
        <v>1</v>
      </c>
      <c r="X398" s="88"/>
    </row>
    <row r="399" spans="1:24" ht="24.75" customHeight="1" outlineLevel="2">
      <c r="A399" s="68">
        <v>141</v>
      </c>
      <c r="B399" s="68" t="s">
        <v>656</v>
      </c>
      <c r="C399" s="84" t="s">
        <v>149</v>
      </c>
      <c r="D399" s="68">
        <v>1500</v>
      </c>
      <c r="E399" s="75" t="s">
        <v>212</v>
      </c>
      <c r="F399" s="68"/>
      <c r="G399" s="68"/>
      <c r="H399" s="68"/>
      <c r="I399" s="68"/>
      <c r="J399" s="68"/>
      <c r="K399" s="68"/>
      <c r="L399" s="68"/>
      <c r="M399" s="68"/>
      <c r="N399" s="68"/>
      <c r="O399" s="68"/>
      <c r="P399" s="68"/>
      <c r="Q399" s="68"/>
      <c r="R399" s="88"/>
      <c r="S399" s="88"/>
      <c r="T399" s="88"/>
      <c r="U399" s="68"/>
      <c r="V399" s="90" t="s">
        <v>774</v>
      </c>
      <c r="W399" s="91"/>
      <c r="X399" s="88"/>
    </row>
    <row r="400" spans="1:24" ht="15" outlineLevel="1">
      <c r="A400" s="68"/>
      <c r="B400" s="68"/>
      <c r="C400" s="96" t="s">
        <v>417</v>
      </c>
      <c r="D400" s="68"/>
      <c r="E400" s="75"/>
      <c r="F400" s="68"/>
      <c r="G400" s="68"/>
      <c r="H400" s="68"/>
      <c r="I400" s="68"/>
      <c r="J400" s="68"/>
      <c r="K400" s="68"/>
      <c r="L400" s="68"/>
      <c r="M400" s="68"/>
      <c r="N400" s="68">
        <f>SUBTOTAL(9,N399:N399)</f>
        <v>0</v>
      </c>
      <c r="O400" s="68">
        <f>SUBTOTAL(9,O399:O399)</f>
        <v>0</v>
      </c>
      <c r="P400" s="68">
        <f>SUBTOTAL(9,P399:P399)</f>
        <v>0</v>
      </c>
      <c r="Q400" s="68">
        <f>SUBTOTAL(9,Q399:Q399)</f>
        <v>0</v>
      </c>
      <c r="R400" s="88"/>
      <c r="S400" s="88"/>
      <c r="T400" s="88"/>
      <c r="U400" s="68"/>
      <c r="V400" s="90"/>
      <c r="W400" s="95">
        <f>($W$2-O400-P400-N400)/($W$2-O400-P400)</f>
        <v>1</v>
      </c>
      <c r="X400" s="88"/>
    </row>
    <row r="401" spans="1:24" ht="21.75" customHeight="1" outlineLevel="2">
      <c r="A401" s="75">
        <v>142</v>
      </c>
      <c r="B401" s="75" t="s">
        <v>657</v>
      </c>
      <c r="C401" s="89" t="s">
        <v>150</v>
      </c>
      <c r="D401" s="75">
        <v>1500</v>
      </c>
      <c r="E401" s="75" t="s">
        <v>212</v>
      </c>
      <c r="F401" s="75"/>
      <c r="G401" s="103"/>
      <c r="H401" s="124"/>
      <c r="I401" s="103"/>
      <c r="J401" s="124"/>
      <c r="K401" s="124"/>
      <c r="L401" s="124"/>
      <c r="M401" s="124"/>
      <c r="N401" s="105"/>
      <c r="O401" s="105"/>
      <c r="P401" s="105"/>
      <c r="Q401" s="105"/>
      <c r="R401" s="53"/>
      <c r="S401" s="53"/>
      <c r="T401" s="53"/>
      <c r="U401" s="89"/>
      <c r="V401" s="90"/>
      <c r="W401" s="90"/>
      <c r="X401" s="106"/>
    </row>
    <row r="402" spans="1:24" ht="15" outlineLevel="1">
      <c r="A402" s="75"/>
      <c r="B402" s="75"/>
      <c r="C402" s="115" t="s">
        <v>418</v>
      </c>
      <c r="D402" s="75"/>
      <c r="E402" s="75"/>
      <c r="F402" s="75"/>
      <c r="G402" s="103"/>
      <c r="H402" s="124"/>
      <c r="I402" s="103"/>
      <c r="J402" s="124"/>
      <c r="K402" s="124"/>
      <c r="L402" s="124"/>
      <c r="M402" s="124"/>
      <c r="N402" s="105">
        <f>SUBTOTAL(9,N401:N401)</f>
        <v>0</v>
      </c>
      <c r="O402" s="105">
        <f>SUBTOTAL(9,O401:O401)</f>
        <v>0</v>
      </c>
      <c r="P402" s="105">
        <f>SUBTOTAL(9,P401:P401)</f>
        <v>0</v>
      </c>
      <c r="Q402" s="105">
        <f>SUBTOTAL(9,Q401:Q401)</f>
        <v>0</v>
      </c>
      <c r="R402" s="53"/>
      <c r="S402" s="53"/>
      <c r="T402" s="53"/>
      <c r="U402" s="89"/>
      <c r="V402" s="90"/>
      <c r="W402" s="95">
        <f>($W$2-O402-P402-N402)/($W$2-O402-P402)</f>
        <v>1</v>
      </c>
      <c r="X402" s="106"/>
    </row>
    <row r="403" spans="1:24" ht="26.25" customHeight="1" outlineLevel="2">
      <c r="A403" s="68">
        <v>143</v>
      </c>
      <c r="B403" s="68" t="s">
        <v>658</v>
      </c>
      <c r="C403" s="84" t="s">
        <v>151</v>
      </c>
      <c r="D403" s="68">
        <v>1500</v>
      </c>
      <c r="E403" s="75" t="s">
        <v>212</v>
      </c>
      <c r="F403" s="68"/>
      <c r="G403" s="68"/>
      <c r="H403" s="68"/>
      <c r="I403" s="68"/>
      <c r="J403" s="68"/>
      <c r="K403" s="68"/>
      <c r="L403" s="68"/>
      <c r="M403" s="68"/>
      <c r="N403" s="68"/>
      <c r="O403" s="68"/>
      <c r="P403" s="68"/>
      <c r="Q403" s="68"/>
      <c r="R403" s="88"/>
      <c r="S403" s="88"/>
      <c r="T403" s="88"/>
      <c r="U403" s="68"/>
      <c r="V403" s="90" t="s">
        <v>774</v>
      </c>
      <c r="W403" s="91"/>
      <c r="X403" s="88"/>
    </row>
    <row r="404" spans="1:24" ht="15" outlineLevel="1">
      <c r="A404" s="68"/>
      <c r="B404" s="68"/>
      <c r="C404" s="96" t="s">
        <v>419</v>
      </c>
      <c r="D404" s="68"/>
      <c r="E404" s="75"/>
      <c r="F404" s="68"/>
      <c r="G404" s="68"/>
      <c r="H404" s="68"/>
      <c r="I404" s="68"/>
      <c r="J404" s="68"/>
      <c r="K404" s="68"/>
      <c r="L404" s="68"/>
      <c r="M404" s="68"/>
      <c r="N404" s="68">
        <f>SUBTOTAL(9,N403:N403)</f>
        <v>0</v>
      </c>
      <c r="O404" s="68">
        <f>SUBTOTAL(9,O403:O403)</f>
        <v>0</v>
      </c>
      <c r="P404" s="68">
        <f>SUBTOTAL(9,P403:P403)</f>
        <v>0</v>
      </c>
      <c r="Q404" s="68">
        <f>SUBTOTAL(9,Q403:Q403)</f>
        <v>0</v>
      </c>
      <c r="R404" s="88"/>
      <c r="S404" s="88"/>
      <c r="T404" s="88"/>
      <c r="U404" s="68"/>
      <c r="V404" s="90"/>
      <c r="W404" s="95">
        <f>($W$2-O404-P404-N404)/($W$2-O404-P404)</f>
        <v>1</v>
      </c>
      <c r="X404" s="88"/>
    </row>
    <row r="405" spans="1:24" ht="23.25" customHeight="1" outlineLevel="2">
      <c r="A405" s="68">
        <v>144</v>
      </c>
      <c r="B405" s="68" t="s">
        <v>659</v>
      </c>
      <c r="C405" s="84" t="s">
        <v>10</v>
      </c>
      <c r="D405" s="68">
        <v>315</v>
      </c>
      <c r="E405" s="75" t="s">
        <v>212</v>
      </c>
      <c r="F405" s="68"/>
      <c r="G405" s="68"/>
      <c r="H405" s="68"/>
      <c r="I405" s="68"/>
      <c r="J405" s="68"/>
      <c r="K405" s="68"/>
      <c r="L405" s="68"/>
      <c r="M405" s="68"/>
      <c r="N405" s="68"/>
      <c r="O405" s="68"/>
      <c r="P405" s="68"/>
      <c r="Q405" s="68"/>
      <c r="R405" s="88"/>
      <c r="S405" s="88"/>
      <c r="T405" s="88"/>
      <c r="U405" s="68"/>
      <c r="V405" s="90" t="s">
        <v>774</v>
      </c>
      <c r="W405" s="91"/>
      <c r="X405" s="88"/>
    </row>
    <row r="406" spans="1:24" ht="15" outlineLevel="1">
      <c r="A406" s="68"/>
      <c r="B406" s="68"/>
      <c r="C406" s="96" t="s">
        <v>420</v>
      </c>
      <c r="D406" s="68"/>
      <c r="E406" s="75"/>
      <c r="F406" s="68"/>
      <c r="G406" s="68"/>
      <c r="H406" s="68"/>
      <c r="I406" s="68"/>
      <c r="J406" s="68"/>
      <c r="K406" s="68"/>
      <c r="L406" s="68"/>
      <c r="M406" s="68"/>
      <c r="N406" s="68">
        <f>SUBTOTAL(9,N405:N405)</f>
        <v>0</v>
      </c>
      <c r="O406" s="68">
        <f>SUBTOTAL(9,O405:O405)</f>
        <v>0</v>
      </c>
      <c r="P406" s="68">
        <f>SUBTOTAL(9,P405:P405)</f>
        <v>0</v>
      </c>
      <c r="Q406" s="68">
        <f>SUBTOTAL(9,Q405:Q405)</f>
        <v>0</v>
      </c>
      <c r="R406" s="88"/>
      <c r="S406" s="88"/>
      <c r="T406" s="88"/>
      <c r="U406" s="68"/>
      <c r="V406" s="90"/>
      <c r="W406" s="95">
        <f>($W$2-O406-P406-N406)/($W$2-O406-P406)</f>
        <v>1</v>
      </c>
      <c r="X406" s="88"/>
    </row>
    <row r="407" spans="1:24" ht="21.75" customHeight="1" outlineLevel="2">
      <c r="A407" s="68">
        <v>145</v>
      </c>
      <c r="B407" s="68" t="s">
        <v>660</v>
      </c>
      <c r="C407" s="84" t="s">
        <v>152</v>
      </c>
      <c r="D407" s="68">
        <v>1500</v>
      </c>
      <c r="E407" s="75" t="s">
        <v>212</v>
      </c>
      <c r="F407" s="68"/>
      <c r="G407" s="103"/>
      <c r="H407" s="136"/>
      <c r="I407" s="110"/>
      <c r="J407" s="136"/>
      <c r="K407" s="68"/>
      <c r="L407" s="68"/>
      <c r="M407" s="68"/>
      <c r="N407" s="68"/>
      <c r="O407" s="68"/>
      <c r="P407" s="68"/>
      <c r="Q407" s="68"/>
      <c r="R407" s="88"/>
      <c r="S407" s="88"/>
      <c r="T407" s="88"/>
      <c r="U407" s="153"/>
      <c r="V407" s="90"/>
      <c r="W407" s="91"/>
      <c r="X407" s="88"/>
    </row>
    <row r="408" spans="1:24" ht="15" outlineLevel="1">
      <c r="A408" s="68"/>
      <c r="B408" s="68"/>
      <c r="C408" s="96" t="s">
        <v>421</v>
      </c>
      <c r="D408" s="68"/>
      <c r="E408" s="75"/>
      <c r="F408" s="68"/>
      <c r="G408" s="68"/>
      <c r="H408" s="68"/>
      <c r="I408" s="68"/>
      <c r="J408" s="68"/>
      <c r="K408" s="68"/>
      <c r="L408" s="68"/>
      <c r="M408" s="68"/>
      <c r="N408" s="68">
        <f>SUBTOTAL(9,N407:N407)</f>
        <v>0</v>
      </c>
      <c r="O408" s="68">
        <f>SUBTOTAL(9,O407:O407)</f>
        <v>0</v>
      </c>
      <c r="P408" s="68">
        <f>SUBTOTAL(9,P407:P407)</f>
        <v>0</v>
      </c>
      <c r="Q408" s="68">
        <f>SUBTOTAL(9,Q407:Q407)</f>
        <v>0</v>
      </c>
      <c r="R408" s="88"/>
      <c r="S408" s="88"/>
      <c r="T408" s="88"/>
      <c r="U408" s="68"/>
      <c r="V408" s="90"/>
      <c r="W408" s="95">
        <f>($W$2-O408-P408-N408)/($W$2-O408-P408)</f>
        <v>1</v>
      </c>
      <c r="X408" s="88"/>
    </row>
    <row r="409" spans="1:24" ht="24" customHeight="1" outlineLevel="2">
      <c r="A409" s="68">
        <v>146</v>
      </c>
      <c r="B409" s="68" t="s">
        <v>661</v>
      </c>
      <c r="C409" s="84" t="s">
        <v>153</v>
      </c>
      <c r="D409" s="68">
        <v>1500</v>
      </c>
      <c r="E409" s="75" t="s">
        <v>212</v>
      </c>
      <c r="F409" s="68"/>
      <c r="G409" s="103"/>
      <c r="H409" s="136"/>
      <c r="I409" s="110"/>
      <c r="J409" s="136"/>
      <c r="K409" s="68"/>
      <c r="L409" s="68"/>
      <c r="M409" s="68"/>
      <c r="N409" s="68"/>
      <c r="O409" s="68"/>
      <c r="P409" s="68"/>
      <c r="Q409" s="68"/>
      <c r="R409" s="88"/>
      <c r="S409" s="88"/>
      <c r="T409" s="88"/>
      <c r="U409" s="153"/>
      <c r="V409" s="90"/>
      <c r="W409" s="91"/>
      <c r="X409" s="88"/>
    </row>
    <row r="410" spans="1:24" ht="15" outlineLevel="1">
      <c r="A410" s="68"/>
      <c r="B410" s="68"/>
      <c r="C410" s="96" t="s">
        <v>422</v>
      </c>
      <c r="D410" s="68"/>
      <c r="E410" s="75"/>
      <c r="F410" s="68"/>
      <c r="G410" s="68"/>
      <c r="H410" s="68"/>
      <c r="I410" s="68"/>
      <c r="J410" s="68"/>
      <c r="K410" s="68"/>
      <c r="L410" s="68"/>
      <c r="M410" s="68"/>
      <c r="N410" s="68">
        <f>SUBTOTAL(9,N409:N409)</f>
        <v>0</v>
      </c>
      <c r="O410" s="68">
        <f>SUBTOTAL(9,O409:O409)</f>
        <v>0</v>
      </c>
      <c r="P410" s="68">
        <f>SUBTOTAL(9,P409:P409)</f>
        <v>0</v>
      </c>
      <c r="Q410" s="68">
        <f>SUBTOTAL(9,Q409:Q409)</f>
        <v>0</v>
      </c>
      <c r="R410" s="88"/>
      <c r="S410" s="88"/>
      <c r="T410" s="88"/>
      <c r="U410" s="68"/>
      <c r="V410" s="90"/>
      <c r="W410" s="95">
        <f>($W$2-O410-P410-N410)/($W$2-O410-P410)</f>
        <v>1</v>
      </c>
      <c r="X410" s="88"/>
    </row>
    <row r="411" spans="1:24" ht="23.25" customHeight="1" outlineLevel="2">
      <c r="A411" s="75">
        <v>147</v>
      </c>
      <c r="B411" s="75" t="s">
        <v>662</v>
      </c>
      <c r="C411" s="111" t="s">
        <v>154</v>
      </c>
      <c r="D411" s="75">
        <v>1500</v>
      </c>
      <c r="E411" s="75" t="s">
        <v>212</v>
      </c>
      <c r="F411" s="75"/>
      <c r="G411" s="108"/>
      <c r="H411" s="138"/>
      <c r="I411" s="110"/>
      <c r="J411" s="136"/>
      <c r="K411" s="136"/>
      <c r="L411" s="136"/>
      <c r="M411" s="136"/>
      <c r="N411" s="105"/>
      <c r="O411" s="105"/>
      <c r="P411" s="105"/>
      <c r="Q411" s="105"/>
      <c r="R411" s="53"/>
      <c r="S411" s="53"/>
      <c r="T411" s="53"/>
      <c r="U411" s="89"/>
      <c r="V411" s="90"/>
      <c r="W411" s="90"/>
      <c r="X411" s="92"/>
    </row>
    <row r="412" spans="1:24" ht="15" outlineLevel="1">
      <c r="A412" s="75"/>
      <c r="B412" s="75"/>
      <c r="C412" s="107" t="s">
        <v>423</v>
      </c>
      <c r="D412" s="75"/>
      <c r="E412" s="75"/>
      <c r="F412" s="75"/>
      <c r="G412" s="108"/>
      <c r="H412" s="138"/>
      <c r="I412" s="110"/>
      <c r="J412" s="136"/>
      <c r="K412" s="136"/>
      <c r="L412" s="136"/>
      <c r="M412" s="136"/>
      <c r="N412" s="105">
        <f>SUBTOTAL(9,N411:N411)</f>
        <v>0</v>
      </c>
      <c r="O412" s="105">
        <f>SUBTOTAL(9,O411:O411)</f>
        <v>0</v>
      </c>
      <c r="P412" s="105">
        <f>SUBTOTAL(9,P411:P411)</f>
        <v>0</v>
      </c>
      <c r="Q412" s="105">
        <f>SUBTOTAL(9,Q411:Q411)</f>
        <v>0</v>
      </c>
      <c r="R412" s="53"/>
      <c r="S412" s="53"/>
      <c r="T412" s="53"/>
      <c r="U412" s="89"/>
      <c r="V412" s="90"/>
      <c r="W412" s="95">
        <f>($W$2-O412-P412-N412)/($W$2-O412-P412)</f>
        <v>1</v>
      </c>
      <c r="X412" s="92"/>
    </row>
    <row r="413" spans="1:24" ht="21.75" customHeight="1" outlineLevel="2">
      <c r="A413" s="68">
        <v>148</v>
      </c>
      <c r="B413" s="68" t="s">
        <v>663</v>
      </c>
      <c r="C413" s="84" t="s">
        <v>155</v>
      </c>
      <c r="D413" s="68">
        <v>1500</v>
      </c>
      <c r="E413" s="75" t="s">
        <v>212</v>
      </c>
      <c r="F413" s="68"/>
      <c r="G413" s="68"/>
      <c r="H413" s="68"/>
      <c r="I413" s="68"/>
      <c r="J413" s="68"/>
      <c r="K413" s="68"/>
      <c r="L413" s="68"/>
      <c r="M413" s="68"/>
      <c r="N413" s="68"/>
      <c r="O413" s="68"/>
      <c r="P413" s="68"/>
      <c r="Q413" s="68"/>
      <c r="R413" s="88"/>
      <c r="S413" s="88"/>
      <c r="T413" s="88"/>
      <c r="U413" s="68"/>
      <c r="V413" s="90" t="s">
        <v>774</v>
      </c>
      <c r="W413" s="91"/>
      <c r="X413" s="88"/>
    </row>
    <row r="414" spans="1:24" ht="15" outlineLevel="1">
      <c r="A414" s="68"/>
      <c r="B414" s="68"/>
      <c r="C414" s="96" t="s">
        <v>424</v>
      </c>
      <c r="D414" s="68"/>
      <c r="E414" s="75"/>
      <c r="F414" s="68"/>
      <c r="G414" s="68"/>
      <c r="H414" s="68"/>
      <c r="I414" s="68"/>
      <c r="J414" s="68"/>
      <c r="K414" s="68"/>
      <c r="L414" s="68"/>
      <c r="M414" s="68"/>
      <c r="N414" s="68">
        <f>SUBTOTAL(9,N413:N413)</f>
        <v>0</v>
      </c>
      <c r="O414" s="68">
        <f>SUBTOTAL(9,O413:O413)</f>
        <v>0</v>
      </c>
      <c r="P414" s="68">
        <f>SUBTOTAL(9,P413:P413)</f>
        <v>0</v>
      </c>
      <c r="Q414" s="68">
        <f>SUBTOTAL(9,Q413:Q413)</f>
        <v>0</v>
      </c>
      <c r="R414" s="88"/>
      <c r="S414" s="88"/>
      <c r="T414" s="88"/>
      <c r="U414" s="68"/>
      <c r="V414" s="90"/>
      <c r="W414" s="95">
        <f>($W$2-O414-P414-N414)/($W$2-O414-P414)</f>
        <v>1</v>
      </c>
      <c r="X414" s="88"/>
    </row>
    <row r="415" spans="1:24" ht="23.25" customHeight="1" outlineLevel="2">
      <c r="A415" s="68">
        <v>149</v>
      </c>
      <c r="B415" s="68" t="s">
        <v>664</v>
      </c>
      <c r="C415" s="84" t="s">
        <v>156</v>
      </c>
      <c r="D415" s="68">
        <v>1500</v>
      </c>
      <c r="E415" s="75" t="s">
        <v>212</v>
      </c>
      <c r="F415" s="68"/>
      <c r="G415" s="68"/>
      <c r="H415" s="68"/>
      <c r="I415" s="68"/>
      <c r="J415" s="68"/>
      <c r="K415" s="68"/>
      <c r="L415" s="68"/>
      <c r="M415" s="68"/>
      <c r="N415" s="68"/>
      <c r="O415" s="68"/>
      <c r="P415" s="68"/>
      <c r="Q415" s="68"/>
      <c r="R415" s="88"/>
      <c r="S415" s="88"/>
      <c r="T415" s="88"/>
      <c r="U415" s="68"/>
      <c r="V415" s="90" t="s">
        <v>774</v>
      </c>
      <c r="W415" s="91"/>
      <c r="X415" s="88"/>
    </row>
    <row r="416" spans="1:24" ht="15" outlineLevel="1">
      <c r="A416" s="68"/>
      <c r="B416" s="68"/>
      <c r="C416" s="96" t="s">
        <v>425</v>
      </c>
      <c r="D416" s="68"/>
      <c r="E416" s="75"/>
      <c r="F416" s="68"/>
      <c r="G416" s="68"/>
      <c r="H416" s="68"/>
      <c r="I416" s="68"/>
      <c r="J416" s="68"/>
      <c r="K416" s="68"/>
      <c r="L416" s="68"/>
      <c r="M416" s="68"/>
      <c r="N416" s="68">
        <f>SUBTOTAL(9,N415:N415)</f>
        <v>0</v>
      </c>
      <c r="O416" s="68">
        <f>SUBTOTAL(9,O415:O415)</f>
        <v>0</v>
      </c>
      <c r="P416" s="68">
        <f>SUBTOTAL(9,P415:P415)</f>
        <v>0</v>
      </c>
      <c r="Q416" s="68">
        <f>SUBTOTAL(9,Q415:Q415)</f>
        <v>0</v>
      </c>
      <c r="R416" s="88"/>
      <c r="S416" s="88"/>
      <c r="T416" s="88"/>
      <c r="U416" s="68"/>
      <c r="V416" s="90"/>
      <c r="W416" s="95">
        <f>($W$2-O416-P416-N416)/($W$2-O416-P416)</f>
        <v>1</v>
      </c>
      <c r="X416" s="88"/>
    </row>
    <row r="417" spans="1:24" ht="27.75" customHeight="1" outlineLevel="2">
      <c r="A417" s="68">
        <v>150</v>
      </c>
      <c r="B417" s="68" t="s">
        <v>665</v>
      </c>
      <c r="C417" s="84" t="s">
        <v>157</v>
      </c>
      <c r="D417" s="68">
        <v>315</v>
      </c>
      <c r="E417" s="75" t="s">
        <v>212</v>
      </c>
      <c r="F417" s="68"/>
      <c r="G417" s="144"/>
      <c r="H417" s="145"/>
      <c r="I417" s="146"/>
      <c r="J417" s="145"/>
      <c r="K417" s="68"/>
      <c r="L417" s="68"/>
      <c r="M417" s="68"/>
      <c r="N417" s="105"/>
      <c r="O417" s="105"/>
      <c r="P417" s="105"/>
      <c r="Q417" s="105"/>
      <c r="R417" s="88"/>
      <c r="S417" s="88"/>
      <c r="T417" s="88"/>
      <c r="U417" s="148"/>
      <c r="V417" s="90"/>
      <c r="W417" s="91"/>
      <c r="X417" s="92"/>
    </row>
    <row r="418" spans="1:24" ht="15" outlineLevel="1">
      <c r="A418" s="68"/>
      <c r="B418" s="68"/>
      <c r="C418" s="96" t="s">
        <v>426</v>
      </c>
      <c r="D418" s="68"/>
      <c r="E418" s="75"/>
      <c r="F418" s="68"/>
      <c r="G418" s="68"/>
      <c r="H418" s="68"/>
      <c r="I418" s="68"/>
      <c r="J418" s="68"/>
      <c r="K418" s="68"/>
      <c r="L418" s="68"/>
      <c r="M418" s="68"/>
      <c r="N418" s="68">
        <f>SUBTOTAL(9,N417:N417)</f>
        <v>0</v>
      </c>
      <c r="O418" s="68">
        <f>SUBTOTAL(9,O417:O417)</f>
        <v>0</v>
      </c>
      <c r="P418" s="68">
        <f>SUBTOTAL(9,P417:P417)</f>
        <v>0</v>
      </c>
      <c r="Q418" s="68">
        <f>SUBTOTAL(9,Q417:Q417)</f>
        <v>0</v>
      </c>
      <c r="R418" s="88"/>
      <c r="S418" s="88"/>
      <c r="T418" s="88"/>
      <c r="U418" s="68"/>
      <c r="V418" s="90"/>
      <c r="W418" s="95">
        <f>($W$2-O418-P418-N418)/($W$2-O418-P418)</f>
        <v>1</v>
      </c>
      <c r="X418" s="88"/>
    </row>
    <row r="419" spans="1:24" ht="20.25" customHeight="1" outlineLevel="2">
      <c r="A419" s="68">
        <v>151</v>
      </c>
      <c r="B419" s="68" t="s">
        <v>666</v>
      </c>
      <c r="C419" s="84" t="s">
        <v>158</v>
      </c>
      <c r="D419" s="68">
        <v>315</v>
      </c>
      <c r="E419" s="75" t="s">
        <v>212</v>
      </c>
      <c r="F419" s="68"/>
      <c r="G419" s="98"/>
      <c r="H419" s="99"/>
      <c r="I419" s="100"/>
      <c r="J419" s="101"/>
      <c r="K419" s="68"/>
      <c r="L419" s="68"/>
      <c r="M419" s="68"/>
      <c r="N419" s="68">
        <v>0</v>
      </c>
      <c r="O419" s="68">
        <v>0</v>
      </c>
      <c r="P419" s="68">
        <v>0</v>
      </c>
      <c r="Q419" s="68">
        <v>0</v>
      </c>
      <c r="R419" s="88"/>
      <c r="S419" s="88"/>
      <c r="T419" s="88"/>
      <c r="U419" s="89"/>
      <c r="V419" s="90" t="s">
        <v>774</v>
      </c>
      <c r="W419" s="91"/>
      <c r="X419" s="88"/>
    </row>
    <row r="420" spans="1:24" ht="15" outlineLevel="1">
      <c r="A420" s="68"/>
      <c r="B420" s="68"/>
      <c r="C420" s="96" t="s">
        <v>427</v>
      </c>
      <c r="D420" s="68"/>
      <c r="E420" s="75"/>
      <c r="F420" s="68"/>
      <c r="G420" s="68"/>
      <c r="H420" s="68"/>
      <c r="I420" s="68"/>
      <c r="J420" s="68"/>
      <c r="K420" s="68"/>
      <c r="L420" s="68"/>
      <c r="M420" s="68"/>
      <c r="N420" s="68">
        <f>SUBTOTAL(9,N419:N419)</f>
        <v>0</v>
      </c>
      <c r="O420" s="68">
        <f>SUBTOTAL(9,O419:O419)</f>
        <v>0</v>
      </c>
      <c r="P420" s="68">
        <f>SUBTOTAL(9,P419:P419)</f>
        <v>0</v>
      </c>
      <c r="Q420" s="68">
        <f>SUBTOTAL(9,Q419:Q419)</f>
        <v>0</v>
      </c>
      <c r="R420" s="88"/>
      <c r="S420" s="88"/>
      <c r="T420" s="88"/>
      <c r="U420" s="68"/>
      <c r="V420" s="90"/>
      <c r="W420" s="95">
        <f>($W$2-O420-P420-N420)/($W$2-O420-P420)</f>
        <v>1</v>
      </c>
      <c r="X420" s="88"/>
    </row>
    <row r="421" spans="1:24" ht="23.25" customHeight="1" outlineLevel="2">
      <c r="A421" s="75">
        <v>152</v>
      </c>
      <c r="B421" s="75" t="s">
        <v>667</v>
      </c>
      <c r="C421" s="89" t="s">
        <v>159</v>
      </c>
      <c r="D421" s="75">
        <v>1500</v>
      </c>
      <c r="E421" s="75" t="s">
        <v>212</v>
      </c>
      <c r="F421" s="75"/>
      <c r="G421" s="103">
        <v>42929</v>
      </c>
      <c r="H421" s="136">
        <v>0.45277777777777778</v>
      </c>
      <c r="I421" s="103">
        <v>42929</v>
      </c>
      <c r="J421" s="136">
        <v>0.7284722222222223</v>
      </c>
      <c r="K421" s="124"/>
      <c r="L421" s="124"/>
      <c r="M421" s="124"/>
      <c r="N421" s="105">
        <v>6.62</v>
      </c>
      <c r="O421" s="105">
        <v>0</v>
      </c>
      <c r="P421" s="105">
        <v>0</v>
      </c>
      <c r="Q421" s="105">
        <v>0</v>
      </c>
      <c r="R421" s="53"/>
      <c r="S421" s="53"/>
      <c r="T421" s="53"/>
      <c r="U421" s="159" t="s">
        <v>898</v>
      </c>
      <c r="V421" s="90" t="s">
        <v>774</v>
      </c>
      <c r="W421" s="90"/>
      <c r="X421" s="160" t="s">
        <v>242</v>
      </c>
    </row>
    <row r="422" spans="1:24" ht="15" outlineLevel="1">
      <c r="A422" s="75"/>
      <c r="B422" s="75"/>
      <c r="C422" s="115" t="s">
        <v>428</v>
      </c>
      <c r="D422" s="75"/>
      <c r="E422" s="75"/>
      <c r="F422" s="75"/>
      <c r="G422" s="103"/>
      <c r="H422" s="124"/>
      <c r="I422" s="103"/>
      <c r="J422" s="124"/>
      <c r="K422" s="124"/>
      <c r="L422" s="124"/>
      <c r="M422" s="124"/>
      <c r="N422" s="105">
        <f>SUBTOTAL(9,N421:N421)</f>
        <v>6.62</v>
      </c>
      <c r="O422" s="105">
        <f>SUBTOTAL(9,O421:O421)</f>
        <v>0</v>
      </c>
      <c r="P422" s="105">
        <f>SUBTOTAL(9,P421:P421)</f>
        <v>0</v>
      </c>
      <c r="Q422" s="105">
        <f>SUBTOTAL(9,Q421:Q421)</f>
        <v>0</v>
      </c>
      <c r="R422" s="53"/>
      <c r="S422" s="53"/>
      <c r="T422" s="53"/>
      <c r="U422" s="89"/>
      <c r="V422" s="90"/>
      <c r="W422" s="95">
        <f>($W$2-O422-P422-N422)/($W$2-O422-P422)</f>
        <v>0.9911021505376344</v>
      </c>
      <c r="X422" s="106"/>
    </row>
    <row r="423" spans="1:24" ht="24" customHeight="1" outlineLevel="2">
      <c r="A423" s="68">
        <v>153</v>
      </c>
      <c r="B423" s="68" t="s">
        <v>668</v>
      </c>
      <c r="C423" s="84" t="s">
        <v>160</v>
      </c>
      <c r="D423" s="68">
        <v>1500</v>
      </c>
      <c r="E423" s="75" t="s">
        <v>212</v>
      </c>
      <c r="F423" s="68"/>
      <c r="G423" s="68"/>
      <c r="H423" s="68"/>
      <c r="I423" s="68"/>
      <c r="J423" s="68"/>
      <c r="K423" s="68"/>
      <c r="L423" s="68"/>
      <c r="M423" s="68"/>
      <c r="N423" s="68"/>
      <c r="O423" s="68"/>
      <c r="P423" s="68"/>
      <c r="Q423" s="68"/>
      <c r="R423" s="88"/>
      <c r="S423" s="88"/>
      <c r="T423" s="88"/>
      <c r="U423" s="68"/>
      <c r="V423" s="90" t="s">
        <v>774</v>
      </c>
      <c r="W423" s="91"/>
      <c r="X423" s="88"/>
    </row>
    <row r="424" spans="1:24" ht="15" outlineLevel="1">
      <c r="A424" s="68"/>
      <c r="B424" s="68"/>
      <c r="C424" s="96" t="s">
        <v>429</v>
      </c>
      <c r="D424" s="68"/>
      <c r="E424" s="75"/>
      <c r="F424" s="68"/>
      <c r="G424" s="68"/>
      <c r="H424" s="68"/>
      <c r="I424" s="68"/>
      <c r="J424" s="68"/>
      <c r="K424" s="68"/>
      <c r="L424" s="68"/>
      <c r="M424" s="68"/>
      <c r="N424" s="68">
        <f>SUBTOTAL(9,N423:N423)</f>
        <v>0</v>
      </c>
      <c r="O424" s="68">
        <f>SUBTOTAL(9,O423:O423)</f>
        <v>0</v>
      </c>
      <c r="P424" s="68">
        <f>SUBTOTAL(9,P423:P423)</f>
        <v>0</v>
      </c>
      <c r="Q424" s="68">
        <f>SUBTOTAL(9,Q423:Q423)</f>
        <v>0</v>
      </c>
      <c r="R424" s="88"/>
      <c r="S424" s="88"/>
      <c r="T424" s="88"/>
      <c r="U424" s="68"/>
      <c r="V424" s="90"/>
      <c r="W424" s="95">
        <f>($W$2-O424-P424-N424)/($W$2-O424-P424)</f>
        <v>1</v>
      </c>
      <c r="X424" s="88"/>
    </row>
    <row r="425" spans="1:24" ht="24.75" customHeight="1" outlineLevel="2">
      <c r="A425" s="68">
        <v>154</v>
      </c>
      <c r="B425" s="68" t="s">
        <v>669</v>
      </c>
      <c r="C425" s="84" t="s">
        <v>161</v>
      </c>
      <c r="D425" s="68">
        <v>1500</v>
      </c>
      <c r="E425" s="75" t="s">
        <v>212</v>
      </c>
      <c r="F425" s="68"/>
      <c r="G425" s="85"/>
      <c r="H425" s="86"/>
      <c r="I425" s="85"/>
      <c r="J425" s="86"/>
      <c r="K425" s="68"/>
      <c r="L425" s="68"/>
      <c r="M425" s="68"/>
      <c r="N425" s="105"/>
      <c r="O425" s="105"/>
      <c r="P425" s="105"/>
      <c r="Q425" s="105"/>
      <c r="R425" s="88"/>
      <c r="S425" s="88"/>
      <c r="T425" s="88"/>
      <c r="U425" s="89"/>
      <c r="V425" s="90"/>
      <c r="W425" s="91"/>
      <c r="X425" s="92"/>
    </row>
    <row r="426" spans="1:24" ht="15" outlineLevel="1">
      <c r="A426" s="68"/>
      <c r="B426" s="68"/>
      <c r="C426" s="96" t="s">
        <v>430</v>
      </c>
      <c r="D426" s="68"/>
      <c r="E426" s="75"/>
      <c r="F426" s="68"/>
      <c r="G426" s="68"/>
      <c r="H426" s="68"/>
      <c r="I426" s="68"/>
      <c r="J426" s="68"/>
      <c r="K426" s="68"/>
      <c r="L426" s="68"/>
      <c r="M426" s="68"/>
      <c r="N426" s="68">
        <f>SUBTOTAL(9,N425:N425)</f>
        <v>0</v>
      </c>
      <c r="O426" s="68">
        <f>SUBTOTAL(9,O425:O425)</f>
        <v>0</v>
      </c>
      <c r="P426" s="68">
        <f>SUBTOTAL(9,P425:P425)</f>
        <v>0</v>
      </c>
      <c r="Q426" s="68">
        <f>SUBTOTAL(9,Q425:Q425)</f>
        <v>0</v>
      </c>
      <c r="R426" s="88"/>
      <c r="S426" s="88"/>
      <c r="T426" s="88"/>
      <c r="U426" s="68"/>
      <c r="V426" s="90"/>
      <c r="W426" s="95">
        <f>($W$2-O426-P426-N426)/($W$2-O426-P426)</f>
        <v>1</v>
      </c>
      <c r="X426" s="88"/>
    </row>
    <row r="427" spans="1:24" ht="23.25" customHeight="1" outlineLevel="2">
      <c r="A427" s="75">
        <v>155</v>
      </c>
      <c r="B427" s="75" t="s">
        <v>670</v>
      </c>
      <c r="C427" s="89" t="s">
        <v>162</v>
      </c>
      <c r="D427" s="75">
        <v>1500</v>
      </c>
      <c r="E427" s="75" t="s">
        <v>212</v>
      </c>
      <c r="F427" s="75"/>
      <c r="G427" s="103"/>
      <c r="H427" s="136"/>
      <c r="I427" s="110"/>
      <c r="J427" s="136"/>
      <c r="K427" s="124"/>
      <c r="L427" s="124"/>
      <c r="M427" s="124"/>
      <c r="N427" s="105"/>
      <c r="O427" s="105"/>
      <c r="P427" s="105"/>
      <c r="Q427" s="105"/>
      <c r="R427" s="53"/>
      <c r="S427" s="53"/>
      <c r="T427" s="53"/>
      <c r="U427" s="153"/>
      <c r="V427" s="90"/>
      <c r="W427" s="90"/>
      <c r="X427" s="154"/>
    </row>
    <row r="428" spans="1:24" ht="15" outlineLevel="1">
      <c r="A428" s="75"/>
      <c r="B428" s="75"/>
      <c r="C428" s="115" t="s">
        <v>431</v>
      </c>
      <c r="D428" s="75"/>
      <c r="E428" s="75"/>
      <c r="F428" s="75"/>
      <c r="G428" s="103"/>
      <c r="H428" s="124"/>
      <c r="I428" s="103"/>
      <c r="J428" s="124"/>
      <c r="K428" s="124"/>
      <c r="L428" s="124"/>
      <c r="M428" s="124"/>
      <c r="N428" s="105">
        <f>SUBTOTAL(9,N427:N427)</f>
        <v>0</v>
      </c>
      <c r="O428" s="105">
        <f>SUBTOTAL(9,O427:O427)</f>
        <v>0</v>
      </c>
      <c r="P428" s="105">
        <f>SUBTOTAL(9,P427:P427)</f>
        <v>0</v>
      </c>
      <c r="Q428" s="105">
        <f>SUBTOTAL(9,Q427:Q427)</f>
        <v>0</v>
      </c>
      <c r="R428" s="53"/>
      <c r="S428" s="53"/>
      <c r="T428" s="53"/>
      <c r="U428" s="89"/>
      <c r="V428" s="90"/>
      <c r="W428" s="95">
        <f>($W$2-O428-P428-N428)/($W$2-O428-P428)</f>
        <v>1</v>
      </c>
      <c r="X428" s="106"/>
    </row>
    <row r="429" spans="1:24" ht="24" customHeight="1" outlineLevel="2">
      <c r="A429" s="75">
        <v>156</v>
      </c>
      <c r="B429" s="75" t="s">
        <v>671</v>
      </c>
      <c r="C429" s="89" t="s">
        <v>163</v>
      </c>
      <c r="D429" s="75">
        <v>1500</v>
      </c>
      <c r="E429" s="75" t="s">
        <v>212</v>
      </c>
      <c r="F429" s="75"/>
      <c r="G429" s="103">
        <v>42927</v>
      </c>
      <c r="H429" s="136">
        <v>0.65277777777777779</v>
      </c>
      <c r="I429" s="103">
        <v>42927</v>
      </c>
      <c r="J429" s="136">
        <v>0.92013888888888884</v>
      </c>
      <c r="K429" s="124"/>
      <c r="L429" s="124"/>
      <c r="M429" s="124"/>
      <c r="N429" s="105">
        <v>6.42</v>
      </c>
      <c r="O429" s="105">
        <v>0</v>
      </c>
      <c r="P429" s="105">
        <v>0</v>
      </c>
      <c r="Q429" s="105">
        <v>0</v>
      </c>
      <c r="R429" s="53"/>
      <c r="S429" s="53"/>
      <c r="T429" s="53"/>
      <c r="U429" s="159" t="s">
        <v>899</v>
      </c>
      <c r="V429" s="90" t="s">
        <v>774</v>
      </c>
      <c r="W429" s="90"/>
      <c r="X429" s="160" t="s">
        <v>249</v>
      </c>
    </row>
    <row r="430" spans="1:24" ht="24" customHeight="1" outlineLevel="2">
      <c r="A430" s="75">
        <v>156</v>
      </c>
      <c r="B430" s="75" t="s">
        <v>671</v>
      </c>
      <c r="C430" s="89" t="s">
        <v>163</v>
      </c>
      <c r="D430" s="75">
        <v>1500</v>
      </c>
      <c r="E430" s="75" t="s">
        <v>212</v>
      </c>
      <c r="F430" s="75"/>
      <c r="G430" s="103">
        <v>42935</v>
      </c>
      <c r="H430" s="136">
        <v>0.97916666666666663</v>
      </c>
      <c r="I430" s="103">
        <v>42936</v>
      </c>
      <c r="J430" s="136">
        <v>8.9583333333333334E-2</v>
      </c>
      <c r="K430" s="124"/>
      <c r="L430" s="124"/>
      <c r="M430" s="124"/>
      <c r="N430" s="105">
        <v>2.65</v>
      </c>
      <c r="O430" s="105">
        <v>0</v>
      </c>
      <c r="P430" s="105">
        <v>0</v>
      </c>
      <c r="Q430" s="105">
        <v>0</v>
      </c>
      <c r="R430" s="53"/>
      <c r="S430" s="53"/>
      <c r="T430" s="53"/>
      <c r="U430" s="159" t="s">
        <v>900</v>
      </c>
      <c r="V430" s="90" t="s">
        <v>774</v>
      </c>
      <c r="W430" s="90"/>
      <c r="X430" s="160" t="s">
        <v>856</v>
      </c>
    </row>
    <row r="431" spans="1:24" ht="24" customHeight="1" outlineLevel="2">
      <c r="A431" s="75">
        <v>156</v>
      </c>
      <c r="B431" s="75" t="s">
        <v>671</v>
      </c>
      <c r="C431" s="89" t="s">
        <v>163</v>
      </c>
      <c r="D431" s="75">
        <v>1500</v>
      </c>
      <c r="E431" s="75" t="s">
        <v>212</v>
      </c>
      <c r="F431" s="75"/>
      <c r="G431" s="103">
        <v>42937</v>
      </c>
      <c r="H431" s="136">
        <v>0.42638888888888887</v>
      </c>
      <c r="I431" s="103">
        <v>42937</v>
      </c>
      <c r="J431" s="136">
        <v>0.52916666666666667</v>
      </c>
      <c r="K431" s="124"/>
      <c r="L431" s="124"/>
      <c r="M431" s="124"/>
      <c r="N431" s="105">
        <v>2.4699999999999998</v>
      </c>
      <c r="O431" s="105">
        <v>0</v>
      </c>
      <c r="P431" s="105">
        <v>0</v>
      </c>
      <c r="Q431" s="105">
        <v>0</v>
      </c>
      <c r="R431" s="53"/>
      <c r="S431" s="53"/>
      <c r="T431" s="53"/>
      <c r="U431" s="159" t="s">
        <v>901</v>
      </c>
      <c r="V431" s="90" t="s">
        <v>774</v>
      </c>
      <c r="W431" s="90"/>
      <c r="X431" s="160" t="s">
        <v>249</v>
      </c>
    </row>
    <row r="432" spans="1:24" ht="15" outlineLevel="1">
      <c r="A432" s="75"/>
      <c r="B432" s="75"/>
      <c r="C432" s="115" t="s">
        <v>432</v>
      </c>
      <c r="D432" s="75"/>
      <c r="E432" s="75"/>
      <c r="F432" s="75"/>
      <c r="G432" s="103"/>
      <c r="H432" s="124"/>
      <c r="I432" s="103"/>
      <c r="J432" s="124"/>
      <c r="K432" s="124"/>
      <c r="L432" s="124"/>
      <c r="M432" s="124"/>
      <c r="N432" s="105">
        <f>SUBTOTAL(9,N429:N431)</f>
        <v>11.54</v>
      </c>
      <c r="O432" s="105">
        <f>SUBTOTAL(9,O429:O429)</f>
        <v>0</v>
      </c>
      <c r="P432" s="105">
        <f>SUBTOTAL(9,P429:P429)</f>
        <v>0</v>
      </c>
      <c r="Q432" s="105">
        <f>SUBTOTAL(9,Q429:Q429)</f>
        <v>0</v>
      </c>
      <c r="R432" s="53"/>
      <c r="S432" s="53"/>
      <c r="T432" s="53"/>
      <c r="U432" s="89"/>
      <c r="V432" s="90"/>
      <c r="W432" s="95">
        <f>($W$2-O432-P432-N432)/($W$2-O432-P432)</f>
        <v>0.98448924731182796</v>
      </c>
      <c r="X432" s="106"/>
    </row>
    <row r="433" spans="1:24" ht="26.25" customHeight="1" outlineLevel="2">
      <c r="A433" s="68">
        <v>157</v>
      </c>
      <c r="B433" s="68" t="s">
        <v>672</v>
      </c>
      <c r="C433" s="84" t="s">
        <v>164</v>
      </c>
      <c r="D433" s="68">
        <v>1500</v>
      </c>
      <c r="E433" s="75" t="s">
        <v>212</v>
      </c>
      <c r="F433" s="68"/>
      <c r="G433" s="103">
        <v>42930</v>
      </c>
      <c r="H433" s="136">
        <v>0.38750000000000001</v>
      </c>
      <c r="I433" s="103">
        <v>42930</v>
      </c>
      <c r="J433" s="136">
        <v>0.68472222222222223</v>
      </c>
      <c r="K433" s="68"/>
      <c r="L433" s="68"/>
      <c r="M433" s="68"/>
      <c r="N433" s="68">
        <v>7.13</v>
      </c>
      <c r="O433" s="68">
        <v>0</v>
      </c>
      <c r="P433" s="68">
        <v>0</v>
      </c>
      <c r="Q433" s="68">
        <v>0</v>
      </c>
      <c r="R433" s="88"/>
      <c r="S433" s="88"/>
      <c r="T433" s="88"/>
      <c r="U433" s="159" t="s">
        <v>896</v>
      </c>
      <c r="V433" s="90" t="s">
        <v>774</v>
      </c>
      <c r="W433" s="91"/>
      <c r="X433" s="160" t="s">
        <v>242</v>
      </c>
    </row>
    <row r="434" spans="1:24" ht="15" outlineLevel="1">
      <c r="A434" s="68"/>
      <c r="B434" s="68"/>
      <c r="C434" s="96" t="s">
        <v>433</v>
      </c>
      <c r="D434" s="68"/>
      <c r="E434" s="75"/>
      <c r="F434" s="68"/>
      <c r="G434" s="68"/>
      <c r="H434" s="68"/>
      <c r="I434" s="68"/>
      <c r="J434" s="68"/>
      <c r="K434" s="68"/>
      <c r="L434" s="68"/>
      <c r="M434" s="68"/>
      <c r="N434" s="68">
        <f>SUBTOTAL(9,N433:N433)</f>
        <v>7.13</v>
      </c>
      <c r="O434" s="68">
        <f>SUBTOTAL(9,O433:O433)</f>
        <v>0</v>
      </c>
      <c r="P434" s="68">
        <f>SUBTOTAL(9,P433:P433)</f>
        <v>0</v>
      </c>
      <c r="Q434" s="68">
        <f>SUBTOTAL(9,Q433:Q433)</f>
        <v>0</v>
      </c>
      <c r="R434" s="88"/>
      <c r="S434" s="88"/>
      <c r="T434" s="88"/>
      <c r="U434" s="68"/>
      <c r="V434" s="90"/>
      <c r="W434" s="95">
        <f>($W$2-O434-P434-N434)/($W$2-O434-P434)</f>
        <v>0.99041666666666672</v>
      </c>
      <c r="X434" s="88"/>
    </row>
    <row r="435" spans="1:24" ht="24" customHeight="1" outlineLevel="2">
      <c r="A435" s="68">
        <v>158</v>
      </c>
      <c r="B435" s="68" t="s">
        <v>673</v>
      </c>
      <c r="C435" s="84" t="s">
        <v>165</v>
      </c>
      <c r="D435" s="68">
        <v>315</v>
      </c>
      <c r="E435" s="75" t="s">
        <v>212</v>
      </c>
      <c r="F435" s="68"/>
      <c r="G435" s="68"/>
      <c r="H435" s="68"/>
      <c r="I435" s="68"/>
      <c r="J435" s="68"/>
      <c r="K435" s="68"/>
      <c r="L435" s="68"/>
      <c r="M435" s="68"/>
      <c r="N435" s="68"/>
      <c r="O435" s="68"/>
      <c r="P435" s="68"/>
      <c r="Q435" s="68"/>
      <c r="R435" s="88"/>
      <c r="S435" s="88"/>
      <c r="T435" s="88"/>
      <c r="U435" s="68"/>
      <c r="V435" s="90" t="s">
        <v>774</v>
      </c>
      <c r="W435" s="91"/>
      <c r="X435" s="88"/>
    </row>
    <row r="436" spans="1:24" ht="15" outlineLevel="1">
      <c r="A436" s="68"/>
      <c r="B436" s="68"/>
      <c r="C436" s="96" t="s">
        <v>434</v>
      </c>
      <c r="D436" s="68"/>
      <c r="E436" s="75"/>
      <c r="F436" s="68"/>
      <c r="G436" s="68"/>
      <c r="H436" s="68"/>
      <c r="I436" s="68"/>
      <c r="J436" s="68"/>
      <c r="K436" s="68"/>
      <c r="L436" s="68"/>
      <c r="M436" s="68"/>
      <c r="N436" s="68">
        <f>SUBTOTAL(9,N435:N435)</f>
        <v>0</v>
      </c>
      <c r="O436" s="68">
        <f>SUBTOTAL(9,O435:O435)</f>
        <v>0</v>
      </c>
      <c r="P436" s="68">
        <f>SUBTOTAL(9,P435:P435)</f>
        <v>0</v>
      </c>
      <c r="Q436" s="68">
        <f>SUBTOTAL(9,Q435:Q435)</f>
        <v>0</v>
      </c>
      <c r="R436" s="88"/>
      <c r="S436" s="88"/>
      <c r="T436" s="88"/>
      <c r="U436" s="68"/>
      <c r="V436" s="90"/>
      <c r="W436" s="95">
        <f>($W$2-O436-P436-N436)/($W$2-O436-P436)</f>
        <v>1</v>
      </c>
      <c r="X436" s="88"/>
    </row>
    <row r="437" spans="1:24" ht="24" customHeight="1" outlineLevel="2">
      <c r="A437" s="75">
        <v>159</v>
      </c>
      <c r="B437" s="75" t="s">
        <v>674</v>
      </c>
      <c r="C437" s="89" t="s">
        <v>166</v>
      </c>
      <c r="D437" s="75">
        <v>1500</v>
      </c>
      <c r="E437" s="75" t="s">
        <v>212</v>
      </c>
      <c r="F437" s="75"/>
      <c r="G437" s="85"/>
      <c r="H437" s="86"/>
      <c r="I437" s="85"/>
      <c r="J437" s="86"/>
      <c r="K437" s="124"/>
      <c r="L437" s="124"/>
      <c r="M437" s="124"/>
      <c r="N437" s="127"/>
      <c r="O437" s="105"/>
      <c r="P437" s="105"/>
      <c r="Q437" s="105"/>
      <c r="R437" s="53"/>
      <c r="S437" s="53"/>
      <c r="T437" s="53"/>
      <c r="U437" s="89"/>
      <c r="V437" s="90"/>
      <c r="W437" s="90"/>
      <c r="X437" s="92"/>
    </row>
    <row r="438" spans="1:24" ht="15" outlineLevel="1">
      <c r="A438" s="75"/>
      <c r="B438" s="75"/>
      <c r="C438" s="115" t="s">
        <v>435</v>
      </c>
      <c r="D438" s="75"/>
      <c r="E438" s="75"/>
      <c r="F438" s="75"/>
      <c r="G438" s="103"/>
      <c r="H438" s="124"/>
      <c r="I438" s="103"/>
      <c r="J438" s="124"/>
      <c r="K438" s="124"/>
      <c r="L438" s="124"/>
      <c r="M438" s="124"/>
      <c r="N438" s="105">
        <f>SUBTOTAL(9,N437:N437)</f>
        <v>0</v>
      </c>
      <c r="O438" s="105">
        <f>SUBTOTAL(9,O437:O437)</f>
        <v>0</v>
      </c>
      <c r="P438" s="105">
        <f>SUBTOTAL(9,P437:P437)</f>
        <v>0</v>
      </c>
      <c r="Q438" s="105">
        <f>SUBTOTAL(9,Q437:Q437)</f>
        <v>0</v>
      </c>
      <c r="R438" s="53"/>
      <c r="S438" s="53"/>
      <c r="T438" s="53"/>
      <c r="U438" s="89"/>
      <c r="V438" s="90"/>
      <c r="W438" s="95">
        <f>($W$2-O438-P438-N438)/($W$2-O438-P438)</f>
        <v>1</v>
      </c>
      <c r="X438" s="106"/>
    </row>
    <row r="439" spans="1:24" ht="23.25" customHeight="1" outlineLevel="2">
      <c r="A439" s="75">
        <v>160</v>
      </c>
      <c r="B439" s="75" t="s">
        <v>675</v>
      </c>
      <c r="C439" s="89" t="s">
        <v>167</v>
      </c>
      <c r="D439" s="75">
        <v>1500</v>
      </c>
      <c r="E439" s="75" t="s">
        <v>212</v>
      </c>
      <c r="F439" s="75"/>
      <c r="G439" s="144"/>
      <c r="H439" s="145"/>
      <c r="I439" s="146"/>
      <c r="J439" s="145"/>
      <c r="K439" s="124"/>
      <c r="L439" s="124"/>
      <c r="M439" s="124"/>
      <c r="N439" s="105"/>
      <c r="O439" s="105"/>
      <c r="P439" s="105"/>
      <c r="Q439" s="105"/>
      <c r="R439" s="53"/>
      <c r="S439" s="53"/>
      <c r="T439" s="53"/>
      <c r="U439" s="148"/>
      <c r="V439" s="90"/>
      <c r="W439" s="90"/>
      <c r="X439" s="92"/>
    </row>
    <row r="440" spans="1:24" ht="15" outlineLevel="1">
      <c r="A440" s="75"/>
      <c r="B440" s="75"/>
      <c r="C440" s="115" t="s">
        <v>436</v>
      </c>
      <c r="D440" s="75"/>
      <c r="E440" s="75"/>
      <c r="F440" s="75"/>
      <c r="G440" s="103"/>
      <c r="H440" s="124"/>
      <c r="I440" s="103"/>
      <c r="J440" s="124"/>
      <c r="K440" s="124"/>
      <c r="L440" s="124"/>
      <c r="M440" s="124"/>
      <c r="N440" s="105">
        <f>SUBTOTAL(9,N439:N439)</f>
        <v>0</v>
      </c>
      <c r="O440" s="105">
        <f>SUBTOTAL(9,O439:O439)</f>
        <v>0</v>
      </c>
      <c r="P440" s="105">
        <f>SUBTOTAL(9,P439:P439)</f>
        <v>0</v>
      </c>
      <c r="Q440" s="105">
        <f>SUBTOTAL(9,Q439:Q439)</f>
        <v>0</v>
      </c>
      <c r="R440" s="53"/>
      <c r="S440" s="53"/>
      <c r="T440" s="53"/>
      <c r="U440" s="89"/>
      <c r="V440" s="90"/>
      <c r="W440" s="95">
        <f>($W$2-O440-P440-N440)/($W$2-O440-P440)</f>
        <v>1</v>
      </c>
      <c r="X440" s="106"/>
    </row>
    <row r="441" spans="1:24" ht="21" customHeight="1" outlineLevel="2">
      <c r="A441" s="75">
        <v>161</v>
      </c>
      <c r="B441" s="75" t="s">
        <v>676</v>
      </c>
      <c r="C441" s="89" t="s">
        <v>2</v>
      </c>
      <c r="D441" s="75">
        <v>1500</v>
      </c>
      <c r="E441" s="75" t="s">
        <v>212</v>
      </c>
      <c r="F441" s="75"/>
      <c r="G441" s="98"/>
      <c r="H441" s="99"/>
      <c r="I441" s="142"/>
      <c r="J441" s="101"/>
      <c r="K441" s="124"/>
      <c r="L441" s="124"/>
      <c r="M441" s="124"/>
      <c r="N441" s="105">
        <v>0</v>
      </c>
      <c r="O441" s="105">
        <v>0</v>
      </c>
      <c r="P441" s="105">
        <v>0</v>
      </c>
      <c r="Q441" s="105">
        <v>0</v>
      </c>
      <c r="R441" s="53"/>
      <c r="S441" s="53"/>
      <c r="T441" s="53"/>
      <c r="U441" s="89"/>
      <c r="V441" s="90"/>
      <c r="W441" s="90"/>
      <c r="X441" s="112"/>
    </row>
    <row r="442" spans="1:24" ht="15" outlineLevel="1">
      <c r="A442" s="75"/>
      <c r="B442" s="75"/>
      <c r="C442" s="115" t="s">
        <v>437</v>
      </c>
      <c r="D442" s="75"/>
      <c r="E442" s="75"/>
      <c r="F442" s="75"/>
      <c r="G442" s="103"/>
      <c r="H442" s="124"/>
      <c r="I442" s="103"/>
      <c r="J442" s="124"/>
      <c r="K442" s="124"/>
      <c r="L442" s="124"/>
      <c r="M442" s="124"/>
      <c r="N442" s="105">
        <f>SUBTOTAL(9,N441:N441)</f>
        <v>0</v>
      </c>
      <c r="O442" s="105">
        <f>SUBTOTAL(9,O441:O441)</f>
        <v>0</v>
      </c>
      <c r="P442" s="105">
        <f>SUBTOTAL(9,P441:P441)</f>
        <v>0</v>
      </c>
      <c r="Q442" s="105">
        <f>SUBTOTAL(9,Q441:Q441)</f>
        <v>0</v>
      </c>
      <c r="R442" s="53"/>
      <c r="S442" s="53"/>
      <c r="T442" s="53"/>
      <c r="U442" s="89"/>
      <c r="V442" s="90"/>
      <c r="W442" s="95">
        <f>($W$2-O442-P442-N442)/($W$2-O442-P442)</f>
        <v>1</v>
      </c>
      <c r="X442" s="106"/>
    </row>
    <row r="443" spans="1:24" ht="21" customHeight="1" outlineLevel="2">
      <c r="A443" s="75">
        <v>162</v>
      </c>
      <c r="B443" s="75" t="s">
        <v>677</v>
      </c>
      <c r="C443" s="89" t="s">
        <v>248</v>
      </c>
      <c r="D443" s="75">
        <v>1500</v>
      </c>
      <c r="E443" s="75" t="s">
        <v>212</v>
      </c>
      <c r="F443" s="75"/>
      <c r="G443" s="103"/>
      <c r="H443" s="124"/>
      <c r="I443" s="103"/>
      <c r="J443" s="124"/>
      <c r="K443" s="124"/>
      <c r="L443" s="124"/>
      <c r="M443" s="124"/>
      <c r="N443" s="105">
        <v>0</v>
      </c>
      <c r="O443" s="105">
        <v>0</v>
      </c>
      <c r="P443" s="105">
        <v>0</v>
      </c>
      <c r="Q443" s="105">
        <v>0</v>
      </c>
      <c r="R443" s="53"/>
      <c r="S443" s="53"/>
      <c r="T443" s="53"/>
      <c r="U443" s="89"/>
      <c r="V443" s="90" t="s">
        <v>774</v>
      </c>
      <c r="W443" s="90"/>
      <c r="X443" s="106"/>
    </row>
    <row r="444" spans="1:24" ht="15" outlineLevel="1">
      <c r="A444" s="75"/>
      <c r="B444" s="75"/>
      <c r="C444" s="115" t="s">
        <v>439</v>
      </c>
      <c r="D444" s="75"/>
      <c r="E444" s="75"/>
      <c r="F444" s="75"/>
      <c r="G444" s="103"/>
      <c r="H444" s="124"/>
      <c r="I444" s="103"/>
      <c r="J444" s="124"/>
      <c r="K444" s="124"/>
      <c r="L444" s="124"/>
      <c r="M444" s="124"/>
      <c r="N444" s="105">
        <f>SUBTOTAL(9,N443:N443)</f>
        <v>0</v>
      </c>
      <c r="O444" s="105">
        <f>SUBTOTAL(9,O443:O443)</f>
        <v>0</v>
      </c>
      <c r="P444" s="105">
        <f>SUBTOTAL(9,P443:P443)</f>
        <v>0</v>
      </c>
      <c r="Q444" s="105">
        <f>SUBTOTAL(9,Q443:Q443)</f>
        <v>0</v>
      </c>
      <c r="R444" s="53"/>
      <c r="S444" s="53"/>
      <c r="T444" s="53"/>
      <c r="U444" s="89"/>
      <c r="V444" s="90"/>
      <c r="W444" s="95">
        <f>($W$2-O444-P444-N444)/($W$2-O444-P444)</f>
        <v>1</v>
      </c>
      <c r="X444" s="106"/>
    </row>
    <row r="445" spans="1:24" ht="20.25" customHeight="1" outlineLevel="2">
      <c r="A445" s="68">
        <v>163</v>
      </c>
      <c r="B445" s="68" t="s">
        <v>678</v>
      </c>
      <c r="C445" s="84" t="s">
        <v>168</v>
      </c>
      <c r="D445" s="68">
        <v>63</v>
      </c>
      <c r="E445" s="75" t="s">
        <v>212</v>
      </c>
      <c r="F445" s="68"/>
      <c r="G445" s="68"/>
      <c r="H445" s="68"/>
      <c r="I445" s="68"/>
      <c r="J445" s="68"/>
      <c r="K445" s="68"/>
      <c r="L445" s="68"/>
      <c r="M445" s="68"/>
      <c r="N445" s="68"/>
      <c r="O445" s="68"/>
      <c r="P445" s="68"/>
      <c r="Q445" s="68"/>
      <c r="R445" s="88"/>
      <c r="S445" s="88"/>
      <c r="T445" s="88"/>
      <c r="U445" s="68"/>
      <c r="V445" s="90" t="s">
        <v>774</v>
      </c>
      <c r="W445" s="91"/>
      <c r="X445" s="88"/>
    </row>
    <row r="446" spans="1:24" ht="15" outlineLevel="1">
      <c r="A446" s="68"/>
      <c r="B446" s="68"/>
      <c r="C446" s="96" t="s">
        <v>440</v>
      </c>
      <c r="D446" s="68"/>
      <c r="E446" s="75"/>
      <c r="F446" s="68"/>
      <c r="G446" s="68"/>
      <c r="H446" s="68"/>
      <c r="I446" s="68"/>
      <c r="J446" s="68"/>
      <c r="K446" s="68"/>
      <c r="L446" s="68"/>
      <c r="M446" s="68"/>
      <c r="N446" s="68">
        <f>SUBTOTAL(9,N445:N445)</f>
        <v>0</v>
      </c>
      <c r="O446" s="68">
        <f>SUBTOTAL(9,O445:O445)</f>
        <v>0</v>
      </c>
      <c r="P446" s="68">
        <f>SUBTOTAL(9,P445:P445)</f>
        <v>0</v>
      </c>
      <c r="Q446" s="68">
        <f>SUBTOTAL(9,Q445:Q445)</f>
        <v>0</v>
      </c>
      <c r="R446" s="88"/>
      <c r="S446" s="88"/>
      <c r="T446" s="88"/>
      <c r="U446" s="68"/>
      <c r="V446" s="90"/>
      <c r="W446" s="95">
        <f>($W$2-O446-P446-N446)/($W$2-O446-P446)</f>
        <v>1</v>
      </c>
      <c r="X446" s="88"/>
    </row>
    <row r="447" spans="1:24" ht="15" outlineLevel="2">
      <c r="A447" s="68">
        <v>164</v>
      </c>
      <c r="B447" s="68" t="s">
        <v>679</v>
      </c>
      <c r="C447" s="84" t="s">
        <v>170</v>
      </c>
      <c r="D447" s="68">
        <v>240</v>
      </c>
      <c r="E447" s="75" t="s">
        <v>212</v>
      </c>
      <c r="F447" s="68"/>
      <c r="G447" s="144"/>
      <c r="H447" s="145"/>
      <c r="I447" s="146"/>
      <c r="J447" s="145"/>
      <c r="K447" s="68"/>
      <c r="L447" s="68"/>
      <c r="M447" s="68"/>
      <c r="N447" s="68"/>
      <c r="O447" s="68"/>
      <c r="P447" s="68"/>
      <c r="Q447" s="68"/>
      <c r="R447" s="88"/>
      <c r="S447" s="88"/>
      <c r="T447" s="88"/>
      <c r="U447" s="89"/>
      <c r="V447" s="90"/>
      <c r="W447" s="91"/>
      <c r="X447" s="92"/>
    </row>
    <row r="448" spans="1:24" ht="15" outlineLevel="1">
      <c r="A448" s="68"/>
      <c r="B448" s="68"/>
      <c r="C448" s="96" t="s">
        <v>441</v>
      </c>
      <c r="D448" s="68"/>
      <c r="E448" s="75"/>
      <c r="F448" s="68"/>
      <c r="G448" s="68"/>
      <c r="H448" s="68"/>
      <c r="I448" s="68"/>
      <c r="J448" s="68"/>
      <c r="K448" s="68"/>
      <c r="L448" s="68"/>
      <c r="M448" s="68"/>
      <c r="N448" s="68">
        <f>SUBTOTAL(9,N447:N447)</f>
        <v>0</v>
      </c>
      <c r="O448" s="68">
        <f>SUBTOTAL(9,O447:O447)</f>
        <v>0</v>
      </c>
      <c r="P448" s="68">
        <f>SUBTOTAL(9,P447:P447)</f>
        <v>0</v>
      </c>
      <c r="Q448" s="68">
        <f>SUBTOTAL(9,Q447:Q447)</f>
        <v>0</v>
      </c>
      <c r="R448" s="88"/>
      <c r="S448" s="88"/>
      <c r="T448" s="88"/>
      <c r="U448" s="68"/>
      <c r="V448" s="90"/>
      <c r="W448" s="95">
        <f>($W$2-O448-P448-N448)/($W$2-O448-P448)</f>
        <v>1</v>
      </c>
      <c r="X448" s="88"/>
    </row>
    <row r="449" spans="1:24" ht="21.75" customHeight="1" outlineLevel="2">
      <c r="A449" s="68">
        <v>165</v>
      </c>
      <c r="B449" s="68" t="s">
        <v>680</v>
      </c>
      <c r="C449" s="84" t="s">
        <v>171</v>
      </c>
      <c r="D449" s="68">
        <v>50</v>
      </c>
      <c r="E449" s="75" t="s">
        <v>212</v>
      </c>
      <c r="F449" s="68"/>
      <c r="G449" s="68"/>
      <c r="H449" s="68"/>
      <c r="I449" s="68"/>
      <c r="J449" s="68"/>
      <c r="K449" s="68"/>
      <c r="L449" s="68"/>
      <c r="M449" s="68"/>
      <c r="N449" s="68"/>
      <c r="O449" s="68"/>
      <c r="P449" s="68"/>
      <c r="Q449" s="68"/>
      <c r="R449" s="88"/>
      <c r="S449" s="88"/>
      <c r="T449" s="88"/>
      <c r="U449" s="68"/>
      <c r="V449" s="90" t="s">
        <v>774</v>
      </c>
      <c r="W449" s="91"/>
      <c r="X449" s="88"/>
    </row>
    <row r="450" spans="1:24" ht="15" outlineLevel="1">
      <c r="A450" s="68"/>
      <c r="B450" s="68"/>
      <c r="C450" s="96" t="s">
        <v>442</v>
      </c>
      <c r="D450" s="68"/>
      <c r="E450" s="75"/>
      <c r="F450" s="68"/>
      <c r="G450" s="68"/>
      <c r="H450" s="68"/>
      <c r="I450" s="68"/>
      <c r="J450" s="68"/>
      <c r="K450" s="68"/>
      <c r="L450" s="68"/>
      <c r="M450" s="68"/>
      <c r="N450" s="68">
        <f>SUBTOTAL(9,N449:N449)</f>
        <v>0</v>
      </c>
      <c r="O450" s="68">
        <f>SUBTOTAL(9,O449:O449)</f>
        <v>0</v>
      </c>
      <c r="P450" s="68">
        <f>SUBTOTAL(9,P449:P449)</f>
        <v>0</v>
      </c>
      <c r="Q450" s="68">
        <f>SUBTOTAL(9,Q449:Q449)</f>
        <v>0</v>
      </c>
      <c r="R450" s="88"/>
      <c r="S450" s="88"/>
      <c r="T450" s="88"/>
      <c r="U450" s="68"/>
      <c r="V450" s="90"/>
      <c r="W450" s="95">
        <f>($W$2-O450-P450-N450)/($W$2-O450-P450)</f>
        <v>1</v>
      </c>
      <c r="X450" s="88"/>
    </row>
    <row r="451" spans="1:24" ht="23.25" customHeight="1" outlineLevel="2">
      <c r="A451" s="68">
        <v>166</v>
      </c>
      <c r="B451" s="68" t="s">
        <v>681</v>
      </c>
      <c r="C451" s="84" t="s">
        <v>172</v>
      </c>
      <c r="D451" s="68">
        <v>50</v>
      </c>
      <c r="E451" s="75" t="s">
        <v>212</v>
      </c>
      <c r="F451" s="68"/>
      <c r="G451" s="103"/>
      <c r="H451" s="136"/>
      <c r="I451" s="110"/>
      <c r="J451" s="136"/>
      <c r="K451" s="68"/>
      <c r="L451" s="68"/>
      <c r="M451" s="68"/>
      <c r="N451" s="68"/>
      <c r="O451" s="68"/>
      <c r="P451" s="68"/>
      <c r="Q451" s="68"/>
      <c r="R451" s="88"/>
      <c r="S451" s="88"/>
      <c r="T451" s="88"/>
      <c r="U451" s="153"/>
      <c r="V451" s="90"/>
      <c r="W451" s="91"/>
      <c r="X451" s="88"/>
    </row>
    <row r="452" spans="1:24" ht="15" outlineLevel="1">
      <c r="A452" s="68"/>
      <c r="B452" s="68"/>
      <c r="C452" s="96" t="s">
        <v>443</v>
      </c>
      <c r="D452" s="68"/>
      <c r="E452" s="75"/>
      <c r="F452" s="68"/>
      <c r="G452" s="68"/>
      <c r="H452" s="68"/>
      <c r="I452" s="68"/>
      <c r="J452" s="68"/>
      <c r="K452" s="68"/>
      <c r="L452" s="68"/>
      <c r="M452" s="68"/>
      <c r="N452" s="68">
        <f>SUBTOTAL(9,N451:N451)</f>
        <v>0</v>
      </c>
      <c r="O452" s="68">
        <f>SUBTOTAL(9,O451:O451)</f>
        <v>0</v>
      </c>
      <c r="P452" s="68">
        <f>SUBTOTAL(9,P451:P451)</f>
        <v>0</v>
      </c>
      <c r="Q452" s="68">
        <f>SUBTOTAL(9,Q451:Q451)</f>
        <v>0</v>
      </c>
      <c r="R452" s="88"/>
      <c r="S452" s="88"/>
      <c r="T452" s="88"/>
      <c r="U452" s="68"/>
      <c r="V452" s="90"/>
      <c r="W452" s="95">
        <f>($W$2-O452-P452-N452)/($W$2-O452-P452)</f>
        <v>1</v>
      </c>
      <c r="X452" s="88"/>
    </row>
    <row r="453" spans="1:24" ht="15" outlineLevel="2">
      <c r="A453" s="75">
        <v>167</v>
      </c>
      <c r="B453" s="75" t="s">
        <v>682</v>
      </c>
      <c r="C453" s="89" t="s">
        <v>21</v>
      </c>
      <c r="D453" s="75">
        <v>63</v>
      </c>
      <c r="E453" s="75" t="s">
        <v>212</v>
      </c>
      <c r="F453" s="75"/>
      <c r="G453" s="144"/>
      <c r="H453" s="145"/>
      <c r="I453" s="146"/>
      <c r="J453" s="145"/>
      <c r="K453" s="124"/>
      <c r="L453" s="124"/>
      <c r="M453" s="124"/>
      <c r="N453" s="105"/>
      <c r="O453" s="105"/>
      <c r="P453" s="105"/>
      <c r="Q453" s="127"/>
      <c r="R453" s="53"/>
      <c r="S453" s="53"/>
      <c r="T453" s="53"/>
      <c r="U453" s="89"/>
      <c r="V453" s="90"/>
      <c r="W453" s="90"/>
      <c r="X453" s="92"/>
    </row>
    <row r="454" spans="1:24" ht="15" outlineLevel="1">
      <c r="A454" s="75"/>
      <c r="B454" s="75"/>
      <c r="C454" s="115" t="s">
        <v>444</v>
      </c>
      <c r="D454" s="75"/>
      <c r="E454" s="75"/>
      <c r="F454" s="75"/>
      <c r="G454" s="103"/>
      <c r="H454" s="124"/>
      <c r="I454" s="103"/>
      <c r="J454" s="124"/>
      <c r="K454" s="124"/>
      <c r="L454" s="124"/>
      <c r="M454" s="124"/>
      <c r="N454" s="105">
        <f>SUBTOTAL(9,N453:N453)</f>
        <v>0</v>
      </c>
      <c r="O454" s="105">
        <f>SUBTOTAL(9,O453:O453)</f>
        <v>0</v>
      </c>
      <c r="P454" s="105">
        <f>SUBTOTAL(9,P453:P453)</f>
        <v>0</v>
      </c>
      <c r="Q454" s="105">
        <f>SUBTOTAL(9,Q453:Q453)</f>
        <v>0</v>
      </c>
      <c r="R454" s="53"/>
      <c r="S454" s="53"/>
      <c r="T454" s="53"/>
      <c r="U454" s="89"/>
      <c r="V454" s="90"/>
      <c r="W454" s="95">
        <f>($W$2-O454-P454-N454)/($W$2-O454-P454)</f>
        <v>1</v>
      </c>
      <c r="X454" s="106"/>
    </row>
    <row r="455" spans="1:24" ht="15" outlineLevel="2">
      <c r="A455" s="75">
        <v>168</v>
      </c>
      <c r="B455" s="75" t="s">
        <v>683</v>
      </c>
      <c r="C455" s="89" t="s">
        <v>19</v>
      </c>
      <c r="D455" s="75">
        <v>63</v>
      </c>
      <c r="E455" s="75" t="s">
        <v>212</v>
      </c>
      <c r="F455" s="75"/>
      <c r="G455" s="103"/>
      <c r="H455" s="136"/>
      <c r="I455" s="110"/>
      <c r="J455" s="136"/>
      <c r="K455" s="124"/>
      <c r="L455" s="124"/>
      <c r="M455" s="124"/>
      <c r="N455" s="105"/>
      <c r="O455" s="105"/>
      <c r="P455" s="105"/>
      <c r="Q455" s="127"/>
      <c r="R455" s="53"/>
      <c r="S455" s="53"/>
      <c r="T455" s="53"/>
      <c r="U455" s="148"/>
      <c r="V455" s="90"/>
      <c r="W455" s="90"/>
      <c r="X455" s="92"/>
    </row>
    <row r="456" spans="1:24" ht="15" outlineLevel="1">
      <c r="A456" s="75"/>
      <c r="B456" s="75"/>
      <c r="C456" s="107" t="s">
        <v>445</v>
      </c>
      <c r="D456" s="75"/>
      <c r="E456" s="75"/>
      <c r="F456" s="75"/>
      <c r="G456" s="108"/>
      <c r="H456" s="138"/>
      <c r="I456" s="110"/>
      <c r="J456" s="136"/>
      <c r="K456" s="136"/>
      <c r="L456" s="136"/>
      <c r="M456" s="136"/>
      <c r="N456" s="105">
        <f>SUBTOTAL(9,N455:N455)</f>
        <v>0</v>
      </c>
      <c r="O456" s="105">
        <f>SUBTOTAL(9,O455:O455)</f>
        <v>0</v>
      </c>
      <c r="P456" s="105">
        <f>SUBTOTAL(9,P455:P455)</f>
        <v>0</v>
      </c>
      <c r="Q456" s="105">
        <f>SUBTOTAL(9,Q455:Q455)</f>
        <v>0</v>
      </c>
      <c r="R456" s="53"/>
      <c r="S456" s="53"/>
      <c r="T456" s="53"/>
      <c r="U456" s="89"/>
      <c r="V456" s="90"/>
      <c r="W456" s="95">
        <f>($W$2-O456-P456-N456)/($W$2-O456-P456)</f>
        <v>1</v>
      </c>
      <c r="X456" s="92"/>
    </row>
    <row r="457" spans="1:24" ht="15" outlineLevel="2">
      <c r="A457" s="75">
        <v>169</v>
      </c>
      <c r="B457" s="68" t="s">
        <v>684</v>
      </c>
      <c r="C457" s="84" t="s">
        <v>5</v>
      </c>
      <c r="D457" s="68">
        <v>50</v>
      </c>
      <c r="E457" s="75" t="s">
        <v>212</v>
      </c>
      <c r="F457" s="68"/>
      <c r="G457" s="103"/>
      <c r="H457" s="136"/>
      <c r="I457" s="110"/>
      <c r="J457" s="136"/>
      <c r="K457" s="68"/>
      <c r="L457" s="68"/>
      <c r="M457" s="68"/>
      <c r="N457" s="117"/>
      <c r="O457" s="117"/>
      <c r="P457" s="117"/>
      <c r="Q457" s="127"/>
      <c r="R457" s="88"/>
      <c r="S457" s="88"/>
      <c r="T457" s="88"/>
      <c r="U457" s="148"/>
      <c r="V457" s="90"/>
      <c r="W457" s="91"/>
      <c r="X457" s="149"/>
    </row>
    <row r="458" spans="1:24" ht="15" outlineLevel="1">
      <c r="A458" s="68"/>
      <c r="B458" s="68"/>
      <c r="C458" s="96" t="s">
        <v>446</v>
      </c>
      <c r="D458" s="68"/>
      <c r="E458" s="75"/>
      <c r="F458" s="68"/>
      <c r="G458" s="68"/>
      <c r="H458" s="68"/>
      <c r="I458" s="68"/>
      <c r="J458" s="68"/>
      <c r="K458" s="68"/>
      <c r="L458" s="68"/>
      <c r="M458" s="68"/>
      <c r="N458" s="68">
        <f>SUBTOTAL(9,N457:N457)</f>
        <v>0</v>
      </c>
      <c r="O458" s="68">
        <f>SUBTOTAL(9,O457:O457)</f>
        <v>0</v>
      </c>
      <c r="P458" s="68">
        <f>SUBTOTAL(9,P457:P457)</f>
        <v>0</v>
      </c>
      <c r="Q458" s="68">
        <f>SUBTOTAL(9,Q457:Q457)</f>
        <v>0</v>
      </c>
      <c r="R458" s="88"/>
      <c r="S458" s="88"/>
      <c r="T458" s="88"/>
      <c r="U458" s="68"/>
      <c r="V458" s="90"/>
      <c r="W458" s="95">
        <f>($W$2-O458-P458-N458)/($W$2-O458-P458)</f>
        <v>1</v>
      </c>
      <c r="X458" s="88"/>
    </row>
    <row r="459" spans="1:24" ht="24.75" customHeight="1" outlineLevel="2">
      <c r="A459" s="68">
        <v>170</v>
      </c>
      <c r="B459" s="68" t="s">
        <v>685</v>
      </c>
      <c r="C459" s="84" t="s">
        <v>173</v>
      </c>
      <c r="D459" s="68">
        <v>240</v>
      </c>
      <c r="E459" s="75" t="s">
        <v>212</v>
      </c>
      <c r="F459" s="68"/>
      <c r="G459" s="144"/>
      <c r="H459" s="145"/>
      <c r="I459" s="146"/>
      <c r="J459" s="145"/>
      <c r="K459" s="68"/>
      <c r="L459" s="68"/>
      <c r="M459" s="68"/>
      <c r="N459" s="68"/>
      <c r="O459" s="68"/>
      <c r="P459" s="68"/>
      <c r="Q459" s="68"/>
      <c r="R459" s="88"/>
      <c r="S459" s="88"/>
      <c r="T459" s="88"/>
      <c r="U459" s="148"/>
      <c r="V459" s="90"/>
      <c r="W459" s="91"/>
      <c r="X459" s="88"/>
    </row>
    <row r="460" spans="1:24" ht="15" outlineLevel="1">
      <c r="A460" s="68"/>
      <c r="B460" s="68"/>
      <c r="C460" s="96" t="s">
        <v>447</v>
      </c>
      <c r="D460" s="68"/>
      <c r="E460" s="75"/>
      <c r="F460" s="68"/>
      <c r="G460" s="68"/>
      <c r="H460" s="68"/>
      <c r="I460" s="68"/>
      <c r="J460" s="68"/>
      <c r="K460" s="68"/>
      <c r="L460" s="68"/>
      <c r="M460" s="68"/>
      <c r="N460" s="68">
        <f>SUBTOTAL(9,N459:N459)</f>
        <v>0</v>
      </c>
      <c r="O460" s="68">
        <f>SUBTOTAL(9,O459:O459)</f>
        <v>0</v>
      </c>
      <c r="P460" s="68">
        <f>SUBTOTAL(9,P459:P459)</f>
        <v>0</v>
      </c>
      <c r="Q460" s="68">
        <f>SUBTOTAL(9,Q459:Q459)</f>
        <v>0</v>
      </c>
      <c r="R460" s="88"/>
      <c r="S460" s="88"/>
      <c r="T460" s="88"/>
      <c r="U460" s="68"/>
      <c r="V460" s="90"/>
      <c r="W460" s="95">
        <f>($W$2-O460-P460-N460)/($W$2-O460-P460)</f>
        <v>1</v>
      </c>
      <c r="X460" s="88"/>
    </row>
    <row r="461" spans="1:24" ht="15" outlineLevel="2">
      <c r="A461" s="75">
        <v>171</v>
      </c>
      <c r="B461" s="75" t="s">
        <v>686</v>
      </c>
      <c r="C461" s="111" t="s">
        <v>38</v>
      </c>
      <c r="D461" s="75">
        <v>240</v>
      </c>
      <c r="E461" s="75" t="s">
        <v>212</v>
      </c>
      <c r="F461" s="75"/>
      <c r="G461" s="103"/>
      <c r="H461" s="136"/>
      <c r="I461" s="110"/>
      <c r="J461" s="136"/>
      <c r="K461" s="136"/>
      <c r="L461" s="136"/>
      <c r="M461" s="136"/>
      <c r="N461" s="105"/>
      <c r="O461" s="105"/>
      <c r="P461" s="105"/>
      <c r="Q461" s="105"/>
      <c r="R461" s="53"/>
      <c r="S461" s="53"/>
      <c r="T461" s="53"/>
      <c r="U461" s="153"/>
      <c r="V461" s="90"/>
      <c r="W461" s="90"/>
      <c r="X461" s="92"/>
    </row>
    <row r="462" spans="1:24" ht="15" outlineLevel="1">
      <c r="A462" s="75"/>
      <c r="B462" s="75"/>
      <c r="C462" s="107" t="s">
        <v>448</v>
      </c>
      <c r="D462" s="75"/>
      <c r="E462" s="75"/>
      <c r="F462" s="75"/>
      <c r="G462" s="108"/>
      <c r="H462" s="138"/>
      <c r="I462" s="110"/>
      <c r="J462" s="136"/>
      <c r="K462" s="136"/>
      <c r="L462" s="136"/>
      <c r="M462" s="136"/>
      <c r="N462" s="105">
        <f>SUBTOTAL(9,N461:N461)</f>
        <v>0</v>
      </c>
      <c r="O462" s="105">
        <f>SUBTOTAL(9,O461:O461)</f>
        <v>0</v>
      </c>
      <c r="P462" s="105">
        <f>SUBTOTAL(9,P461:P461)</f>
        <v>0</v>
      </c>
      <c r="Q462" s="105">
        <f>SUBTOTAL(9,Q461:Q461)</f>
        <v>0</v>
      </c>
      <c r="R462" s="53"/>
      <c r="S462" s="53"/>
      <c r="T462" s="53"/>
      <c r="U462" s="89"/>
      <c r="V462" s="90"/>
      <c r="W462" s="95">
        <f>($W$2-O462-P462-N462)/($W$2-O462-P462)</f>
        <v>1</v>
      </c>
      <c r="X462" s="92"/>
    </row>
    <row r="463" spans="1:24" ht="24" customHeight="1" outlineLevel="2">
      <c r="A463" s="68">
        <v>172</v>
      </c>
      <c r="B463" s="68" t="s">
        <v>687</v>
      </c>
      <c r="C463" s="84" t="s">
        <v>174</v>
      </c>
      <c r="D463" s="68">
        <v>240</v>
      </c>
      <c r="E463" s="75" t="s">
        <v>212</v>
      </c>
      <c r="F463" s="68"/>
      <c r="G463" s="103">
        <v>42917</v>
      </c>
      <c r="H463" s="136">
        <v>0.43194444444444446</v>
      </c>
      <c r="I463" s="110">
        <v>42917</v>
      </c>
      <c r="J463" s="136">
        <v>0.78055555555555556</v>
      </c>
      <c r="K463" s="68"/>
      <c r="L463" s="68"/>
      <c r="M463" s="68"/>
      <c r="N463" s="68">
        <v>8.3699999999999992</v>
      </c>
      <c r="O463" s="68">
        <v>0</v>
      </c>
      <c r="P463" s="68">
        <v>0</v>
      </c>
      <c r="Q463" s="68">
        <v>0</v>
      </c>
      <c r="R463" s="88"/>
      <c r="S463" s="88"/>
      <c r="T463" s="88"/>
      <c r="U463" s="159" t="s">
        <v>913</v>
      </c>
      <c r="V463" s="90" t="s">
        <v>774</v>
      </c>
      <c r="W463" s="91"/>
      <c r="X463" s="88" t="s">
        <v>858</v>
      </c>
    </row>
    <row r="464" spans="1:24" ht="15" outlineLevel="1">
      <c r="A464" s="68"/>
      <c r="B464" s="68"/>
      <c r="C464" s="96" t="s">
        <v>449</v>
      </c>
      <c r="D464" s="68"/>
      <c r="E464" s="75"/>
      <c r="F464" s="68"/>
      <c r="G464" s="68"/>
      <c r="H464" s="68"/>
      <c r="I464" s="68"/>
      <c r="J464" s="68"/>
      <c r="K464" s="68"/>
      <c r="L464" s="68"/>
      <c r="M464" s="68"/>
      <c r="N464" s="68">
        <f>SUBTOTAL(9,N463:N463)</f>
        <v>8.3699999999999992</v>
      </c>
      <c r="O464" s="68">
        <f>SUBTOTAL(9,O463:O463)</f>
        <v>0</v>
      </c>
      <c r="P464" s="68">
        <f>SUBTOTAL(9,P463:P463)</f>
        <v>0</v>
      </c>
      <c r="Q464" s="68">
        <f>SUBTOTAL(9,Q463:Q463)</f>
        <v>0</v>
      </c>
      <c r="R464" s="88"/>
      <c r="S464" s="88"/>
      <c r="T464" s="88"/>
      <c r="U464" s="68"/>
      <c r="V464" s="90"/>
      <c r="W464" s="95">
        <f>($W$2-O464-P464-N464)/($W$2-O464-P464)</f>
        <v>0.98875000000000002</v>
      </c>
      <c r="X464" s="88"/>
    </row>
    <row r="465" spans="1:24" ht="15" outlineLevel="2">
      <c r="A465" s="75">
        <v>173</v>
      </c>
      <c r="B465" s="75" t="s">
        <v>688</v>
      </c>
      <c r="C465" s="89" t="s">
        <v>175</v>
      </c>
      <c r="D465" s="75">
        <v>240</v>
      </c>
      <c r="E465" s="75" t="s">
        <v>212</v>
      </c>
      <c r="F465" s="75"/>
      <c r="G465" s="144"/>
      <c r="H465" s="145"/>
      <c r="I465" s="146"/>
      <c r="J465" s="145"/>
      <c r="K465" s="124"/>
      <c r="L465" s="124"/>
      <c r="M465" s="124"/>
      <c r="N465" s="105"/>
      <c r="O465" s="105"/>
      <c r="P465" s="105"/>
      <c r="Q465" s="105"/>
      <c r="R465" s="53"/>
      <c r="S465" s="53"/>
      <c r="T465" s="53"/>
      <c r="U465" s="148"/>
      <c r="V465" s="90"/>
      <c r="W465" s="90"/>
      <c r="X465" s="112"/>
    </row>
    <row r="466" spans="1:24" ht="15" outlineLevel="1">
      <c r="A466" s="75"/>
      <c r="B466" s="75"/>
      <c r="C466" s="115" t="s">
        <v>450</v>
      </c>
      <c r="D466" s="75"/>
      <c r="E466" s="75"/>
      <c r="F466" s="75"/>
      <c r="G466" s="103"/>
      <c r="H466" s="124"/>
      <c r="I466" s="103"/>
      <c r="J466" s="124"/>
      <c r="K466" s="124"/>
      <c r="L466" s="124"/>
      <c r="M466" s="124"/>
      <c r="N466" s="105">
        <f>SUBTOTAL(9,N465:N465)</f>
        <v>0</v>
      </c>
      <c r="O466" s="105">
        <f>SUBTOTAL(9,O465:O465)</f>
        <v>0</v>
      </c>
      <c r="P466" s="105">
        <f>SUBTOTAL(9,P465:P465)</f>
        <v>0</v>
      </c>
      <c r="Q466" s="105">
        <f>SUBTOTAL(9,Q465:Q465)</f>
        <v>0</v>
      </c>
      <c r="R466" s="53"/>
      <c r="S466" s="53"/>
      <c r="T466" s="53"/>
      <c r="U466" s="89"/>
      <c r="V466" s="90"/>
      <c r="W466" s="95">
        <f>($W$2-O466-P466-N466)/($W$2-O466-P466)</f>
        <v>1</v>
      </c>
      <c r="X466" s="106"/>
    </row>
    <row r="467" spans="1:24" ht="23.25" customHeight="1" outlineLevel="2">
      <c r="A467" s="75">
        <v>174</v>
      </c>
      <c r="B467" s="75" t="s">
        <v>689</v>
      </c>
      <c r="C467" s="89" t="s">
        <v>176</v>
      </c>
      <c r="D467" s="75">
        <v>240</v>
      </c>
      <c r="E467" s="75" t="s">
        <v>212</v>
      </c>
      <c r="F467" s="75"/>
      <c r="G467" s="98"/>
      <c r="H467" s="99"/>
      <c r="I467" s="100"/>
      <c r="J467" s="101"/>
      <c r="K467" s="124"/>
      <c r="L467" s="124"/>
      <c r="M467" s="124"/>
      <c r="N467" s="105">
        <v>0</v>
      </c>
      <c r="O467" s="105">
        <v>0</v>
      </c>
      <c r="P467" s="105">
        <v>0</v>
      </c>
      <c r="Q467" s="105">
        <v>0</v>
      </c>
      <c r="R467" s="53"/>
      <c r="S467" s="53"/>
      <c r="T467" s="53"/>
      <c r="U467" s="89"/>
      <c r="V467" s="90" t="s">
        <v>774</v>
      </c>
      <c r="W467" s="90"/>
      <c r="X467" s="106"/>
    </row>
    <row r="468" spans="1:24" ht="15" outlineLevel="1">
      <c r="A468" s="75"/>
      <c r="B468" s="75"/>
      <c r="C468" s="107" t="s">
        <v>451</v>
      </c>
      <c r="D468" s="75"/>
      <c r="E468" s="75"/>
      <c r="F468" s="75"/>
      <c r="G468" s="108"/>
      <c r="H468" s="138"/>
      <c r="I468" s="110"/>
      <c r="J468" s="136"/>
      <c r="K468" s="136"/>
      <c r="L468" s="136"/>
      <c r="M468" s="136"/>
      <c r="N468" s="105">
        <f>SUBTOTAL(9,N467:N467)</f>
        <v>0</v>
      </c>
      <c r="O468" s="105">
        <f>SUBTOTAL(9,O467:O467)</f>
        <v>0</v>
      </c>
      <c r="P468" s="105">
        <f>SUBTOTAL(9,P467:P467)</f>
        <v>0</v>
      </c>
      <c r="Q468" s="105">
        <f>SUBTOTAL(9,Q467:Q467)</f>
        <v>0</v>
      </c>
      <c r="R468" s="53"/>
      <c r="S468" s="53"/>
      <c r="T468" s="53"/>
      <c r="U468" s="89"/>
      <c r="V468" s="90"/>
      <c r="W468" s="95">
        <f>($W$2-O468-P468-N468)/($W$2-O468-P468)</f>
        <v>1</v>
      </c>
      <c r="X468" s="92"/>
    </row>
    <row r="469" spans="1:24" ht="21" customHeight="1" outlineLevel="2">
      <c r="A469" s="68">
        <v>175</v>
      </c>
      <c r="B469" s="68" t="s">
        <v>690</v>
      </c>
      <c r="C469" s="84" t="s">
        <v>177</v>
      </c>
      <c r="D469" s="68">
        <v>240</v>
      </c>
      <c r="E469" s="75" t="s">
        <v>212</v>
      </c>
      <c r="F469" s="68"/>
      <c r="G469" s="68"/>
      <c r="H469" s="68"/>
      <c r="I469" s="68"/>
      <c r="J469" s="68"/>
      <c r="K469" s="68"/>
      <c r="L469" s="68"/>
      <c r="M469" s="68"/>
      <c r="N469" s="68"/>
      <c r="O469" s="68"/>
      <c r="P469" s="68"/>
      <c r="Q469" s="68"/>
      <c r="R469" s="88"/>
      <c r="S469" s="88"/>
      <c r="T469" s="88"/>
      <c r="U469" s="68"/>
      <c r="V469" s="90" t="s">
        <v>774</v>
      </c>
      <c r="W469" s="91"/>
      <c r="X469" s="88"/>
    </row>
    <row r="470" spans="1:24" ht="15" outlineLevel="1">
      <c r="A470" s="68"/>
      <c r="B470" s="68"/>
      <c r="C470" s="96" t="s">
        <v>452</v>
      </c>
      <c r="D470" s="68"/>
      <c r="E470" s="75"/>
      <c r="F470" s="68"/>
      <c r="G470" s="68"/>
      <c r="H470" s="68"/>
      <c r="I470" s="68"/>
      <c r="J470" s="68"/>
      <c r="K470" s="68"/>
      <c r="L470" s="68"/>
      <c r="M470" s="68"/>
      <c r="N470" s="68">
        <f>SUBTOTAL(9,N469:N469)</f>
        <v>0</v>
      </c>
      <c r="O470" s="68">
        <f>SUBTOTAL(9,O469:O469)</f>
        <v>0</v>
      </c>
      <c r="P470" s="68">
        <f>SUBTOTAL(9,P469:P469)</f>
        <v>0</v>
      </c>
      <c r="Q470" s="68">
        <f>SUBTOTAL(9,Q469:Q469)</f>
        <v>0</v>
      </c>
      <c r="R470" s="88"/>
      <c r="S470" s="88"/>
      <c r="T470" s="88"/>
      <c r="U470" s="68"/>
      <c r="V470" s="90"/>
      <c r="W470" s="95">
        <f>($W$2-O470-P470-N470)/($W$2-O470-P470)</f>
        <v>1</v>
      </c>
      <c r="X470" s="88"/>
    </row>
    <row r="471" spans="1:24" ht="25.5" customHeight="1" outlineLevel="2">
      <c r="A471" s="68">
        <v>176</v>
      </c>
      <c r="B471" s="68" t="s">
        <v>691</v>
      </c>
      <c r="C471" s="84" t="s">
        <v>178</v>
      </c>
      <c r="D471" s="68">
        <v>240</v>
      </c>
      <c r="E471" s="75" t="s">
        <v>212</v>
      </c>
      <c r="F471" s="68"/>
      <c r="G471" s="103">
        <v>42935</v>
      </c>
      <c r="H471" s="136">
        <v>0.40138888888888885</v>
      </c>
      <c r="I471" s="103">
        <v>42935</v>
      </c>
      <c r="J471" s="136">
        <v>0.79791666666666661</v>
      </c>
      <c r="K471" s="68"/>
      <c r="L471" s="68"/>
      <c r="M471" s="68"/>
      <c r="N471" s="68">
        <v>9.52</v>
      </c>
      <c r="O471" s="68">
        <v>0</v>
      </c>
      <c r="P471" s="68">
        <v>0</v>
      </c>
      <c r="Q471" s="68">
        <v>0</v>
      </c>
      <c r="R471" s="88"/>
      <c r="S471" s="88"/>
      <c r="T471" s="88"/>
      <c r="U471" s="159" t="s">
        <v>889</v>
      </c>
      <c r="V471" s="90" t="s">
        <v>774</v>
      </c>
      <c r="W471" s="91"/>
      <c r="X471" s="160" t="s">
        <v>242</v>
      </c>
    </row>
    <row r="472" spans="1:24" ht="15" outlineLevel="1">
      <c r="A472" s="68"/>
      <c r="B472" s="68"/>
      <c r="C472" s="96" t="s">
        <v>453</v>
      </c>
      <c r="D472" s="68"/>
      <c r="E472" s="75"/>
      <c r="F472" s="68"/>
      <c r="G472" s="68"/>
      <c r="H472" s="68"/>
      <c r="I472" s="68"/>
      <c r="J472" s="68"/>
      <c r="K472" s="68"/>
      <c r="L472" s="68"/>
      <c r="M472" s="68"/>
      <c r="N472" s="68">
        <f>SUBTOTAL(9,N471:N471)</f>
        <v>9.52</v>
      </c>
      <c r="O472" s="68">
        <f>SUBTOTAL(9,O471:O471)</f>
        <v>0</v>
      </c>
      <c r="P472" s="68">
        <f>SUBTOTAL(9,P471:P471)</f>
        <v>0</v>
      </c>
      <c r="Q472" s="68">
        <f>SUBTOTAL(9,Q471:Q471)</f>
        <v>0</v>
      </c>
      <c r="R472" s="88"/>
      <c r="S472" s="88"/>
      <c r="T472" s="88"/>
      <c r="U472" s="68"/>
      <c r="V472" s="90"/>
      <c r="W472" s="95">
        <f>($W$2-O472-P472-N472)/($W$2-O472-P472)</f>
        <v>0.9872043010752688</v>
      </c>
      <c r="X472" s="88"/>
    </row>
    <row r="473" spans="1:24" ht="21.75" customHeight="1" outlineLevel="2">
      <c r="A473" s="68">
        <v>177</v>
      </c>
      <c r="B473" s="68" t="s">
        <v>692</v>
      </c>
      <c r="C473" s="84" t="s">
        <v>179</v>
      </c>
      <c r="D473" s="68">
        <v>80</v>
      </c>
      <c r="E473" s="75" t="s">
        <v>212</v>
      </c>
      <c r="F473" s="68"/>
      <c r="G473" s="103"/>
      <c r="H473" s="136"/>
      <c r="I473" s="110"/>
      <c r="J473" s="136"/>
      <c r="K473" s="68"/>
      <c r="L473" s="68"/>
      <c r="M473" s="68"/>
      <c r="N473" s="68"/>
      <c r="O473" s="68"/>
      <c r="P473" s="68"/>
      <c r="Q473" s="68"/>
      <c r="R473" s="88"/>
      <c r="S473" s="88"/>
      <c r="T473" s="88"/>
      <c r="U473" s="153"/>
      <c r="V473" s="90"/>
      <c r="W473" s="91"/>
      <c r="X473" s="88"/>
    </row>
    <row r="474" spans="1:24" ht="15" outlineLevel="1">
      <c r="A474" s="68"/>
      <c r="B474" s="68"/>
      <c r="C474" s="96" t="s">
        <v>454</v>
      </c>
      <c r="D474" s="68"/>
      <c r="E474" s="75"/>
      <c r="F474" s="68"/>
      <c r="G474" s="68"/>
      <c r="H474" s="68"/>
      <c r="I474" s="68"/>
      <c r="J474" s="68"/>
      <c r="K474" s="68"/>
      <c r="L474" s="68"/>
      <c r="M474" s="68"/>
      <c r="N474" s="68">
        <f>SUBTOTAL(9,N473:N473)</f>
        <v>0</v>
      </c>
      <c r="O474" s="68">
        <f>SUBTOTAL(9,O473:O473)</f>
        <v>0</v>
      </c>
      <c r="P474" s="68">
        <f>SUBTOTAL(9,P473:P473)</f>
        <v>0</v>
      </c>
      <c r="Q474" s="68">
        <f>SUBTOTAL(9,Q473:Q473)</f>
        <v>0</v>
      </c>
      <c r="R474" s="88"/>
      <c r="S474" s="88"/>
      <c r="T474" s="88"/>
      <c r="U474" s="68"/>
      <c r="V474" s="90"/>
      <c r="W474" s="95">
        <f>($W$2-O474-P474-N474)/($W$2-O474-P474)</f>
        <v>1</v>
      </c>
      <c r="X474" s="88"/>
    </row>
    <row r="475" spans="1:24" ht="25.5" customHeight="1" outlineLevel="2">
      <c r="A475" s="68">
        <v>178</v>
      </c>
      <c r="B475" s="68" t="s">
        <v>693</v>
      </c>
      <c r="C475" s="84" t="s">
        <v>9</v>
      </c>
      <c r="D475" s="68">
        <v>240</v>
      </c>
      <c r="E475" s="75" t="s">
        <v>212</v>
      </c>
      <c r="F475" s="68"/>
      <c r="G475" s="103">
        <v>42943</v>
      </c>
      <c r="H475" s="136">
        <v>0.42777777777777781</v>
      </c>
      <c r="I475" s="103">
        <v>42943</v>
      </c>
      <c r="J475" s="136">
        <v>0.58194444444444449</v>
      </c>
      <c r="K475" s="68"/>
      <c r="L475" s="68"/>
      <c r="M475" s="68"/>
      <c r="N475" s="68">
        <v>3.7</v>
      </c>
      <c r="O475" s="68">
        <v>0</v>
      </c>
      <c r="P475" s="68">
        <v>0</v>
      </c>
      <c r="Q475" s="68">
        <v>0</v>
      </c>
      <c r="R475" s="88"/>
      <c r="S475" s="88"/>
      <c r="T475" s="88"/>
      <c r="U475" s="159" t="s">
        <v>914</v>
      </c>
      <c r="V475" s="90" t="s">
        <v>774</v>
      </c>
      <c r="W475" s="91"/>
      <c r="X475" s="88" t="s">
        <v>249</v>
      </c>
    </row>
    <row r="476" spans="1:24" ht="14.25" customHeight="1" outlineLevel="1">
      <c r="A476" s="68"/>
      <c r="B476" s="68"/>
      <c r="C476" s="96" t="s">
        <v>455</v>
      </c>
      <c r="D476" s="68"/>
      <c r="E476" s="75"/>
      <c r="F476" s="68"/>
      <c r="G476" s="68"/>
      <c r="H476" s="68"/>
      <c r="I476" s="68"/>
      <c r="J476" s="68"/>
      <c r="K476" s="68"/>
      <c r="L476" s="68"/>
      <c r="M476" s="68"/>
      <c r="N476" s="68">
        <f>SUBTOTAL(9,N475:N475)</f>
        <v>3.7</v>
      </c>
      <c r="O476" s="68">
        <f>SUBTOTAL(9,O475:O475)</f>
        <v>0</v>
      </c>
      <c r="P476" s="68">
        <f>SUBTOTAL(9,P475:P475)</f>
        <v>0</v>
      </c>
      <c r="Q476" s="68">
        <f>SUBTOTAL(9,Q475:Q475)</f>
        <v>0</v>
      </c>
      <c r="R476" s="88"/>
      <c r="S476" s="88"/>
      <c r="T476" s="88"/>
      <c r="U476" s="68"/>
      <c r="V476" s="90"/>
      <c r="W476" s="95">
        <f>($W$2-O476-P476-N476)/($W$2-O476-P476)</f>
        <v>0.99502688172043008</v>
      </c>
      <c r="X476" s="88"/>
    </row>
    <row r="477" spans="1:24" ht="24" customHeight="1" outlineLevel="2">
      <c r="A477" s="68">
        <v>179</v>
      </c>
      <c r="B477" s="68" t="s">
        <v>694</v>
      </c>
      <c r="C477" s="84" t="s">
        <v>180</v>
      </c>
      <c r="D477" s="68">
        <v>50</v>
      </c>
      <c r="E477" s="75" t="s">
        <v>212</v>
      </c>
      <c r="F477" s="68"/>
      <c r="G477" s="68"/>
      <c r="H477" s="68"/>
      <c r="I477" s="68"/>
      <c r="J477" s="68"/>
      <c r="K477" s="68"/>
      <c r="L477" s="68"/>
      <c r="M477" s="68"/>
      <c r="N477" s="68"/>
      <c r="O477" s="68"/>
      <c r="P477" s="68"/>
      <c r="Q477" s="68"/>
      <c r="R477" s="88"/>
      <c r="S477" s="88"/>
      <c r="T477" s="88"/>
      <c r="U477" s="68"/>
      <c r="V477" s="90" t="s">
        <v>774</v>
      </c>
      <c r="W477" s="91"/>
      <c r="X477" s="88"/>
    </row>
    <row r="478" spans="1:24" ht="15" outlineLevel="1">
      <c r="A478" s="68"/>
      <c r="B478" s="68"/>
      <c r="C478" s="96" t="s">
        <v>456</v>
      </c>
      <c r="D478" s="68"/>
      <c r="E478" s="75"/>
      <c r="F478" s="68"/>
      <c r="G478" s="68"/>
      <c r="H478" s="68"/>
      <c r="I478" s="68"/>
      <c r="J478" s="68"/>
      <c r="K478" s="68"/>
      <c r="L478" s="68"/>
      <c r="M478" s="68"/>
      <c r="N478" s="68">
        <f>SUBTOTAL(9,N477:N477)</f>
        <v>0</v>
      </c>
      <c r="O478" s="68">
        <f>SUBTOTAL(9,O477:O477)</f>
        <v>0</v>
      </c>
      <c r="P478" s="68">
        <f>SUBTOTAL(9,P477:P477)</f>
        <v>0</v>
      </c>
      <c r="Q478" s="68">
        <f>SUBTOTAL(9,Q477:Q477)</f>
        <v>0</v>
      </c>
      <c r="R478" s="88"/>
      <c r="S478" s="88"/>
      <c r="T478" s="88"/>
      <c r="U478" s="68"/>
      <c r="V478" s="90"/>
      <c r="W478" s="95">
        <f>($W$2-O478-P478-N478)/($W$2-O478-P478)</f>
        <v>1</v>
      </c>
      <c r="X478" s="88"/>
    </row>
    <row r="479" spans="1:24" ht="20.25" customHeight="1" outlineLevel="2">
      <c r="A479" s="68">
        <v>180</v>
      </c>
      <c r="B479" s="68" t="s">
        <v>695</v>
      </c>
      <c r="C479" s="84" t="s">
        <v>181</v>
      </c>
      <c r="D479" s="68">
        <v>80</v>
      </c>
      <c r="E479" s="75" t="s">
        <v>212</v>
      </c>
      <c r="F479" s="68"/>
      <c r="G479" s="103">
        <v>42915</v>
      </c>
      <c r="H479" s="136">
        <v>0.44027777777777777</v>
      </c>
      <c r="I479" s="110">
        <v>42926</v>
      </c>
      <c r="J479" s="136">
        <v>0.47500000000000003</v>
      </c>
      <c r="K479" s="68"/>
      <c r="L479" s="68"/>
      <c r="M479" s="68"/>
      <c r="N479" s="68">
        <v>227.4</v>
      </c>
      <c r="O479" s="68">
        <v>0</v>
      </c>
      <c r="P479" s="68">
        <v>0</v>
      </c>
      <c r="Q479" s="68">
        <v>0</v>
      </c>
      <c r="R479" s="88"/>
      <c r="S479" s="88"/>
      <c r="T479" s="88"/>
      <c r="U479" s="159" t="s">
        <v>819</v>
      </c>
      <c r="V479" s="90" t="s">
        <v>774</v>
      </c>
      <c r="W479" s="91"/>
      <c r="X479" s="160" t="s">
        <v>242</v>
      </c>
    </row>
    <row r="480" spans="1:24" ht="15" outlineLevel="1">
      <c r="A480" s="68"/>
      <c r="B480" s="68"/>
      <c r="C480" s="96" t="s">
        <v>457</v>
      </c>
      <c r="D480" s="68"/>
      <c r="E480" s="75"/>
      <c r="F480" s="68"/>
      <c r="G480" s="68"/>
      <c r="H480" s="68"/>
      <c r="I480" s="68"/>
      <c r="J480" s="68"/>
      <c r="K480" s="68"/>
      <c r="L480" s="68"/>
      <c r="M480" s="68"/>
      <c r="N480" s="68">
        <f>SUBTOTAL(9,N479:N479)</f>
        <v>227.4</v>
      </c>
      <c r="O480" s="68">
        <f>SUBTOTAL(9,O479:O479)</f>
        <v>0</v>
      </c>
      <c r="P480" s="68">
        <f>SUBTOTAL(9,P479:P479)</f>
        <v>0</v>
      </c>
      <c r="Q480" s="68">
        <f>SUBTOTAL(9,Q479:Q479)</f>
        <v>0</v>
      </c>
      <c r="R480" s="88"/>
      <c r="S480" s="88"/>
      <c r="T480" s="88"/>
      <c r="U480" s="68"/>
      <c r="V480" s="90"/>
      <c r="W480" s="95">
        <f>($W$2-O480-P480-N480)/($W$2-O480-P480)</f>
        <v>0.6943548387096774</v>
      </c>
      <c r="X480" s="88"/>
    </row>
    <row r="481" spans="1:24" ht="21" customHeight="1" outlineLevel="2">
      <c r="A481" s="68">
        <v>181</v>
      </c>
      <c r="B481" s="68" t="s">
        <v>696</v>
      </c>
      <c r="C481" s="84" t="s">
        <v>20</v>
      </c>
      <c r="D481" s="68">
        <v>50</v>
      </c>
      <c r="E481" s="75" t="s">
        <v>212</v>
      </c>
      <c r="F481" s="68"/>
      <c r="G481" s="103">
        <v>42928</v>
      </c>
      <c r="H481" s="136">
        <v>0.39652777777777781</v>
      </c>
      <c r="I481" s="103">
        <v>42928</v>
      </c>
      <c r="J481" s="136">
        <v>0.62569444444444444</v>
      </c>
      <c r="K481" s="68"/>
      <c r="L481" s="68"/>
      <c r="M481" s="68"/>
      <c r="N481" s="68">
        <v>0</v>
      </c>
      <c r="O481" s="68">
        <v>0</v>
      </c>
      <c r="P481" s="68">
        <v>0</v>
      </c>
      <c r="Q481" s="68">
        <v>5.5</v>
      </c>
      <c r="R481" s="88"/>
      <c r="S481" s="88"/>
      <c r="T481" s="88"/>
      <c r="U481" s="159" t="s">
        <v>779</v>
      </c>
      <c r="V481" s="90" t="s">
        <v>774</v>
      </c>
      <c r="W481" s="91"/>
      <c r="X481" s="149" t="s">
        <v>775</v>
      </c>
    </row>
    <row r="482" spans="1:24" ht="21" customHeight="1" outlineLevel="2">
      <c r="A482" s="68">
        <v>181</v>
      </c>
      <c r="B482" s="68" t="s">
        <v>696</v>
      </c>
      <c r="C482" s="84" t="s">
        <v>20</v>
      </c>
      <c r="D482" s="68">
        <v>50</v>
      </c>
      <c r="E482" s="75" t="s">
        <v>212</v>
      </c>
      <c r="F482" s="68"/>
      <c r="G482" s="103">
        <v>42929</v>
      </c>
      <c r="H482" s="136">
        <v>0.40763888888888888</v>
      </c>
      <c r="I482" s="103">
        <v>42929</v>
      </c>
      <c r="J482" s="136">
        <v>0.56111111111111112</v>
      </c>
      <c r="K482" s="68"/>
      <c r="L482" s="68"/>
      <c r="M482" s="68"/>
      <c r="N482" s="68">
        <v>0</v>
      </c>
      <c r="O482" s="68">
        <v>0</v>
      </c>
      <c r="P482" s="68">
        <v>0</v>
      </c>
      <c r="Q482" s="68">
        <v>3.68</v>
      </c>
      <c r="R482" s="88"/>
      <c r="S482" s="88"/>
      <c r="T482" s="88"/>
      <c r="U482" s="159" t="s">
        <v>779</v>
      </c>
      <c r="V482" s="90" t="s">
        <v>774</v>
      </c>
      <c r="W482" s="91"/>
      <c r="X482" s="149" t="s">
        <v>775</v>
      </c>
    </row>
    <row r="483" spans="1:24" ht="15" outlineLevel="1">
      <c r="A483" s="68"/>
      <c r="B483" s="68"/>
      <c r="C483" s="96" t="s">
        <v>458</v>
      </c>
      <c r="D483" s="68"/>
      <c r="E483" s="75"/>
      <c r="F483" s="68"/>
      <c r="G483" s="68"/>
      <c r="H483" s="68"/>
      <c r="I483" s="68"/>
      <c r="J483" s="68"/>
      <c r="K483" s="68"/>
      <c r="L483" s="68"/>
      <c r="M483" s="68"/>
      <c r="N483" s="68">
        <f>SUBTOTAL(9,N481:N482)</f>
        <v>0</v>
      </c>
      <c r="O483" s="68">
        <f t="shared" ref="O483:Q483" si="19">SUBTOTAL(9,O481:O482)</f>
        <v>0</v>
      </c>
      <c r="P483" s="68">
        <f t="shared" si="19"/>
        <v>0</v>
      </c>
      <c r="Q483" s="68">
        <f t="shared" si="19"/>
        <v>9.18</v>
      </c>
      <c r="R483" s="88"/>
      <c r="S483" s="88"/>
      <c r="T483" s="88"/>
      <c r="U483" s="68"/>
      <c r="V483" s="90"/>
      <c r="W483" s="95">
        <f>($W$2-O483-P483-N483)/($W$2-O483-P483)</f>
        <v>1</v>
      </c>
      <c r="X483" s="88"/>
    </row>
    <row r="484" spans="1:24" ht="30" outlineLevel="2">
      <c r="A484" s="68">
        <v>182</v>
      </c>
      <c r="B484" s="68" t="s">
        <v>697</v>
      </c>
      <c r="C484" s="84" t="s">
        <v>16</v>
      </c>
      <c r="D484" s="68">
        <v>80</v>
      </c>
      <c r="E484" s="75" t="s">
        <v>212</v>
      </c>
      <c r="F484" s="68"/>
      <c r="G484" s="103">
        <v>42928</v>
      </c>
      <c r="H484" s="136">
        <v>0.43055555555555558</v>
      </c>
      <c r="I484" s="103">
        <v>42928</v>
      </c>
      <c r="J484" s="136">
        <v>0.62777777777777777</v>
      </c>
      <c r="K484" s="68"/>
      <c r="L484" s="68"/>
      <c r="M484" s="68"/>
      <c r="N484" s="68">
        <v>0</v>
      </c>
      <c r="O484" s="68">
        <v>0</v>
      </c>
      <c r="P484" s="68">
        <v>0</v>
      </c>
      <c r="Q484" s="68">
        <v>4.7300000000000004</v>
      </c>
      <c r="R484" s="88"/>
      <c r="S484" s="88"/>
      <c r="T484" s="88"/>
      <c r="U484" s="159" t="s">
        <v>779</v>
      </c>
      <c r="V484" s="90" t="s">
        <v>774</v>
      </c>
      <c r="W484" s="91"/>
      <c r="X484" s="160" t="s">
        <v>775</v>
      </c>
    </row>
    <row r="485" spans="1:24" ht="30" outlineLevel="2">
      <c r="A485" s="68">
        <v>182</v>
      </c>
      <c r="B485" s="68" t="s">
        <v>697</v>
      </c>
      <c r="C485" s="84" t="s">
        <v>16</v>
      </c>
      <c r="D485" s="68">
        <v>80</v>
      </c>
      <c r="E485" s="75" t="s">
        <v>212</v>
      </c>
      <c r="F485" s="68"/>
      <c r="G485" s="103">
        <v>42929</v>
      </c>
      <c r="H485" s="136">
        <v>0.47847222222222219</v>
      </c>
      <c r="I485" s="103">
        <v>42929</v>
      </c>
      <c r="J485" s="136">
        <v>0.67083333333333339</v>
      </c>
      <c r="K485" s="68"/>
      <c r="L485" s="68"/>
      <c r="M485" s="68"/>
      <c r="N485" s="68">
        <v>0</v>
      </c>
      <c r="O485" s="68">
        <v>0</v>
      </c>
      <c r="P485" s="68">
        <v>0</v>
      </c>
      <c r="Q485" s="68">
        <v>4.62</v>
      </c>
      <c r="R485" s="88"/>
      <c r="S485" s="88"/>
      <c r="T485" s="88"/>
      <c r="U485" s="159" t="s">
        <v>779</v>
      </c>
      <c r="V485" s="90" t="s">
        <v>774</v>
      </c>
      <c r="W485" s="91"/>
      <c r="X485" s="160" t="s">
        <v>775</v>
      </c>
    </row>
    <row r="486" spans="1:24" ht="30" outlineLevel="2">
      <c r="A486" s="68">
        <v>182</v>
      </c>
      <c r="B486" s="68" t="s">
        <v>697</v>
      </c>
      <c r="C486" s="84" t="s">
        <v>16</v>
      </c>
      <c r="D486" s="68">
        <v>80</v>
      </c>
      <c r="E486" s="75" t="s">
        <v>212</v>
      </c>
      <c r="F486" s="68"/>
      <c r="G486" s="103">
        <v>42944</v>
      </c>
      <c r="H486" s="136">
        <v>0.44861111111111113</v>
      </c>
      <c r="I486" s="110">
        <v>42944</v>
      </c>
      <c r="J486" s="136">
        <v>0.75763888888888886</v>
      </c>
      <c r="K486" s="68"/>
      <c r="L486" s="68"/>
      <c r="M486" s="68"/>
      <c r="N486" s="68">
        <v>0</v>
      </c>
      <c r="O486" s="68">
        <v>0</v>
      </c>
      <c r="P486" s="68">
        <v>0</v>
      </c>
      <c r="Q486" s="68">
        <v>7.42</v>
      </c>
      <c r="R486" s="88"/>
      <c r="S486" s="88"/>
      <c r="T486" s="88"/>
      <c r="U486" s="159" t="s">
        <v>888</v>
      </c>
      <c r="V486" s="90" t="s">
        <v>774</v>
      </c>
      <c r="W486" s="91"/>
      <c r="X486" s="160" t="s">
        <v>245</v>
      </c>
    </row>
    <row r="487" spans="1:24" ht="15" outlineLevel="1">
      <c r="A487" s="68"/>
      <c r="B487" s="68"/>
      <c r="C487" s="96" t="s">
        <v>459</v>
      </c>
      <c r="D487" s="68"/>
      <c r="E487" s="75"/>
      <c r="F487" s="68"/>
      <c r="G487" s="68"/>
      <c r="H487" s="68"/>
      <c r="I487" s="68"/>
      <c r="J487" s="68"/>
      <c r="K487" s="68"/>
      <c r="L487" s="68"/>
      <c r="M487" s="68"/>
      <c r="N487" s="68">
        <f>SUBTOTAL(9,N484:N486)</f>
        <v>0</v>
      </c>
      <c r="O487" s="68">
        <f>SUBTOTAL(9,O484:O486)</f>
        <v>0</v>
      </c>
      <c r="P487" s="68">
        <f>SUBTOTAL(9,P484:P486)</f>
        <v>0</v>
      </c>
      <c r="Q487" s="68">
        <f>SUBTOTAL(9,Q484:Q486)</f>
        <v>16.770000000000003</v>
      </c>
      <c r="R487" s="88"/>
      <c r="S487" s="88"/>
      <c r="T487" s="88"/>
      <c r="U487" s="68"/>
      <c r="V487" s="90"/>
      <c r="W487" s="95">
        <f>($W$2-O487-P487-N487)/($W$2-O487-P487)</f>
        <v>1</v>
      </c>
      <c r="X487" s="88"/>
    </row>
    <row r="488" spans="1:24" ht="27" customHeight="1" outlineLevel="2">
      <c r="A488" s="68">
        <v>183</v>
      </c>
      <c r="B488" s="68" t="s">
        <v>698</v>
      </c>
      <c r="C488" s="84" t="s">
        <v>15</v>
      </c>
      <c r="D488" s="68">
        <v>240</v>
      </c>
      <c r="E488" s="75" t="s">
        <v>212</v>
      </c>
      <c r="F488" s="68"/>
      <c r="G488" s="103"/>
      <c r="H488" s="136"/>
      <c r="I488" s="110"/>
      <c r="J488" s="136"/>
      <c r="K488" s="68"/>
      <c r="L488" s="68"/>
      <c r="M488" s="68"/>
      <c r="N488" s="68"/>
      <c r="O488" s="68"/>
      <c r="P488" s="68"/>
      <c r="Q488" s="68"/>
      <c r="R488" s="88"/>
      <c r="S488" s="88"/>
      <c r="T488" s="88"/>
      <c r="U488" s="153"/>
      <c r="V488" s="90"/>
      <c r="W488" s="91"/>
      <c r="X488" s="88"/>
    </row>
    <row r="489" spans="1:24" ht="15" outlineLevel="1">
      <c r="A489" s="68"/>
      <c r="B489" s="68"/>
      <c r="C489" s="96" t="s">
        <v>460</v>
      </c>
      <c r="D489" s="68"/>
      <c r="E489" s="75"/>
      <c r="F489" s="68"/>
      <c r="G489" s="68"/>
      <c r="H489" s="68"/>
      <c r="I489" s="68"/>
      <c r="J489" s="68"/>
      <c r="K489" s="68"/>
      <c r="L489" s="68"/>
      <c r="M489" s="68"/>
      <c r="N489" s="68">
        <f>SUBTOTAL(9,N488:N488)</f>
        <v>0</v>
      </c>
      <c r="O489" s="68">
        <f>SUBTOTAL(9,O488:O488)</f>
        <v>0</v>
      </c>
      <c r="P489" s="68">
        <f>SUBTOTAL(9,P488:P488)</f>
        <v>0</v>
      </c>
      <c r="Q489" s="68">
        <f>SUBTOTAL(9,Q488:Q488)</f>
        <v>0</v>
      </c>
      <c r="R489" s="88"/>
      <c r="S489" s="88"/>
      <c r="T489" s="88"/>
      <c r="U489" s="68"/>
      <c r="V489" s="90"/>
      <c r="W489" s="95">
        <f>($W$2-O489-P489-N489)/($W$2-O489-P489)</f>
        <v>1</v>
      </c>
      <c r="X489" s="88"/>
    </row>
    <row r="490" spans="1:24" ht="24" customHeight="1" outlineLevel="2">
      <c r="A490" s="75">
        <v>184</v>
      </c>
      <c r="B490" s="75" t="s">
        <v>699</v>
      </c>
      <c r="C490" s="89" t="s">
        <v>182</v>
      </c>
      <c r="D490" s="75">
        <v>240</v>
      </c>
      <c r="E490" s="75" t="s">
        <v>212</v>
      </c>
      <c r="F490" s="75"/>
      <c r="G490" s="98"/>
      <c r="H490" s="99"/>
      <c r="I490" s="100"/>
      <c r="J490" s="101"/>
      <c r="K490" s="124"/>
      <c r="L490" s="124"/>
      <c r="M490" s="124"/>
      <c r="N490" s="105">
        <v>0</v>
      </c>
      <c r="O490" s="105">
        <v>0</v>
      </c>
      <c r="P490" s="105">
        <v>0</v>
      </c>
      <c r="Q490" s="105">
        <v>0</v>
      </c>
      <c r="R490" s="53"/>
      <c r="S490" s="53"/>
      <c r="T490" s="53"/>
      <c r="U490" s="89"/>
      <c r="V490" s="90" t="s">
        <v>774</v>
      </c>
      <c r="W490" s="90"/>
      <c r="X490" s="92"/>
    </row>
    <row r="491" spans="1:24" ht="15" outlineLevel="1">
      <c r="A491" s="75"/>
      <c r="B491" s="75"/>
      <c r="C491" s="115" t="s">
        <v>461</v>
      </c>
      <c r="D491" s="75"/>
      <c r="E491" s="75"/>
      <c r="F491" s="75"/>
      <c r="G491" s="103"/>
      <c r="H491" s="124"/>
      <c r="I491" s="103"/>
      <c r="J491" s="124"/>
      <c r="K491" s="124"/>
      <c r="L491" s="124"/>
      <c r="M491" s="124"/>
      <c r="N491" s="105">
        <f>SUBTOTAL(9,N490:N490)</f>
        <v>0</v>
      </c>
      <c r="O491" s="105">
        <f>SUBTOTAL(9,O490:O490)</f>
        <v>0</v>
      </c>
      <c r="P491" s="105">
        <f>SUBTOTAL(9,P490:P490)</f>
        <v>0</v>
      </c>
      <c r="Q491" s="105">
        <f>SUBTOTAL(9,Q490:Q490)</f>
        <v>0</v>
      </c>
      <c r="R491" s="53"/>
      <c r="S491" s="53"/>
      <c r="T491" s="53"/>
      <c r="U491" s="89"/>
      <c r="V491" s="90"/>
      <c r="W491" s="95">
        <f>($W$2-O491-P491-N491)/($W$2-O491-P491)</f>
        <v>1</v>
      </c>
      <c r="X491" s="92"/>
    </row>
    <row r="492" spans="1:24" ht="24" customHeight="1" outlineLevel="2">
      <c r="A492" s="68">
        <v>185</v>
      </c>
      <c r="B492" s="68" t="s">
        <v>700</v>
      </c>
      <c r="C492" s="84" t="s">
        <v>183</v>
      </c>
      <c r="D492" s="68">
        <v>240</v>
      </c>
      <c r="E492" s="75" t="s">
        <v>212</v>
      </c>
      <c r="F492" s="68"/>
      <c r="G492" s="144"/>
      <c r="H492" s="145"/>
      <c r="I492" s="146"/>
      <c r="J492" s="145"/>
      <c r="K492" s="68"/>
      <c r="L492" s="68"/>
      <c r="M492" s="68"/>
      <c r="N492" s="68"/>
      <c r="O492" s="68"/>
      <c r="P492" s="68"/>
      <c r="Q492" s="68"/>
      <c r="R492" s="88"/>
      <c r="S492" s="88"/>
      <c r="T492" s="88"/>
      <c r="U492" s="148"/>
      <c r="V492" s="90"/>
      <c r="W492" s="91"/>
      <c r="X492" s="149"/>
    </row>
    <row r="493" spans="1:24" ht="15" outlineLevel="1">
      <c r="A493" s="68"/>
      <c r="B493" s="68"/>
      <c r="C493" s="96" t="s">
        <v>462</v>
      </c>
      <c r="D493" s="68"/>
      <c r="E493" s="75"/>
      <c r="F493" s="68"/>
      <c r="G493" s="68"/>
      <c r="H493" s="68"/>
      <c r="I493" s="68"/>
      <c r="J493" s="68"/>
      <c r="K493" s="68"/>
      <c r="L493" s="68"/>
      <c r="M493" s="68"/>
      <c r="N493" s="68">
        <f>SUBTOTAL(9,N492:N492)</f>
        <v>0</v>
      </c>
      <c r="O493" s="68">
        <f>SUBTOTAL(9,O492:O492)</f>
        <v>0</v>
      </c>
      <c r="P493" s="68">
        <f>SUBTOTAL(9,P492:P492)</f>
        <v>0</v>
      </c>
      <c r="Q493" s="68">
        <f>SUBTOTAL(9,Q492:Q492)</f>
        <v>0</v>
      </c>
      <c r="R493" s="88"/>
      <c r="S493" s="88"/>
      <c r="T493" s="88"/>
      <c r="U493" s="68"/>
      <c r="V493" s="90"/>
      <c r="W493" s="95">
        <f>($W$2-O493-P493-N493)/($W$2-O493-P493)</f>
        <v>1</v>
      </c>
      <c r="X493" s="88"/>
    </row>
    <row r="494" spans="1:24" ht="15" outlineLevel="2">
      <c r="A494" s="68">
        <v>186</v>
      </c>
      <c r="B494" s="68" t="s">
        <v>701</v>
      </c>
      <c r="C494" s="84" t="s">
        <v>184</v>
      </c>
      <c r="D494" s="68">
        <v>240</v>
      </c>
      <c r="E494" s="75" t="s">
        <v>212</v>
      </c>
      <c r="F494" s="68"/>
      <c r="G494" s="103"/>
      <c r="H494" s="136"/>
      <c r="I494" s="110"/>
      <c r="J494" s="136"/>
      <c r="K494" s="68"/>
      <c r="L494" s="68"/>
      <c r="M494" s="68"/>
      <c r="N494" s="117"/>
      <c r="O494" s="117"/>
      <c r="P494" s="117"/>
      <c r="Q494" s="68"/>
      <c r="R494" s="88"/>
      <c r="S494" s="88"/>
      <c r="T494" s="88"/>
      <c r="U494" s="153"/>
      <c r="V494" s="90"/>
      <c r="W494" s="91"/>
      <c r="X494" s="92"/>
    </row>
    <row r="495" spans="1:24" ht="15" outlineLevel="1">
      <c r="A495" s="68"/>
      <c r="B495" s="68"/>
      <c r="C495" s="96" t="s">
        <v>463</v>
      </c>
      <c r="D495" s="68"/>
      <c r="E495" s="75"/>
      <c r="F495" s="68"/>
      <c r="G495" s="68"/>
      <c r="H495" s="68"/>
      <c r="I495" s="68"/>
      <c r="J495" s="68"/>
      <c r="K495" s="68"/>
      <c r="L495" s="68"/>
      <c r="M495" s="68"/>
      <c r="N495" s="68">
        <f>SUBTOTAL(9,N494:N494)</f>
        <v>0</v>
      </c>
      <c r="O495" s="68">
        <f>SUBTOTAL(9,O494:O494)</f>
        <v>0</v>
      </c>
      <c r="P495" s="68">
        <f>SUBTOTAL(9,P494:P494)</f>
        <v>0</v>
      </c>
      <c r="Q495" s="68">
        <f>SUBTOTAL(9,Q494:Q494)</f>
        <v>0</v>
      </c>
      <c r="R495" s="88"/>
      <c r="S495" s="88"/>
      <c r="T495" s="88"/>
      <c r="U495" s="68"/>
      <c r="V495" s="90"/>
      <c r="W495" s="95">
        <f>($W$2-O495-P495-N495)/($W$2-O495-P495)</f>
        <v>1</v>
      </c>
      <c r="X495" s="88"/>
    </row>
    <row r="496" spans="1:24" ht="21" customHeight="1" outlineLevel="2">
      <c r="A496" s="68">
        <v>187</v>
      </c>
      <c r="B496" s="68" t="s">
        <v>702</v>
      </c>
      <c r="C496" s="84" t="s">
        <v>185</v>
      </c>
      <c r="D496" s="68">
        <v>240</v>
      </c>
      <c r="E496" s="75" t="s">
        <v>212</v>
      </c>
      <c r="F496" s="68"/>
      <c r="G496" s="68"/>
      <c r="H496" s="68"/>
      <c r="I496" s="68"/>
      <c r="J496" s="68"/>
      <c r="K496" s="68"/>
      <c r="L496" s="68"/>
      <c r="M496" s="68"/>
      <c r="N496" s="68"/>
      <c r="O496" s="68"/>
      <c r="P496" s="68"/>
      <c r="Q496" s="68"/>
      <c r="R496" s="88"/>
      <c r="S496" s="88"/>
      <c r="T496" s="88"/>
      <c r="U496" s="68"/>
      <c r="V496" s="90" t="s">
        <v>774</v>
      </c>
      <c r="W496" s="91"/>
      <c r="X496" s="88"/>
    </row>
    <row r="497" spans="1:24" ht="15" outlineLevel="1">
      <c r="A497" s="68"/>
      <c r="B497" s="68"/>
      <c r="C497" s="96" t="s">
        <v>464</v>
      </c>
      <c r="D497" s="68"/>
      <c r="E497" s="75"/>
      <c r="F497" s="68"/>
      <c r="G497" s="68"/>
      <c r="H497" s="68"/>
      <c r="I497" s="68"/>
      <c r="J497" s="68"/>
      <c r="K497" s="68"/>
      <c r="L497" s="68"/>
      <c r="M497" s="68"/>
      <c r="N497" s="68">
        <f>SUBTOTAL(9,N496:N496)</f>
        <v>0</v>
      </c>
      <c r="O497" s="68">
        <f>SUBTOTAL(9,O496:O496)</f>
        <v>0</v>
      </c>
      <c r="P497" s="68">
        <f>SUBTOTAL(9,P496:P496)</f>
        <v>0</v>
      </c>
      <c r="Q497" s="68">
        <f>SUBTOTAL(9,Q496:Q496)</f>
        <v>0</v>
      </c>
      <c r="R497" s="88"/>
      <c r="S497" s="88"/>
      <c r="T497" s="88"/>
      <c r="U497" s="68"/>
      <c r="V497" s="90"/>
      <c r="W497" s="95">
        <f>($W$2-O497-P497-N497)/($W$2-O497-P497)</f>
        <v>1</v>
      </c>
      <c r="X497" s="88"/>
    </row>
    <row r="498" spans="1:24" ht="24.75" customHeight="1" outlineLevel="2">
      <c r="A498" s="68">
        <v>188</v>
      </c>
      <c r="B498" s="68" t="s">
        <v>703</v>
      </c>
      <c r="C498" s="84" t="s">
        <v>186</v>
      </c>
      <c r="D498" s="68">
        <v>240</v>
      </c>
      <c r="E498" s="75" t="s">
        <v>212</v>
      </c>
      <c r="F498" s="68"/>
      <c r="G498" s="103">
        <v>42945</v>
      </c>
      <c r="H498" s="136">
        <v>0.50069444444444444</v>
      </c>
      <c r="I498" s="110">
        <v>42945</v>
      </c>
      <c r="J498" s="136">
        <v>0.59305555555555556</v>
      </c>
      <c r="K498" s="68"/>
      <c r="L498" s="68"/>
      <c r="M498" s="68"/>
      <c r="N498" s="68">
        <v>2.2200000000000002</v>
      </c>
      <c r="O498" s="68">
        <v>0</v>
      </c>
      <c r="P498" s="68">
        <v>0</v>
      </c>
      <c r="Q498" s="68">
        <v>0</v>
      </c>
      <c r="R498" s="88"/>
      <c r="S498" s="88"/>
      <c r="T498" s="88"/>
      <c r="U498" s="159" t="s">
        <v>915</v>
      </c>
      <c r="V498" s="90" t="s">
        <v>774</v>
      </c>
      <c r="W498" s="91"/>
      <c r="X498" s="154" t="s">
        <v>249</v>
      </c>
    </row>
    <row r="499" spans="1:24" ht="15" outlineLevel="1">
      <c r="A499" s="68"/>
      <c r="B499" s="68"/>
      <c r="C499" s="96" t="s">
        <v>465</v>
      </c>
      <c r="D499" s="68"/>
      <c r="E499" s="75"/>
      <c r="F499" s="68"/>
      <c r="G499" s="68"/>
      <c r="H499" s="68"/>
      <c r="I499" s="68"/>
      <c r="J499" s="68"/>
      <c r="K499" s="68"/>
      <c r="L499" s="68"/>
      <c r="M499" s="68"/>
      <c r="N499" s="68">
        <f>SUBTOTAL(9,N498:N498)</f>
        <v>2.2200000000000002</v>
      </c>
      <c r="O499" s="68">
        <f>SUBTOTAL(9,O498:O498)</f>
        <v>0</v>
      </c>
      <c r="P499" s="68">
        <f>SUBTOTAL(9,P498:P498)</f>
        <v>0</v>
      </c>
      <c r="Q499" s="68">
        <f>SUBTOTAL(9,Q498:Q498)</f>
        <v>0</v>
      </c>
      <c r="R499" s="88"/>
      <c r="S499" s="88"/>
      <c r="T499" s="88"/>
      <c r="U499" s="68"/>
      <c r="V499" s="90"/>
      <c r="W499" s="95">
        <f>($W$2-O499-P499-N499)/($W$2-O499-P499)</f>
        <v>0.997016129032258</v>
      </c>
      <c r="X499" s="88"/>
    </row>
    <row r="500" spans="1:24" ht="25.5" customHeight="1" outlineLevel="2">
      <c r="A500" s="68">
        <v>189</v>
      </c>
      <c r="B500" s="68" t="s">
        <v>704</v>
      </c>
      <c r="C500" s="84" t="s">
        <v>187</v>
      </c>
      <c r="D500" s="68">
        <v>330</v>
      </c>
      <c r="E500" s="75" t="s">
        <v>212</v>
      </c>
      <c r="F500" s="68"/>
      <c r="G500" s="103"/>
      <c r="H500" s="136"/>
      <c r="I500" s="110"/>
      <c r="J500" s="136"/>
      <c r="K500" s="68"/>
      <c r="L500" s="68"/>
      <c r="M500" s="68"/>
      <c r="N500" s="68"/>
      <c r="O500" s="68"/>
      <c r="P500" s="68"/>
      <c r="Q500" s="68"/>
      <c r="R500" s="88"/>
      <c r="S500" s="88"/>
      <c r="T500" s="88"/>
      <c r="U500" s="153"/>
      <c r="V500" s="90"/>
      <c r="W500" s="91"/>
      <c r="X500" s="88"/>
    </row>
    <row r="501" spans="1:24" ht="15" outlineLevel="1">
      <c r="A501" s="68"/>
      <c r="B501" s="68"/>
      <c r="C501" s="96" t="s">
        <v>466</v>
      </c>
      <c r="D501" s="68"/>
      <c r="E501" s="75"/>
      <c r="F501" s="68"/>
      <c r="G501" s="68"/>
      <c r="H501" s="68"/>
      <c r="I501" s="68"/>
      <c r="J501" s="68"/>
      <c r="K501" s="68"/>
      <c r="L501" s="68"/>
      <c r="M501" s="68"/>
      <c r="N501" s="68">
        <f>SUBTOTAL(9,N500:N500)</f>
        <v>0</v>
      </c>
      <c r="O501" s="68">
        <f>SUBTOTAL(9,O500:O500)</f>
        <v>0</v>
      </c>
      <c r="P501" s="68">
        <f>SUBTOTAL(9,P500:P500)</f>
        <v>0</v>
      </c>
      <c r="Q501" s="68">
        <f>SUBTOTAL(9,Q500:Q500)</f>
        <v>0</v>
      </c>
      <c r="R501" s="88"/>
      <c r="S501" s="88"/>
      <c r="T501" s="88"/>
      <c r="U501" s="68"/>
      <c r="V501" s="90"/>
      <c r="W501" s="95">
        <f>($W$2-O501-P501-N501)/($W$2-O501-P501)</f>
        <v>1</v>
      </c>
      <c r="X501" s="88"/>
    </row>
    <row r="502" spans="1:24" ht="26.25" customHeight="1" outlineLevel="2">
      <c r="A502" s="68">
        <v>190</v>
      </c>
      <c r="B502" s="68" t="s">
        <v>705</v>
      </c>
      <c r="C502" s="84" t="s">
        <v>188</v>
      </c>
      <c r="D502" s="68">
        <v>330</v>
      </c>
      <c r="E502" s="75" t="s">
        <v>212</v>
      </c>
      <c r="F502" s="68"/>
      <c r="G502" s="103">
        <v>42919</v>
      </c>
      <c r="H502" s="136">
        <v>0.5083333333333333</v>
      </c>
      <c r="I502" s="110">
        <v>42919</v>
      </c>
      <c r="J502" s="136">
        <v>0.71875</v>
      </c>
      <c r="K502" s="68"/>
      <c r="L502" s="68"/>
      <c r="M502" s="68"/>
      <c r="N502" s="68">
        <v>0</v>
      </c>
      <c r="O502" s="68">
        <v>0</v>
      </c>
      <c r="P502" s="68">
        <v>0</v>
      </c>
      <c r="Q502" s="68">
        <v>5.05</v>
      </c>
      <c r="R502" s="88"/>
      <c r="S502" s="88"/>
      <c r="T502" s="88"/>
      <c r="U502" s="173" t="s">
        <v>932</v>
      </c>
      <c r="V502" s="90" t="s">
        <v>774</v>
      </c>
      <c r="W502" s="91"/>
      <c r="X502" s="172" t="s">
        <v>227</v>
      </c>
    </row>
    <row r="503" spans="1:24" ht="26.25" customHeight="1" outlineLevel="2">
      <c r="A503" s="68">
        <v>190</v>
      </c>
      <c r="B503" s="68" t="s">
        <v>705</v>
      </c>
      <c r="C503" s="84" t="s">
        <v>188</v>
      </c>
      <c r="D503" s="68">
        <v>330</v>
      </c>
      <c r="E503" s="75" t="s">
        <v>212</v>
      </c>
      <c r="F503" s="68"/>
      <c r="G503" s="103">
        <v>42927</v>
      </c>
      <c r="H503" s="136">
        <v>0.41597222222222219</v>
      </c>
      <c r="I503" s="103">
        <v>42927</v>
      </c>
      <c r="J503" s="136">
        <v>0.70972222222222225</v>
      </c>
      <c r="K503" s="68"/>
      <c r="L503" s="68"/>
      <c r="M503" s="68"/>
      <c r="N503" s="68">
        <v>0</v>
      </c>
      <c r="O503" s="68">
        <v>0</v>
      </c>
      <c r="P503" s="68">
        <v>0</v>
      </c>
      <c r="Q503" s="68">
        <v>7.05</v>
      </c>
      <c r="R503" s="88"/>
      <c r="S503" s="88"/>
      <c r="T503" s="88"/>
      <c r="U503" s="173" t="s">
        <v>932</v>
      </c>
      <c r="V503" s="90" t="s">
        <v>774</v>
      </c>
      <c r="W503" s="91"/>
      <c r="X503" s="172" t="s">
        <v>227</v>
      </c>
    </row>
    <row r="504" spans="1:24" ht="26.25" customHeight="1" outlineLevel="2">
      <c r="A504" s="68">
        <v>190</v>
      </c>
      <c r="B504" s="68" t="s">
        <v>705</v>
      </c>
      <c r="C504" s="84" t="s">
        <v>188</v>
      </c>
      <c r="D504" s="68">
        <v>330</v>
      </c>
      <c r="E504" s="75" t="s">
        <v>212</v>
      </c>
      <c r="F504" s="68"/>
      <c r="G504" s="103">
        <v>42928</v>
      </c>
      <c r="H504" s="136">
        <v>0.42986111111111108</v>
      </c>
      <c r="I504" s="103">
        <v>42929</v>
      </c>
      <c r="J504" s="136">
        <v>0.94444444444444453</v>
      </c>
      <c r="K504" s="68"/>
      <c r="L504" s="68"/>
      <c r="M504" s="68"/>
      <c r="N504" s="68">
        <v>0</v>
      </c>
      <c r="O504" s="68">
        <v>0</v>
      </c>
      <c r="P504" s="68">
        <v>0</v>
      </c>
      <c r="Q504" s="68">
        <v>36.35</v>
      </c>
      <c r="R504" s="88"/>
      <c r="S504" s="88"/>
      <c r="T504" s="88"/>
      <c r="U504" s="173" t="s">
        <v>933</v>
      </c>
      <c r="V504" s="90" t="s">
        <v>774</v>
      </c>
      <c r="W504" s="91"/>
      <c r="X504" s="174" t="s">
        <v>227</v>
      </c>
    </row>
    <row r="505" spans="1:24" ht="15" outlineLevel="1">
      <c r="A505" s="68"/>
      <c r="B505" s="68"/>
      <c r="C505" s="96" t="s">
        <v>467</v>
      </c>
      <c r="D505" s="68"/>
      <c r="E505" s="75"/>
      <c r="F505" s="68"/>
      <c r="G505" s="68"/>
      <c r="H505" s="68"/>
      <c r="I505" s="68"/>
      <c r="J505" s="68"/>
      <c r="K505" s="68"/>
      <c r="L505" s="68"/>
      <c r="M505" s="68"/>
      <c r="N505" s="68">
        <f>SUBTOTAL(9,N502:N504)</f>
        <v>0</v>
      </c>
      <c r="O505" s="68">
        <f t="shared" ref="O505:Q505" si="20">SUBTOTAL(9,O502:O504)</f>
        <v>0</v>
      </c>
      <c r="P505" s="68">
        <f t="shared" si="20"/>
        <v>0</v>
      </c>
      <c r="Q505" s="68">
        <f t="shared" si="20"/>
        <v>48.45</v>
      </c>
      <c r="R505" s="88"/>
      <c r="S505" s="88"/>
      <c r="T505" s="88"/>
      <c r="U505" s="68"/>
      <c r="V505" s="90"/>
      <c r="W505" s="95">
        <f>($W$2-O505-P505-N505)/($W$2-O505-P505)</f>
        <v>1</v>
      </c>
      <c r="X505" s="88"/>
    </row>
    <row r="506" spans="1:24" ht="21.75" customHeight="1" outlineLevel="2">
      <c r="A506" s="68">
        <v>191</v>
      </c>
      <c r="B506" s="68" t="s">
        <v>706</v>
      </c>
      <c r="C506" s="84" t="s">
        <v>189</v>
      </c>
      <c r="D506" s="68">
        <v>240</v>
      </c>
      <c r="E506" s="75" t="s">
        <v>212</v>
      </c>
      <c r="F506" s="68"/>
      <c r="G506" s="98"/>
      <c r="H506" s="99"/>
      <c r="I506" s="100"/>
      <c r="J506" s="101"/>
      <c r="K506" s="68"/>
      <c r="L506" s="68"/>
      <c r="M506" s="68"/>
      <c r="N506" s="68">
        <v>0</v>
      </c>
      <c r="O506" s="68">
        <v>0</v>
      </c>
      <c r="P506" s="68">
        <v>0</v>
      </c>
      <c r="Q506" s="68">
        <v>0</v>
      </c>
      <c r="R506" s="88"/>
      <c r="S506" s="88"/>
      <c r="T506" s="88"/>
      <c r="U506" s="89"/>
      <c r="V506" s="90" t="s">
        <v>774</v>
      </c>
      <c r="W506" s="91"/>
      <c r="X506" s="88"/>
    </row>
    <row r="507" spans="1:24" ht="15" outlineLevel="1">
      <c r="A507" s="68"/>
      <c r="B507" s="68"/>
      <c r="C507" s="96" t="s">
        <v>468</v>
      </c>
      <c r="D507" s="68"/>
      <c r="E507" s="75"/>
      <c r="F507" s="68"/>
      <c r="G507" s="68"/>
      <c r="H507" s="68"/>
      <c r="I507" s="68"/>
      <c r="J507" s="68"/>
      <c r="K507" s="68"/>
      <c r="L507" s="68"/>
      <c r="M507" s="68"/>
      <c r="N507" s="68">
        <f>SUBTOTAL(9,N506:N506)</f>
        <v>0</v>
      </c>
      <c r="O507" s="68">
        <f>SUBTOTAL(9,O506:O506)</f>
        <v>0</v>
      </c>
      <c r="P507" s="68">
        <f>SUBTOTAL(9,P506:P506)</f>
        <v>0</v>
      </c>
      <c r="Q507" s="68">
        <f>SUBTOTAL(9,Q506:Q506)</f>
        <v>0</v>
      </c>
      <c r="R507" s="88"/>
      <c r="S507" s="88"/>
      <c r="T507" s="88"/>
      <c r="U507" s="68"/>
      <c r="V507" s="90"/>
      <c r="W507" s="95">
        <f>($W$2-O507-P507-N507)/($W$2-O507-P507)</f>
        <v>1</v>
      </c>
      <c r="X507" s="88"/>
    </row>
    <row r="508" spans="1:24" ht="15" outlineLevel="2">
      <c r="A508" s="68">
        <v>192</v>
      </c>
      <c r="B508" s="68" t="s">
        <v>707</v>
      </c>
      <c r="C508" s="84" t="s">
        <v>190</v>
      </c>
      <c r="D508" s="68">
        <v>240</v>
      </c>
      <c r="E508" s="75" t="s">
        <v>212</v>
      </c>
      <c r="F508" s="68"/>
      <c r="G508" s="144"/>
      <c r="H508" s="145"/>
      <c r="I508" s="146"/>
      <c r="J508" s="145"/>
      <c r="K508" s="68"/>
      <c r="L508" s="68"/>
      <c r="M508" s="68"/>
      <c r="N508" s="68"/>
      <c r="O508" s="68"/>
      <c r="P508" s="68"/>
      <c r="Q508" s="68"/>
      <c r="R508" s="88"/>
      <c r="S508" s="88"/>
      <c r="T508" s="88"/>
      <c r="U508" s="148"/>
      <c r="V508" s="90"/>
      <c r="W508" s="91"/>
      <c r="X508" s="92"/>
    </row>
    <row r="509" spans="1:24" ht="15" outlineLevel="1">
      <c r="A509" s="68"/>
      <c r="B509" s="68"/>
      <c r="C509" s="96" t="s">
        <v>469</v>
      </c>
      <c r="D509" s="68"/>
      <c r="E509" s="75"/>
      <c r="F509" s="68"/>
      <c r="G509" s="68"/>
      <c r="H509" s="68"/>
      <c r="I509" s="68"/>
      <c r="J509" s="68"/>
      <c r="K509" s="68"/>
      <c r="L509" s="68"/>
      <c r="M509" s="68"/>
      <c r="N509" s="68">
        <f>SUBTOTAL(9,N508:N508)</f>
        <v>0</v>
      </c>
      <c r="O509" s="68">
        <f>SUBTOTAL(9,O508:O508)</f>
        <v>0</v>
      </c>
      <c r="P509" s="68">
        <f>SUBTOTAL(9,P508:P508)</f>
        <v>0</v>
      </c>
      <c r="Q509" s="68">
        <f>SUBTOTAL(9,Q508:Q508)</f>
        <v>0</v>
      </c>
      <c r="R509" s="88"/>
      <c r="S509" s="88"/>
      <c r="T509" s="88"/>
      <c r="U509" s="68"/>
      <c r="V509" s="90"/>
      <c r="W509" s="95">
        <f>($W$2-O509-P509-N509)/($W$2-O509-P509)</f>
        <v>1</v>
      </c>
      <c r="X509" s="88"/>
    </row>
    <row r="510" spans="1:24" ht="23.25" customHeight="1" outlineLevel="2">
      <c r="A510" s="68">
        <v>193</v>
      </c>
      <c r="B510" s="68" t="s">
        <v>708</v>
      </c>
      <c r="C510" s="84" t="s">
        <v>191</v>
      </c>
      <c r="D510" s="68">
        <v>330</v>
      </c>
      <c r="E510" s="75" t="s">
        <v>212</v>
      </c>
      <c r="F510" s="68"/>
      <c r="G510" s="103"/>
      <c r="H510" s="136"/>
      <c r="I510" s="110"/>
      <c r="J510" s="136"/>
      <c r="K510" s="68"/>
      <c r="L510" s="68"/>
      <c r="M510" s="68"/>
      <c r="N510" s="68"/>
      <c r="O510" s="68"/>
      <c r="P510" s="68"/>
      <c r="Q510" s="68"/>
      <c r="R510" s="88"/>
      <c r="S510" s="88"/>
      <c r="T510" s="88"/>
      <c r="U510" s="153"/>
      <c r="V510" s="90"/>
      <c r="W510" s="91"/>
      <c r="X510" s="154"/>
    </row>
    <row r="511" spans="1:24" ht="15" outlineLevel="1">
      <c r="A511" s="68"/>
      <c r="B511" s="68"/>
      <c r="C511" s="96" t="s">
        <v>470</v>
      </c>
      <c r="D511" s="68"/>
      <c r="E511" s="75"/>
      <c r="F511" s="68"/>
      <c r="G511" s="68"/>
      <c r="H511" s="68"/>
      <c r="I511" s="68"/>
      <c r="J511" s="68"/>
      <c r="K511" s="68"/>
      <c r="L511" s="68"/>
      <c r="M511" s="68"/>
      <c r="N511" s="68">
        <f>SUBTOTAL(9,N510:N510)</f>
        <v>0</v>
      </c>
      <c r="O511" s="68">
        <f>SUBTOTAL(9,O510:O510)</f>
        <v>0</v>
      </c>
      <c r="P511" s="68">
        <f>SUBTOTAL(9,P510:P510)</f>
        <v>0</v>
      </c>
      <c r="Q511" s="68">
        <f>SUBTOTAL(9,Q510:Q510)</f>
        <v>0</v>
      </c>
      <c r="R511" s="88"/>
      <c r="S511" s="88"/>
      <c r="T511" s="88"/>
      <c r="U511" s="68"/>
      <c r="V511" s="90"/>
      <c r="W511" s="95">
        <f>($W$2-O511-P511-N511)/($W$2-O511-P511)</f>
        <v>1</v>
      </c>
      <c r="X511" s="88"/>
    </row>
    <row r="512" spans="1:24" ht="20.25" customHeight="1" outlineLevel="2">
      <c r="A512" s="68">
        <v>194</v>
      </c>
      <c r="B512" s="68" t="s">
        <v>709</v>
      </c>
      <c r="C512" s="84" t="s">
        <v>192</v>
      </c>
      <c r="D512" s="68">
        <v>330</v>
      </c>
      <c r="E512" s="75" t="s">
        <v>212</v>
      </c>
      <c r="F512" s="68"/>
      <c r="G512" s="103"/>
      <c r="H512" s="136"/>
      <c r="I512" s="110"/>
      <c r="J512" s="136"/>
      <c r="K512" s="68"/>
      <c r="L512" s="68"/>
      <c r="M512" s="68"/>
      <c r="N512" s="68"/>
      <c r="O512" s="68"/>
      <c r="P512" s="68"/>
      <c r="Q512" s="68"/>
      <c r="R512" s="88"/>
      <c r="S512" s="88"/>
      <c r="T512" s="88"/>
      <c r="U512" s="153"/>
      <c r="V512" s="90"/>
      <c r="W512" s="91"/>
      <c r="X512" s="88"/>
    </row>
    <row r="513" spans="1:24" ht="15" outlineLevel="1">
      <c r="A513" s="68"/>
      <c r="B513" s="68"/>
      <c r="C513" s="96" t="s">
        <v>471</v>
      </c>
      <c r="D513" s="68"/>
      <c r="E513" s="75"/>
      <c r="F513" s="68"/>
      <c r="G513" s="68"/>
      <c r="H513" s="68"/>
      <c r="I513" s="68"/>
      <c r="J513" s="68"/>
      <c r="K513" s="68"/>
      <c r="L513" s="68"/>
      <c r="M513" s="68"/>
      <c r="N513" s="68">
        <f>SUBTOTAL(9,N512:N512)</f>
        <v>0</v>
      </c>
      <c r="O513" s="68">
        <f>SUBTOTAL(9,O512:O512)</f>
        <v>0</v>
      </c>
      <c r="P513" s="68">
        <f>SUBTOTAL(9,P512:P512)</f>
        <v>0</v>
      </c>
      <c r="Q513" s="68">
        <f>SUBTOTAL(9,Q512:Q512)</f>
        <v>0</v>
      </c>
      <c r="R513" s="88"/>
      <c r="S513" s="88"/>
      <c r="T513" s="88"/>
      <c r="U513" s="68"/>
      <c r="V513" s="90"/>
      <c r="W513" s="95">
        <f>($W$2-O513-P513-N513)/($W$2-O513-P513)</f>
        <v>1</v>
      </c>
      <c r="X513" s="88"/>
    </row>
    <row r="514" spans="1:24" ht="15" outlineLevel="2">
      <c r="A514" s="68">
        <v>195</v>
      </c>
      <c r="B514" s="68" t="s">
        <v>710</v>
      </c>
      <c r="C514" s="84" t="s">
        <v>13</v>
      </c>
      <c r="D514" s="68">
        <v>240</v>
      </c>
      <c r="E514" s="75" t="s">
        <v>212</v>
      </c>
      <c r="F514" s="68"/>
      <c r="G514" s="144"/>
      <c r="H514" s="145"/>
      <c r="I514" s="146"/>
      <c r="J514" s="145"/>
      <c r="K514" s="68"/>
      <c r="L514" s="68"/>
      <c r="M514" s="68"/>
      <c r="N514" s="68"/>
      <c r="O514" s="68"/>
      <c r="P514" s="68"/>
      <c r="Q514" s="127"/>
      <c r="R514" s="88"/>
      <c r="S514" s="88"/>
      <c r="T514" s="88"/>
      <c r="U514" s="148"/>
      <c r="V514" s="90"/>
      <c r="W514" s="91"/>
      <c r="X514" s="88"/>
    </row>
    <row r="515" spans="1:24" ht="15" outlineLevel="1">
      <c r="A515" s="68"/>
      <c r="B515" s="68"/>
      <c r="C515" s="96" t="s">
        <v>472</v>
      </c>
      <c r="D515" s="68"/>
      <c r="E515" s="75"/>
      <c r="F515" s="68"/>
      <c r="G515" s="68"/>
      <c r="H515" s="68"/>
      <c r="I515" s="68"/>
      <c r="J515" s="68"/>
      <c r="K515" s="68"/>
      <c r="L515" s="68"/>
      <c r="M515" s="68"/>
      <c r="N515" s="68">
        <f>SUBTOTAL(9,N514:N514)</f>
        <v>0</v>
      </c>
      <c r="O515" s="68">
        <f>SUBTOTAL(9,O514:O514)</f>
        <v>0</v>
      </c>
      <c r="P515" s="68">
        <f>SUBTOTAL(9,P514:P514)</f>
        <v>0</v>
      </c>
      <c r="Q515" s="68">
        <f>SUBTOTAL(9,Q514:Q514)</f>
        <v>0</v>
      </c>
      <c r="R515" s="88"/>
      <c r="S515" s="88"/>
      <c r="T515" s="88"/>
      <c r="U515" s="68"/>
      <c r="V515" s="90"/>
      <c r="W515" s="95">
        <f>($W$2-O515-P515-N515)/($W$2-O515-P515)</f>
        <v>1</v>
      </c>
      <c r="X515" s="88"/>
    </row>
    <row r="516" spans="1:24" ht="24.75" customHeight="1" outlineLevel="2">
      <c r="A516" s="68">
        <v>196</v>
      </c>
      <c r="B516" s="68" t="s">
        <v>711</v>
      </c>
      <c r="C516" s="84" t="s">
        <v>27</v>
      </c>
      <c r="D516" s="68">
        <v>125</v>
      </c>
      <c r="E516" s="75" t="s">
        <v>212</v>
      </c>
      <c r="F516" s="68"/>
      <c r="G516" s="144"/>
      <c r="H516" s="145"/>
      <c r="I516" s="146"/>
      <c r="J516" s="145"/>
      <c r="K516" s="68"/>
      <c r="L516" s="68"/>
      <c r="M516" s="68"/>
      <c r="N516" s="68"/>
      <c r="O516" s="68"/>
      <c r="P516" s="68"/>
      <c r="Q516" s="68"/>
      <c r="R516" s="88"/>
      <c r="S516" s="88"/>
      <c r="T516" s="88"/>
      <c r="U516" s="148"/>
      <c r="V516" s="90"/>
      <c r="W516" s="91"/>
      <c r="X516" s="149"/>
    </row>
    <row r="517" spans="1:24" ht="15" outlineLevel="1">
      <c r="A517" s="68"/>
      <c r="B517" s="68"/>
      <c r="C517" s="96" t="s">
        <v>473</v>
      </c>
      <c r="D517" s="68"/>
      <c r="E517" s="75"/>
      <c r="F517" s="68"/>
      <c r="G517" s="68"/>
      <c r="H517" s="68"/>
      <c r="I517" s="68"/>
      <c r="J517" s="68"/>
      <c r="K517" s="68"/>
      <c r="L517" s="68"/>
      <c r="M517" s="68"/>
      <c r="N517" s="68">
        <f>SUBTOTAL(9,N516:N516)</f>
        <v>0</v>
      </c>
      <c r="O517" s="68">
        <f>SUBTOTAL(9,O516:O516)</f>
        <v>0</v>
      </c>
      <c r="P517" s="68">
        <f>SUBTOTAL(9,P516:P516)</f>
        <v>0</v>
      </c>
      <c r="Q517" s="68">
        <f>SUBTOTAL(9,Q516:Q516)</f>
        <v>0</v>
      </c>
      <c r="R517" s="88"/>
      <c r="S517" s="88"/>
      <c r="T517" s="88"/>
      <c r="U517" s="68"/>
      <c r="V517" s="90"/>
      <c r="W517" s="95">
        <f>($W$2-O517-P517-N517)/($W$2-O517-P517)</f>
        <v>1</v>
      </c>
      <c r="X517" s="88"/>
    </row>
    <row r="518" spans="1:24" ht="20.25" customHeight="1" outlineLevel="2">
      <c r="A518" s="68">
        <v>197</v>
      </c>
      <c r="B518" s="68" t="s">
        <v>712</v>
      </c>
      <c r="C518" s="84" t="s">
        <v>4</v>
      </c>
      <c r="D518" s="68">
        <v>240</v>
      </c>
      <c r="E518" s="75" t="s">
        <v>212</v>
      </c>
      <c r="F518" s="68"/>
      <c r="G518" s="68"/>
      <c r="H518" s="68"/>
      <c r="I518" s="68"/>
      <c r="J518" s="68"/>
      <c r="K518" s="68"/>
      <c r="L518" s="68"/>
      <c r="M518" s="68"/>
      <c r="N518" s="68"/>
      <c r="O518" s="68"/>
      <c r="P518" s="68"/>
      <c r="Q518" s="68"/>
      <c r="R518" s="88"/>
      <c r="S518" s="88"/>
      <c r="T518" s="88"/>
      <c r="U518" s="68"/>
      <c r="V518" s="90" t="s">
        <v>774</v>
      </c>
      <c r="W518" s="91"/>
      <c r="X518" s="88"/>
    </row>
    <row r="519" spans="1:24" ht="15" outlineLevel="1">
      <c r="A519" s="68"/>
      <c r="B519" s="68"/>
      <c r="C519" s="96" t="s">
        <v>474</v>
      </c>
      <c r="D519" s="68"/>
      <c r="E519" s="75"/>
      <c r="F519" s="68"/>
      <c r="G519" s="68"/>
      <c r="H519" s="68"/>
      <c r="I519" s="68"/>
      <c r="J519" s="68"/>
      <c r="K519" s="68"/>
      <c r="L519" s="68"/>
      <c r="M519" s="68"/>
      <c r="N519" s="68">
        <f>SUBTOTAL(9,N518:N518)</f>
        <v>0</v>
      </c>
      <c r="O519" s="68">
        <f>SUBTOTAL(9,O518:O518)</f>
        <v>0</v>
      </c>
      <c r="P519" s="68">
        <f>SUBTOTAL(9,P518:P518)</f>
        <v>0</v>
      </c>
      <c r="Q519" s="68">
        <f>SUBTOTAL(9,Q518:Q518)</f>
        <v>0</v>
      </c>
      <c r="R519" s="88"/>
      <c r="S519" s="88"/>
      <c r="T519" s="88"/>
      <c r="U519" s="68"/>
      <c r="V519" s="90"/>
      <c r="W519" s="95">
        <f>($W$2-O519-P519-N519)/($W$2-O519-P519)</f>
        <v>1</v>
      </c>
      <c r="X519" s="88"/>
    </row>
    <row r="520" spans="1:24" ht="21" customHeight="1" outlineLevel="2">
      <c r="A520" s="68">
        <v>198</v>
      </c>
      <c r="B520" s="68" t="s">
        <v>713</v>
      </c>
      <c r="C520" s="84" t="s">
        <v>193</v>
      </c>
      <c r="D520" s="68">
        <v>125</v>
      </c>
      <c r="E520" s="75" t="s">
        <v>212</v>
      </c>
      <c r="F520" s="68"/>
      <c r="G520" s="103"/>
      <c r="H520" s="136"/>
      <c r="I520" s="110"/>
      <c r="J520" s="136"/>
      <c r="K520" s="68"/>
      <c r="L520" s="68"/>
      <c r="M520" s="68"/>
      <c r="N520" s="68"/>
      <c r="O520" s="68"/>
      <c r="P520" s="68"/>
      <c r="Q520" s="68"/>
      <c r="R520" s="88"/>
      <c r="S520" s="88"/>
      <c r="T520" s="88"/>
      <c r="U520" s="153"/>
      <c r="V520" s="90"/>
      <c r="W520" s="91"/>
      <c r="X520" s="88"/>
    </row>
    <row r="521" spans="1:24" ht="15" outlineLevel="1">
      <c r="A521" s="68"/>
      <c r="B521" s="68"/>
      <c r="C521" s="96" t="s">
        <v>475</v>
      </c>
      <c r="D521" s="68"/>
      <c r="E521" s="75"/>
      <c r="F521" s="68"/>
      <c r="G521" s="68"/>
      <c r="H521" s="68"/>
      <c r="I521" s="68"/>
      <c r="J521" s="68"/>
      <c r="K521" s="68"/>
      <c r="L521" s="68"/>
      <c r="M521" s="68"/>
      <c r="N521" s="68">
        <f>SUBTOTAL(9,N520:N520)</f>
        <v>0</v>
      </c>
      <c r="O521" s="68">
        <f>SUBTOTAL(9,O520:O520)</f>
        <v>0</v>
      </c>
      <c r="P521" s="68">
        <f>SUBTOTAL(9,P520:P520)</f>
        <v>0</v>
      </c>
      <c r="Q521" s="68">
        <f>SUBTOTAL(9,Q520:Q520)</f>
        <v>0</v>
      </c>
      <c r="R521" s="88"/>
      <c r="S521" s="88"/>
      <c r="T521" s="88"/>
      <c r="U521" s="68"/>
      <c r="V521" s="90"/>
      <c r="W521" s="95">
        <f>($W$2-O521-P521-N521)/($W$2-O521-P521)</f>
        <v>1</v>
      </c>
      <c r="X521" s="88"/>
    </row>
    <row r="522" spans="1:24" ht="15" outlineLevel="2">
      <c r="A522" s="68">
        <v>199</v>
      </c>
      <c r="B522" s="68" t="s">
        <v>714</v>
      </c>
      <c r="C522" s="84" t="s">
        <v>194</v>
      </c>
      <c r="D522" s="68">
        <v>240</v>
      </c>
      <c r="E522" s="75" t="s">
        <v>212</v>
      </c>
      <c r="F522" s="68"/>
      <c r="G522" s="144"/>
      <c r="H522" s="145"/>
      <c r="I522" s="146"/>
      <c r="J522" s="145"/>
      <c r="K522" s="68"/>
      <c r="L522" s="68"/>
      <c r="M522" s="68"/>
      <c r="N522" s="68"/>
      <c r="O522" s="68"/>
      <c r="P522" s="68"/>
      <c r="Q522" s="68"/>
      <c r="R522" s="88"/>
      <c r="S522" s="88"/>
      <c r="T522" s="88"/>
      <c r="U522" s="148"/>
      <c r="V522" s="90"/>
      <c r="W522" s="91"/>
      <c r="X522" s="92"/>
    </row>
    <row r="523" spans="1:24" ht="15" outlineLevel="1">
      <c r="A523" s="68"/>
      <c r="B523" s="68"/>
      <c r="C523" s="96" t="s">
        <v>476</v>
      </c>
      <c r="D523" s="68"/>
      <c r="E523" s="75"/>
      <c r="F523" s="68"/>
      <c r="G523" s="68"/>
      <c r="H523" s="68"/>
      <c r="I523" s="68"/>
      <c r="J523" s="68"/>
      <c r="K523" s="68"/>
      <c r="L523" s="68"/>
      <c r="M523" s="68"/>
      <c r="N523" s="68">
        <f>SUBTOTAL(9,N522:N522)</f>
        <v>0</v>
      </c>
      <c r="O523" s="68">
        <f>SUBTOTAL(9,O522:O522)</f>
        <v>0</v>
      </c>
      <c r="P523" s="68">
        <f>SUBTOTAL(9,P522:P522)</f>
        <v>0</v>
      </c>
      <c r="Q523" s="68">
        <f>SUBTOTAL(9,Q522:Q522)</f>
        <v>0</v>
      </c>
      <c r="R523" s="88"/>
      <c r="S523" s="88"/>
      <c r="T523" s="88"/>
      <c r="U523" s="68"/>
      <c r="V523" s="90"/>
      <c r="W523" s="95">
        <f>($W$2-O523-P523-N523)/($W$2-O523-P523)</f>
        <v>1</v>
      </c>
      <c r="X523" s="88"/>
    </row>
    <row r="524" spans="1:24" ht="23.25" customHeight="1" outlineLevel="2">
      <c r="A524" s="68">
        <v>200</v>
      </c>
      <c r="B524" s="68" t="s">
        <v>715</v>
      </c>
      <c r="C524" s="84" t="s">
        <v>195</v>
      </c>
      <c r="D524" s="68">
        <v>125</v>
      </c>
      <c r="E524" s="75" t="s">
        <v>212</v>
      </c>
      <c r="F524" s="68"/>
      <c r="G524" s="68"/>
      <c r="H524" s="68"/>
      <c r="I524" s="68"/>
      <c r="J524" s="68"/>
      <c r="K524" s="68"/>
      <c r="L524" s="68"/>
      <c r="M524" s="68"/>
      <c r="N524" s="68"/>
      <c r="O524" s="68"/>
      <c r="P524" s="68"/>
      <c r="Q524" s="68"/>
      <c r="R524" s="88"/>
      <c r="S524" s="88"/>
      <c r="T524" s="88"/>
      <c r="U524" s="68"/>
      <c r="V524" s="90" t="s">
        <v>774</v>
      </c>
      <c r="W524" s="91"/>
      <c r="X524" s="88"/>
    </row>
    <row r="525" spans="1:24" ht="15" outlineLevel="1">
      <c r="A525" s="68"/>
      <c r="B525" s="68"/>
      <c r="C525" s="96" t="s">
        <v>477</v>
      </c>
      <c r="D525" s="68"/>
      <c r="E525" s="75"/>
      <c r="F525" s="68"/>
      <c r="G525" s="68"/>
      <c r="H525" s="68"/>
      <c r="I525" s="68"/>
      <c r="J525" s="68"/>
      <c r="K525" s="68"/>
      <c r="L525" s="68"/>
      <c r="M525" s="68"/>
      <c r="N525" s="68">
        <f>SUBTOTAL(9,N524:N524)</f>
        <v>0</v>
      </c>
      <c r="O525" s="68">
        <f>SUBTOTAL(9,O524:O524)</f>
        <v>0</v>
      </c>
      <c r="P525" s="68">
        <f>SUBTOTAL(9,P524:P524)</f>
        <v>0</v>
      </c>
      <c r="Q525" s="68">
        <f>SUBTOTAL(9,Q524:Q524)</f>
        <v>0</v>
      </c>
      <c r="R525" s="88"/>
      <c r="S525" s="88"/>
      <c r="T525" s="88"/>
      <c r="U525" s="68"/>
      <c r="V525" s="90"/>
      <c r="W525" s="95">
        <f>($W$2-O525-P525-N525)/($W$2-O525-P525)</f>
        <v>1</v>
      </c>
      <c r="X525" s="88"/>
    </row>
    <row r="526" spans="1:24" ht="24" customHeight="1" outlineLevel="2">
      <c r="A526" s="68">
        <v>201</v>
      </c>
      <c r="B526" s="68" t="s">
        <v>716</v>
      </c>
      <c r="C526" s="84" t="s">
        <v>196</v>
      </c>
      <c r="D526" s="68">
        <v>240</v>
      </c>
      <c r="E526" s="75" t="s">
        <v>212</v>
      </c>
      <c r="F526" s="68"/>
      <c r="G526" s="103"/>
      <c r="H526" s="136"/>
      <c r="I526" s="110"/>
      <c r="J526" s="136"/>
      <c r="K526" s="68"/>
      <c r="L526" s="68"/>
      <c r="M526" s="68"/>
      <c r="N526" s="68"/>
      <c r="O526" s="68"/>
      <c r="P526" s="68"/>
      <c r="Q526" s="68"/>
      <c r="R526" s="88"/>
      <c r="S526" s="88"/>
      <c r="T526" s="88"/>
      <c r="U526" s="153"/>
      <c r="V526" s="90"/>
      <c r="W526" s="91"/>
      <c r="X526" s="88"/>
    </row>
    <row r="527" spans="1:24" ht="15" outlineLevel="1">
      <c r="A527" s="68"/>
      <c r="B527" s="68"/>
      <c r="C527" s="96" t="s">
        <v>478</v>
      </c>
      <c r="D527" s="68"/>
      <c r="E527" s="75"/>
      <c r="F527" s="68"/>
      <c r="G527" s="68"/>
      <c r="H527" s="68"/>
      <c r="I527" s="68"/>
      <c r="J527" s="68"/>
      <c r="K527" s="68"/>
      <c r="L527" s="68"/>
      <c r="M527" s="68"/>
      <c r="N527" s="68">
        <f>SUBTOTAL(9,N526:N526)</f>
        <v>0</v>
      </c>
      <c r="O527" s="68">
        <f>SUBTOTAL(9,O526:O526)</f>
        <v>0</v>
      </c>
      <c r="P527" s="68">
        <f>SUBTOTAL(9,P526:P526)</f>
        <v>0</v>
      </c>
      <c r="Q527" s="68">
        <f>SUBTOTAL(9,Q526:Q526)</f>
        <v>0</v>
      </c>
      <c r="R527" s="88"/>
      <c r="S527" s="88"/>
      <c r="T527" s="88"/>
      <c r="U527" s="68"/>
      <c r="V527" s="90"/>
      <c r="W527" s="95">
        <f>($W$2-O527-P527-N527)/($W$2-O527-P527)</f>
        <v>1</v>
      </c>
      <c r="X527" s="88"/>
    </row>
    <row r="528" spans="1:24" ht="24.75" customHeight="1" outlineLevel="2">
      <c r="A528" s="68">
        <v>202</v>
      </c>
      <c r="B528" s="68" t="s">
        <v>717</v>
      </c>
      <c r="C528" s="84" t="s">
        <v>18</v>
      </c>
      <c r="D528" s="68">
        <v>240</v>
      </c>
      <c r="E528" s="75" t="s">
        <v>212</v>
      </c>
      <c r="F528" s="68"/>
      <c r="G528" s="103"/>
      <c r="H528" s="136"/>
      <c r="I528" s="110"/>
      <c r="J528" s="136"/>
      <c r="K528" s="68"/>
      <c r="L528" s="68"/>
      <c r="M528" s="68"/>
      <c r="N528" s="68"/>
      <c r="O528" s="68"/>
      <c r="P528" s="68"/>
      <c r="Q528" s="68"/>
      <c r="R528" s="88"/>
      <c r="S528" s="88"/>
      <c r="T528" s="88"/>
      <c r="U528" s="153"/>
      <c r="V528" s="90"/>
      <c r="W528" s="91"/>
      <c r="X528" s="154"/>
    </row>
    <row r="529" spans="1:24" ht="15" outlineLevel="1">
      <c r="A529" s="68"/>
      <c r="B529" s="68"/>
      <c r="C529" s="96" t="s">
        <v>479</v>
      </c>
      <c r="D529" s="68"/>
      <c r="E529" s="75"/>
      <c r="F529" s="68"/>
      <c r="G529" s="68"/>
      <c r="H529" s="68"/>
      <c r="I529" s="68"/>
      <c r="J529" s="68"/>
      <c r="K529" s="68"/>
      <c r="L529" s="68"/>
      <c r="M529" s="68"/>
      <c r="N529" s="68">
        <f>SUBTOTAL(9,N528:N528)</f>
        <v>0</v>
      </c>
      <c r="O529" s="68">
        <f>SUBTOTAL(9,O528:O528)</f>
        <v>0</v>
      </c>
      <c r="P529" s="68">
        <f>SUBTOTAL(9,P528:P528)</f>
        <v>0</v>
      </c>
      <c r="Q529" s="68">
        <f>SUBTOTAL(9,Q528:Q528)</f>
        <v>0</v>
      </c>
      <c r="R529" s="88"/>
      <c r="S529" s="88"/>
      <c r="T529" s="88"/>
      <c r="U529" s="68"/>
      <c r="V529" s="90"/>
      <c r="W529" s="95">
        <f>($W$2-O529-P529-N529)/($W$2-O529-P529)</f>
        <v>1</v>
      </c>
      <c r="X529" s="88"/>
    </row>
    <row r="530" spans="1:24" ht="24.75" customHeight="1" outlineLevel="2">
      <c r="A530" s="68">
        <v>203</v>
      </c>
      <c r="B530" s="68" t="s">
        <v>718</v>
      </c>
      <c r="C530" s="84" t="s">
        <v>197</v>
      </c>
      <c r="D530" s="68">
        <v>240</v>
      </c>
      <c r="E530" s="75" t="s">
        <v>212</v>
      </c>
      <c r="F530" s="68"/>
      <c r="G530" s="68"/>
      <c r="H530" s="68"/>
      <c r="I530" s="68"/>
      <c r="J530" s="68"/>
      <c r="K530" s="68"/>
      <c r="L530" s="68"/>
      <c r="M530" s="68"/>
      <c r="N530" s="68"/>
      <c r="O530" s="68"/>
      <c r="P530" s="68"/>
      <c r="Q530" s="68"/>
      <c r="R530" s="88"/>
      <c r="S530" s="88"/>
      <c r="T530" s="88"/>
      <c r="U530" s="68"/>
      <c r="V530" s="90" t="s">
        <v>774</v>
      </c>
      <c r="W530" s="91"/>
      <c r="X530" s="88"/>
    </row>
    <row r="531" spans="1:24" ht="15" outlineLevel="1">
      <c r="A531" s="68"/>
      <c r="B531" s="68"/>
      <c r="C531" s="96" t="s">
        <v>480</v>
      </c>
      <c r="D531" s="68"/>
      <c r="E531" s="75"/>
      <c r="F531" s="68"/>
      <c r="G531" s="68"/>
      <c r="H531" s="68"/>
      <c r="I531" s="68"/>
      <c r="J531" s="68"/>
      <c r="K531" s="68"/>
      <c r="L531" s="68"/>
      <c r="M531" s="68"/>
      <c r="N531" s="68">
        <f>SUBTOTAL(9,N530:N530)</f>
        <v>0</v>
      </c>
      <c r="O531" s="68">
        <f>SUBTOTAL(9,O530:O530)</f>
        <v>0</v>
      </c>
      <c r="P531" s="68">
        <f>SUBTOTAL(9,P530:P530)</f>
        <v>0</v>
      </c>
      <c r="Q531" s="68">
        <f>SUBTOTAL(9,Q530:Q530)</f>
        <v>0</v>
      </c>
      <c r="R531" s="88"/>
      <c r="S531" s="88"/>
      <c r="T531" s="88"/>
      <c r="U531" s="68"/>
      <c r="V531" s="90"/>
      <c r="W531" s="95">
        <f>($W$2-O531-P531-N531)/($W$2-O531-P531)</f>
        <v>1</v>
      </c>
      <c r="X531" s="88"/>
    </row>
    <row r="532" spans="1:24" ht="15" outlineLevel="2">
      <c r="A532" s="68">
        <v>204</v>
      </c>
      <c r="B532" s="68" t="s">
        <v>719</v>
      </c>
      <c r="C532" s="84" t="s">
        <v>198</v>
      </c>
      <c r="D532" s="68">
        <v>240</v>
      </c>
      <c r="E532" s="75" t="s">
        <v>212</v>
      </c>
      <c r="F532" s="68"/>
      <c r="G532" s="85"/>
      <c r="H532" s="86"/>
      <c r="I532" s="85"/>
      <c r="J532" s="86"/>
      <c r="K532" s="68"/>
      <c r="L532" s="68"/>
      <c r="M532" s="68"/>
      <c r="N532" s="68"/>
      <c r="O532" s="68"/>
      <c r="P532" s="68"/>
      <c r="Q532" s="68"/>
      <c r="R532" s="88"/>
      <c r="S532" s="88"/>
      <c r="T532" s="88"/>
      <c r="U532" s="89"/>
      <c r="V532" s="90"/>
      <c r="W532" s="91"/>
      <c r="X532" s="92"/>
    </row>
    <row r="533" spans="1:24" ht="15" outlineLevel="1">
      <c r="A533" s="68"/>
      <c r="B533" s="68"/>
      <c r="C533" s="96" t="s">
        <v>481</v>
      </c>
      <c r="D533" s="68"/>
      <c r="E533" s="75"/>
      <c r="F533" s="68"/>
      <c r="G533" s="68"/>
      <c r="H533" s="68"/>
      <c r="I533" s="68"/>
      <c r="J533" s="68"/>
      <c r="K533" s="68"/>
      <c r="L533" s="68"/>
      <c r="M533" s="68"/>
      <c r="N533" s="68">
        <f>SUBTOTAL(9,N532:N532)</f>
        <v>0</v>
      </c>
      <c r="O533" s="68">
        <f>SUBTOTAL(9,O532:O532)</f>
        <v>0</v>
      </c>
      <c r="P533" s="68">
        <f>SUBTOTAL(9,P532:P532)</f>
        <v>0</v>
      </c>
      <c r="Q533" s="68">
        <f>SUBTOTAL(9,Q532:Q532)</f>
        <v>0</v>
      </c>
      <c r="R533" s="88"/>
      <c r="S533" s="88"/>
      <c r="T533" s="88"/>
      <c r="U533" s="68"/>
      <c r="V533" s="90"/>
      <c r="W533" s="95">
        <f>($W$2-O533-P533-N533)/($W$2-O533-P533)</f>
        <v>1</v>
      </c>
      <c r="X533" s="88"/>
    </row>
    <row r="534" spans="1:24" ht="27" customHeight="1" outlineLevel="2">
      <c r="A534" s="68">
        <v>205</v>
      </c>
      <c r="B534" s="68" t="s">
        <v>720</v>
      </c>
      <c r="C534" s="84" t="s">
        <v>199</v>
      </c>
      <c r="D534" s="68">
        <v>80</v>
      </c>
      <c r="E534" s="75" t="s">
        <v>212</v>
      </c>
      <c r="F534" s="68"/>
      <c r="G534" s="144"/>
      <c r="H534" s="145"/>
      <c r="I534" s="146"/>
      <c r="J534" s="145"/>
      <c r="K534" s="68"/>
      <c r="L534" s="68"/>
      <c r="M534" s="68"/>
      <c r="N534" s="68"/>
      <c r="O534" s="68"/>
      <c r="P534" s="68"/>
      <c r="Q534" s="68"/>
      <c r="R534" s="88"/>
      <c r="S534" s="88"/>
      <c r="T534" s="88"/>
      <c r="U534" s="148"/>
      <c r="V534" s="90"/>
      <c r="W534" s="91"/>
      <c r="X534" s="88"/>
    </row>
    <row r="535" spans="1:24" ht="15" outlineLevel="1">
      <c r="A535" s="68"/>
      <c r="B535" s="68"/>
      <c r="C535" s="96" t="s">
        <v>482</v>
      </c>
      <c r="D535" s="68"/>
      <c r="E535" s="75"/>
      <c r="F535" s="68"/>
      <c r="G535" s="68"/>
      <c r="H535" s="68"/>
      <c r="I535" s="68"/>
      <c r="J535" s="68"/>
      <c r="K535" s="68"/>
      <c r="L535" s="68"/>
      <c r="M535" s="68"/>
      <c r="N535" s="68">
        <f>SUBTOTAL(9,N534:N534)</f>
        <v>0</v>
      </c>
      <c r="O535" s="68">
        <f>SUBTOTAL(9,O534:O534)</f>
        <v>0</v>
      </c>
      <c r="P535" s="68">
        <f>SUBTOTAL(9,P534:P534)</f>
        <v>0</v>
      </c>
      <c r="Q535" s="68">
        <f>SUBTOTAL(9,Q534:Q534)</f>
        <v>0</v>
      </c>
      <c r="R535" s="88"/>
      <c r="S535" s="88"/>
      <c r="T535" s="88"/>
      <c r="U535" s="68"/>
      <c r="V535" s="90"/>
      <c r="W535" s="95">
        <f>($W$2-O535-P535-N535)/($W$2-O535-P535)</f>
        <v>1</v>
      </c>
      <c r="X535" s="88"/>
    </row>
    <row r="536" spans="1:24" ht="21.75" customHeight="1" outlineLevel="2">
      <c r="A536" s="68">
        <v>206</v>
      </c>
      <c r="B536" s="68" t="s">
        <v>721</v>
      </c>
      <c r="C536" s="84" t="s">
        <v>200</v>
      </c>
      <c r="D536" s="68">
        <v>80</v>
      </c>
      <c r="E536" s="75" t="s">
        <v>212</v>
      </c>
      <c r="F536" s="68"/>
      <c r="G536" s="144"/>
      <c r="H536" s="145"/>
      <c r="I536" s="146"/>
      <c r="J536" s="145"/>
      <c r="K536" s="68"/>
      <c r="L536" s="68"/>
      <c r="M536" s="68"/>
      <c r="N536" s="68"/>
      <c r="O536" s="68"/>
      <c r="P536" s="68"/>
      <c r="Q536" s="68"/>
      <c r="R536" s="88"/>
      <c r="S536" s="88"/>
      <c r="T536" s="88"/>
      <c r="U536" s="148"/>
      <c r="V536" s="90"/>
      <c r="W536" s="91"/>
      <c r="X536" s="88"/>
    </row>
    <row r="537" spans="1:24" ht="15" outlineLevel="1">
      <c r="A537" s="68"/>
      <c r="B537" s="68"/>
      <c r="C537" s="96" t="s">
        <v>483</v>
      </c>
      <c r="D537" s="68"/>
      <c r="E537" s="75"/>
      <c r="F537" s="68"/>
      <c r="G537" s="68"/>
      <c r="H537" s="68"/>
      <c r="I537" s="68"/>
      <c r="J537" s="68"/>
      <c r="K537" s="68"/>
      <c r="L537" s="68"/>
      <c r="M537" s="68"/>
      <c r="N537" s="68">
        <f>SUBTOTAL(9,N536:N536)</f>
        <v>0</v>
      </c>
      <c r="O537" s="68">
        <f>SUBTOTAL(9,O536:O536)</f>
        <v>0</v>
      </c>
      <c r="P537" s="68">
        <f>SUBTOTAL(9,P536:P536)</f>
        <v>0</v>
      </c>
      <c r="Q537" s="68">
        <f>SUBTOTAL(9,Q536:Q536)</f>
        <v>0</v>
      </c>
      <c r="R537" s="88"/>
      <c r="S537" s="88"/>
      <c r="T537" s="88"/>
      <c r="U537" s="68"/>
      <c r="V537" s="90"/>
      <c r="W537" s="95">
        <f>($W$2-O537-P537-N537)/($W$2-O537-P537)</f>
        <v>1</v>
      </c>
      <c r="X537" s="88"/>
    </row>
    <row r="538" spans="1:24" ht="24" customHeight="1" outlineLevel="2">
      <c r="A538" s="68">
        <v>207</v>
      </c>
      <c r="B538" s="68" t="s">
        <v>722</v>
      </c>
      <c r="C538" s="84" t="s">
        <v>201</v>
      </c>
      <c r="D538" s="68">
        <v>125</v>
      </c>
      <c r="E538" s="75" t="s">
        <v>212</v>
      </c>
      <c r="F538" s="68"/>
      <c r="G538" s="98"/>
      <c r="H538" s="99"/>
      <c r="I538" s="100"/>
      <c r="J538" s="101"/>
      <c r="K538" s="68"/>
      <c r="L538" s="68"/>
      <c r="M538" s="68"/>
      <c r="N538" s="68">
        <v>0</v>
      </c>
      <c r="O538" s="68">
        <v>0</v>
      </c>
      <c r="P538" s="68">
        <v>0</v>
      </c>
      <c r="Q538" s="68">
        <v>0</v>
      </c>
      <c r="R538" s="88"/>
      <c r="S538" s="88"/>
      <c r="T538" s="88"/>
      <c r="U538" s="89"/>
      <c r="V538" s="90" t="s">
        <v>774</v>
      </c>
      <c r="W538" s="91"/>
      <c r="X538" s="88"/>
    </row>
    <row r="539" spans="1:24" ht="15" outlineLevel="1">
      <c r="A539" s="68"/>
      <c r="B539" s="68"/>
      <c r="C539" s="96" t="s">
        <v>484</v>
      </c>
      <c r="D539" s="68"/>
      <c r="E539" s="75"/>
      <c r="F539" s="68"/>
      <c r="G539" s="68"/>
      <c r="H539" s="68"/>
      <c r="I539" s="68"/>
      <c r="J539" s="68"/>
      <c r="K539" s="68"/>
      <c r="L539" s="68"/>
      <c r="M539" s="68"/>
      <c r="N539" s="68">
        <f>SUBTOTAL(9,N538:N538)</f>
        <v>0</v>
      </c>
      <c r="O539" s="68">
        <f>SUBTOTAL(9,O538:O538)</f>
        <v>0</v>
      </c>
      <c r="P539" s="68">
        <f>SUBTOTAL(9,P538:P538)</f>
        <v>0</v>
      </c>
      <c r="Q539" s="68">
        <f>SUBTOTAL(9,Q538:Q538)</f>
        <v>0</v>
      </c>
      <c r="R539" s="88"/>
      <c r="S539" s="88"/>
      <c r="T539" s="88"/>
      <c r="U539" s="68"/>
      <c r="V539" s="90"/>
      <c r="W539" s="95">
        <f>($W$2-O539-P539-N539)/($W$2-O539-P539)</f>
        <v>1</v>
      </c>
      <c r="X539" s="88"/>
    </row>
    <row r="540" spans="1:24" ht="20.25" customHeight="1" outlineLevel="2">
      <c r="A540" s="68">
        <v>208</v>
      </c>
      <c r="B540" s="68" t="s">
        <v>723</v>
      </c>
      <c r="C540" s="84" t="s">
        <v>202</v>
      </c>
      <c r="D540" s="68">
        <v>330</v>
      </c>
      <c r="E540" s="75" t="s">
        <v>212</v>
      </c>
      <c r="F540" s="68"/>
      <c r="G540" s="68"/>
      <c r="H540" s="68"/>
      <c r="I540" s="68"/>
      <c r="J540" s="68"/>
      <c r="K540" s="68"/>
      <c r="L540" s="68"/>
      <c r="M540" s="68"/>
      <c r="N540" s="68"/>
      <c r="O540" s="68"/>
      <c r="P540" s="68"/>
      <c r="Q540" s="68"/>
      <c r="R540" s="88"/>
      <c r="S540" s="88"/>
      <c r="T540" s="88"/>
      <c r="U540" s="68"/>
      <c r="V540" s="90" t="s">
        <v>774</v>
      </c>
      <c r="W540" s="91"/>
      <c r="X540" s="88"/>
    </row>
    <row r="541" spans="1:24" ht="15" outlineLevel="1">
      <c r="A541" s="68"/>
      <c r="B541" s="68"/>
      <c r="C541" s="96" t="s">
        <v>485</v>
      </c>
      <c r="D541" s="68"/>
      <c r="E541" s="75"/>
      <c r="F541" s="68"/>
      <c r="G541" s="68"/>
      <c r="H541" s="68"/>
      <c r="I541" s="68"/>
      <c r="J541" s="68"/>
      <c r="K541" s="68"/>
      <c r="L541" s="68"/>
      <c r="M541" s="68"/>
      <c r="N541" s="68">
        <f>SUBTOTAL(9,N540:N540)</f>
        <v>0</v>
      </c>
      <c r="O541" s="68">
        <f>SUBTOTAL(9,O540:O540)</f>
        <v>0</v>
      </c>
      <c r="P541" s="68">
        <f>SUBTOTAL(9,P540:P540)</f>
        <v>0</v>
      </c>
      <c r="Q541" s="68">
        <f>SUBTOTAL(9,Q540:Q540)</f>
        <v>0</v>
      </c>
      <c r="R541" s="88"/>
      <c r="S541" s="88"/>
      <c r="T541" s="88"/>
      <c r="U541" s="68"/>
      <c r="V541" s="90"/>
      <c r="W541" s="95">
        <f>($W$2-O541-P541-N541)/($W$2-O541-P541)</f>
        <v>1</v>
      </c>
      <c r="X541" s="88"/>
    </row>
    <row r="542" spans="1:24" ht="23.25" customHeight="1" outlineLevel="2">
      <c r="A542" s="68">
        <v>209</v>
      </c>
      <c r="B542" s="68" t="s">
        <v>724</v>
      </c>
      <c r="C542" s="84" t="s">
        <v>203</v>
      </c>
      <c r="D542" s="68">
        <v>80</v>
      </c>
      <c r="E542" s="75" t="s">
        <v>212</v>
      </c>
      <c r="F542" s="68"/>
      <c r="G542" s="68"/>
      <c r="H542" s="68"/>
      <c r="I542" s="68"/>
      <c r="J542" s="68"/>
      <c r="K542" s="68"/>
      <c r="L542" s="68"/>
      <c r="M542" s="68"/>
      <c r="N542" s="68"/>
      <c r="O542" s="68"/>
      <c r="P542" s="68"/>
      <c r="Q542" s="68"/>
      <c r="R542" s="88"/>
      <c r="S542" s="88"/>
      <c r="T542" s="88"/>
      <c r="U542" s="68"/>
      <c r="V542" s="90" t="s">
        <v>774</v>
      </c>
      <c r="W542" s="91"/>
      <c r="X542" s="88"/>
    </row>
    <row r="543" spans="1:24" ht="15" outlineLevel="1">
      <c r="A543" s="68"/>
      <c r="B543" s="68"/>
      <c r="C543" s="96" t="s">
        <v>486</v>
      </c>
      <c r="D543" s="68"/>
      <c r="E543" s="75"/>
      <c r="F543" s="68"/>
      <c r="G543" s="68"/>
      <c r="H543" s="68"/>
      <c r="I543" s="68"/>
      <c r="J543" s="68"/>
      <c r="K543" s="68"/>
      <c r="L543" s="68"/>
      <c r="M543" s="68"/>
      <c r="N543" s="68">
        <f>SUBTOTAL(9,N542:N542)</f>
        <v>0</v>
      </c>
      <c r="O543" s="68">
        <f>SUBTOTAL(9,O542:O542)</f>
        <v>0</v>
      </c>
      <c r="P543" s="68">
        <f>SUBTOTAL(9,P542:P542)</f>
        <v>0</v>
      </c>
      <c r="Q543" s="68">
        <f>SUBTOTAL(9,Q542:Q542)</f>
        <v>0</v>
      </c>
      <c r="R543" s="88"/>
      <c r="S543" s="88"/>
      <c r="T543" s="88"/>
      <c r="U543" s="68"/>
      <c r="V543" s="90"/>
      <c r="W543" s="95">
        <f>($W$2-O543-P543-N543)/($W$2-O543-P543)</f>
        <v>1</v>
      </c>
      <c r="X543" s="88"/>
    </row>
    <row r="544" spans="1:24" ht="21.75" customHeight="1" outlineLevel="2">
      <c r="A544" s="68">
        <v>210</v>
      </c>
      <c r="B544" s="68" t="s">
        <v>725</v>
      </c>
      <c r="C544" s="84" t="s">
        <v>204</v>
      </c>
      <c r="D544" s="68">
        <v>125</v>
      </c>
      <c r="E544" s="75" t="s">
        <v>212</v>
      </c>
      <c r="F544" s="68"/>
      <c r="G544" s="85"/>
      <c r="H544" s="86"/>
      <c r="I544" s="85"/>
      <c r="J544" s="86"/>
      <c r="K544" s="68"/>
      <c r="L544" s="68"/>
      <c r="M544" s="68"/>
      <c r="N544" s="68">
        <v>0</v>
      </c>
      <c r="O544" s="68">
        <v>0</v>
      </c>
      <c r="P544" s="68">
        <v>0</v>
      </c>
      <c r="Q544" s="68">
        <v>0</v>
      </c>
      <c r="R544" s="88"/>
      <c r="S544" s="88"/>
      <c r="T544" s="88"/>
      <c r="U544" s="89"/>
      <c r="V544" s="90" t="s">
        <v>774</v>
      </c>
      <c r="W544" s="91"/>
      <c r="X544" s="106"/>
    </row>
    <row r="545" spans="1:24" ht="15" outlineLevel="1">
      <c r="A545" s="68"/>
      <c r="B545" s="68"/>
      <c r="C545" s="96" t="s">
        <v>487</v>
      </c>
      <c r="D545" s="68"/>
      <c r="E545" s="75"/>
      <c r="F545" s="68"/>
      <c r="G545" s="68"/>
      <c r="H545" s="68"/>
      <c r="I545" s="68"/>
      <c r="J545" s="68"/>
      <c r="K545" s="68"/>
      <c r="L545" s="68"/>
      <c r="M545" s="68"/>
      <c r="N545" s="68">
        <f>SUBTOTAL(9,N544:N544)</f>
        <v>0</v>
      </c>
      <c r="O545" s="68">
        <f>SUBTOTAL(9,O544:O544)</f>
        <v>0</v>
      </c>
      <c r="P545" s="68">
        <f>SUBTOTAL(9,P544:P544)</f>
        <v>0</v>
      </c>
      <c r="Q545" s="68">
        <f>SUBTOTAL(9,Q544:Q544)</f>
        <v>0</v>
      </c>
      <c r="R545" s="88"/>
      <c r="S545" s="88"/>
      <c r="T545" s="88"/>
      <c r="U545" s="68"/>
      <c r="V545" s="90"/>
      <c r="W545" s="95">
        <f>($W$2-O545-P545-N545)/($W$2-O545-P545)</f>
        <v>1</v>
      </c>
      <c r="X545" s="88"/>
    </row>
    <row r="546" spans="1:24" ht="15" outlineLevel="2">
      <c r="A546" s="68">
        <v>211</v>
      </c>
      <c r="B546" s="68" t="s">
        <v>726</v>
      </c>
      <c r="C546" s="84" t="s">
        <v>31</v>
      </c>
      <c r="D546" s="68">
        <v>50</v>
      </c>
      <c r="E546" s="75" t="s">
        <v>212</v>
      </c>
      <c r="F546" s="68"/>
      <c r="G546" s="144"/>
      <c r="H546" s="145"/>
      <c r="I546" s="146"/>
      <c r="J546" s="145"/>
      <c r="K546" s="68"/>
      <c r="L546" s="68"/>
      <c r="M546" s="68"/>
      <c r="N546" s="105"/>
      <c r="O546" s="105"/>
      <c r="P546" s="105"/>
      <c r="Q546" s="105"/>
      <c r="R546" s="88"/>
      <c r="S546" s="88"/>
      <c r="T546" s="88"/>
      <c r="U546" s="148"/>
      <c r="V546" s="90"/>
      <c r="W546" s="91"/>
      <c r="X546" s="106"/>
    </row>
    <row r="547" spans="1:24" ht="15" outlineLevel="1">
      <c r="A547" s="68"/>
      <c r="B547" s="68"/>
      <c r="C547" s="96" t="s">
        <v>488</v>
      </c>
      <c r="D547" s="68"/>
      <c r="E547" s="75"/>
      <c r="F547" s="68"/>
      <c r="G547" s="68"/>
      <c r="H547" s="68"/>
      <c r="I547" s="68"/>
      <c r="J547" s="68"/>
      <c r="K547" s="68"/>
      <c r="L547" s="68"/>
      <c r="M547" s="68"/>
      <c r="N547" s="68">
        <f>SUBTOTAL(9,N546:N546)</f>
        <v>0</v>
      </c>
      <c r="O547" s="68">
        <f>SUBTOTAL(9,O546:O546)</f>
        <v>0</v>
      </c>
      <c r="P547" s="68">
        <f>SUBTOTAL(9,P546:P546)</f>
        <v>0</v>
      </c>
      <c r="Q547" s="68">
        <f>SUBTOTAL(9,Q546:Q546)</f>
        <v>0</v>
      </c>
      <c r="R547" s="88"/>
      <c r="S547" s="88"/>
      <c r="T547" s="88"/>
      <c r="U547" s="68"/>
      <c r="V547" s="90"/>
      <c r="W547" s="95">
        <f>($W$2-O547-P547-N547)/($W$2-O547-P547)</f>
        <v>1</v>
      </c>
      <c r="X547" s="88"/>
    </row>
    <row r="548" spans="1:24" ht="15" outlineLevel="2">
      <c r="A548" s="68">
        <v>212</v>
      </c>
      <c r="B548" s="68" t="s">
        <v>727</v>
      </c>
      <c r="C548" s="84" t="s">
        <v>32</v>
      </c>
      <c r="D548" s="68">
        <v>50</v>
      </c>
      <c r="E548" s="75" t="s">
        <v>212</v>
      </c>
      <c r="F548" s="68"/>
      <c r="G548" s="144"/>
      <c r="H548" s="145"/>
      <c r="I548" s="146"/>
      <c r="J548" s="145"/>
      <c r="K548" s="68"/>
      <c r="L548" s="68"/>
      <c r="M548" s="68"/>
      <c r="N548" s="105"/>
      <c r="O548" s="105"/>
      <c r="P548" s="105"/>
      <c r="Q548" s="105"/>
      <c r="R548" s="88"/>
      <c r="S548" s="88"/>
      <c r="T548" s="88"/>
      <c r="U548" s="148"/>
      <c r="V548" s="90"/>
      <c r="W548" s="91"/>
      <c r="X548" s="106"/>
    </row>
    <row r="549" spans="1:24" ht="15" outlineLevel="1">
      <c r="A549" s="68"/>
      <c r="B549" s="68"/>
      <c r="C549" s="96" t="s">
        <v>489</v>
      </c>
      <c r="D549" s="68"/>
      <c r="E549" s="75"/>
      <c r="F549" s="68"/>
      <c r="G549" s="68"/>
      <c r="H549" s="68"/>
      <c r="I549" s="68"/>
      <c r="J549" s="68"/>
      <c r="K549" s="68"/>
      <c r="L549" s="68"/>
      <c r="M549" s="68"/>
      <c r="N549" s="68">
        <f>SUBTOTAL(9,N548:N548)</f>
        <v>0</v>
      </c>
      <c r="O549" s="68">
        <f>SUBTOTAL(9,O548:O548)</f>
        <v>0</v>
      </c>
      <c r="P549" s="68">
        <f>SUBTOTAL(9,P548:P548)</f>
        <v>0</v>
      </c>
      <c r="Q549" s="68">
        <f>SUBTOTAL(9,Q548:Q548)</f>
        <v>0</v>
      </c>
      <c r="R549" s="88"/>
      <c r="S549" s="88"/>
      <c r="T549" s="88"/>
      <c r="U549" s="68"/>
      <c r="V549" s="90"/>
      <c r="W549" s="95">
        <f>($W$2-O549-P549-N549)/($W$2-O549-P549)</f>
        <v>1</v>
      </c>
      <c r="X549" s="88"/>
    </row>
    <row r="550" spans="1:24" ht="15" outlineLevel="2">
      <c r="A550" s="68">
        <v>213</v>
      </c>
      <c r="B550" s="68" t="s">
        <v>728</v>
      </c>
      <c r="C550" s="84" t="s">
        <v>764</v>
      </c>
      <c r="D550" s="68">
        <v>50</v>
      </c>
      <c r="E550" s="75" t="s">
        <v>212</v>
      </c>
      <c r="F550" s="68"/>
      <c r="G550" s="144"/>
      <c r="H550" s="145"/>
      <c r="I550" s="146"/>
      <c r="J550" s="145"/>
      <c r="K550" s="68"/>
      <c r="L550" s="68"/>
      <c r="M550" s="68"/>
      <c r="N550" s="105"/>
      <c r="O550" s="105"/>
      <c r="P550" s="105"/>
      <c r="Q550" s="105"/>
      <c r="R550" s="88"/>
      <c r="S550" s="88"/>
      <c r="T550" s="88"/>
      <c r="U550" s="148"/>
      <c r="V550" s="90"/>
      <c r="W550" s="91"/>
      <c r="X550" s="106"/>
    </row>
    <row r="551" spans="1:24" ht="15" outlineLevel="1">
      <c r="A551" s="68"/>
      <c r="B551" s="68"/>
      <c r="C551" s="96" t="s">
        <v>772</v>
      </c>
      <c r="D551" s="68"/>
      <c r="E551" s="75"/>
      <c r="F551" s="68"/>
      <c r="G551" s="68"/>
      <c r="H551" s="68"/>
      <c r="I551" s="68"/>
      <c r="J551" s="68"/>
      <c r="K551" s="68"/>
      <c r="L551" s="68"/>
      <c r="M551" s="68"/>
      <c r="N551" s="68">
        <f>SUBTOTAL(9,N550:N550)</f>
        <v>0</v>
      </c>
      <c r="O551" s="68">
        <f>SUBTOTAL(9,O550:O550)</f>
        <v>0</v>
      </c>
      <c r="P551" s="68">
        <f>SUBTOTAL(9,P550:P550)</f>
        <v>0</v>
      </c>
      <c r="Q551" s="68">
        <f>SUBTOTAL(9,Q550:Q550)</f>
        <v>0</v>
      </c>
      <c r="R551" s="88"/>
      <c r="S551" s="88"/>
      <c r="T551" s="88"/>
      <c r="U551" s="68"/>
      <c r="V551" s="90"/>
      <c r="W551" s="95">
        <f>($W$2-O551-P551-N551)/($W$2-O551-P551)</f>
        <v>1</v>
      </c>
      <c r="X551" s="88"/>
    </row>
    <row r="552" spans="1:24" ht="15" outlineLevel="2">
      <c r="A552" s="68">
        <v>214</v>
      </c>
      <c r="B552" s="68" t="s">
        <v>729</v>
      </c>
      <c r="C552" s="84" t="s">
        <v>765</v>
      </c>
      <c r="D552" s="68">
        <v>50</v>
      </c>
      <c r="E552" s="75" t="s">
        <v>212</v>
      </c>
      <c r="F552" s="68"/>
      <c r="G552" s="103"/>
      <c r="H552" s="136"/>
      <c r="I552" s="110"/>
      <c r="J552" s="136"/>
      <c r="K552" s="68"/>
      <c r="L552" s="68"/>
      <c r="M552" s="68"/>
      <c r="N552" s="105"/>
      <c r="O552" s="105"/>
      <c r="P552" s="105"/>
      <c r="Q552" s="105"/>
      <c r="R552" s="88"/>
      <c r="S552" s="88"/>
      <c r="T552" s="88"/>
      <c r="U552" s="153"/>
      <c r="V552" s="90"/>
      <c r="W552" s="91"/>
      <c r="X552" s="112"/>
    </row>
    <row r="553" spans="1:24" ht="15" outlineLevel="1">
      <c r="A553" s="75"/>
      <c r="B553" s="68"/>
      <c r="C553" s="96" t="s">
        <v>773</v>
      </c>
      <c r="D553" s="68"/>
      <c r="E553" s="75"/>
      <c r="F553" s="68"/>
      <c r="G553" s="68"/>
      <c r="H553" s="68"/>
      <c r="I553" s="68"/>
      <c r="J553" s="68"/>
      <c r="K553" s="68"/>
      <c r="L553" s="68"/>
      <c r="M553" s="68"/>
      <c r="N553" s="68">
        <f>SUBTOTAL(9,N552:N552)</f>
        <v>0</v>
      </c>
      <c r="O553" s="68">
        <f>SUBTOTAL(9,O552:O552)</f>
        <v>0</v>
      </c>
      <c r="P553" s="68">
        <f>SUBTOTAL(9,P552:P552)</f>
        <v>0</v>
      </c>
      <c r="Q553" s="68">
        <f>SUBTOTAL(9,Q552:Q552)</f>
        <v>0</v>
      </c>
      <c r="R553" s="88"/>
      <c r="S553" s="88"/>
      <c r="T553" s="88"/>
      <c r="U553" s="68"/>
      <c r="V553" s="90"/>
      <c r="W553" s="95">
        <f>($W$2-O553-P553-N553)/($W$2-O553-P553)</f>
        <v>1</v>
      </c>
      <c r="X553" s="88"/>
    </row>
    <row r="554" spans="1:24" ht="15" outlineLevel="2">
      <c r="A554" s="75">
        <v>215</v>
      </c>
      <c r="B554" s="75" t="s">
        <v>730</v>
      </c>
      <c r="C554" s="89" t="s">
        <v>8</v>
      </c>
      <c r="D554" s="75">
        <v>125</v>
      </c>
      <c r="E554" s="75" t="s">
        <v>212</v>
      </c>
      <c r="F554" s="75"/>
      <c r="G554" s="103"/>
      <c r="H554" s="136"/>
      <c r="I554" s="110"/>
      <c r="J554" s="136"/>
      <c r="K554" s="124"/>
      <c r="L554" s="124"/>
      <c r="M554" s="124"/>
      <c r="N554" s="105"/>
      <c r="O554" s="105"/>
      <c r="P554" s="105"/>
      <c r="Q554" s="105"/>
      <c r="R554" s="53"/>
      <c r="S554" s="53"/>
      <c r="T554" s="53"/>
      <c r="U554" s="153"/>
      <c r="V554" s="90"/>
      <c r="W554" s="90"/>
      <c r="X554" s="149"/>
    </row>
    <row r="555" spans="1:24" ht="15" outlineLevel="1">
      <c r="A555" s="75"/>
      <c r="B555" s="75"/>
      <c r="C555" s="115" t="s">
        <v>490</v>
      </c>
      <c r="D555" s="75"/>
      <c r="E555" s="75"/>
      <c r="F555" s="75"/>
      <c r="G555" s="103"/>
      <c r="H555" s="124"/>
      <c r="I555" s="103"/>
      <c r="J555" s="124"/>
      <c r="K555" s="124"/>
      <c r="L555" s="124"/>
      <c r="M555" s="124"/>
      <c r="N555" s="105">
        <f>SUBTOTAL(9,N554:N554)</f>
        <v>0</v>
      </c>
      <c r="O555" s="105">
        <f>SUBTOTAL(9,O554:O554)</f>
        <v>0</v>
      </c>
      <c r="P555" s="105">
        <f>SUBTOTAL(9,P554:P554)</f>
        <v>0</v>
      </c>
      <c r="Q555" s="105">
        <f>SUBTOTAL(9,Q554:Q554)</f>
        <v>0</v>
      </c>
      <c r="R555" s="53"/>
      <c r="S555" s="53"/>
      <c r="T555" s="53"/>
      <c r="U555" s="89"/>
      <c r="V555" s="90"/>
      <c r="W555" s="95">
        <f>($W$2-O555-P555-N555)/($W$2-O555-P555)</f>
        <v>1</v>
      </c>
      <c r="X555" s="106"/>
    </row>
    <row r="556" spans="1:24" ht="30" outlineLevel="2">
      <c r="A556" s="75">
        <v>216</v>
      </c>
      <c r="B556" s="75" t="s">
        <v>731</v>
      </c>
      <c r="C556" s="130" t="s">
        <v>12</v>
      </c>
      <c r="D556" s="75">
        <v>240</v>
      </c>
      <c r="E556" s="75" t="s">
        <v>212</v>
      </c>
      <c r="F556" s="75"/>
      <c r="G556" s="144">
        <v>42927</v>
      </c>
      <c r="H556" s="145">
        <v>0.41180555555555554</v>
      </c>
      <c r="I556" s="144">
        <v>42927</v>
      </c>
      <c r="J556" s="145">
        <v>0.67152777777777783</v>
      </c>
      <c r="K556" s="124"/>
      <c r="L556" s="124"/>
      <c r="M556" s="124"/>
      <c r="N556" s="105">
        <v>0</v>
      </c>
      <c r="O556" s="105">
        <v>0</v>
      </c>
      <c r="P556" s="105">
        <v>0</v>
      </c>
      <c r="Q556" s="105">
        <v>6.23</v>
      </c>
      <c r="R556" s="53"/>
      <c r="S556" s="53"/>
      <c r="T556" s="53"/>
      <c r="U556" s="173" t="s">
        <v>779</v>
      </c>
      <c r="V556" s="90" t="s">
        <v>774</v>
      </c>
      <c r="W556" s="90"/>
      <c r="X556" s="174" t="s">
        <v>775</v>
      </c>
    </row>
    <row r="557" spans="1:24" ht="30" outlineLevel="2">
      <c r="A557" s="75">
        <v>216</v>
      </c>
      <c r="B557" s="75" t="s">
        <v>731</v>
      </c>
      <c r="C557" s="130" t="s">
        <v>12</v>
      </c>
      <c r="D557" s="75">
        <v>240</v>
      </c>
      <c r="E557" s="75" t="s">
        <v>212</v>
      </c>
      <c r="F557" s="75"/>
      <c r="G557" s="144">
        <v>42928</v>
      </c>
      <c r="H557" s="145">
        <v>0.45069444444444445</v>
      </c>
      <c r="I557" s="144">
        <v>42928</v>
      </c>
      <c r="J557" s="145">
        <v>0.63750000000000007</v>
      </c>
      <c r="K557" s="124"/>
      <c r="L557" s="124"/>
      <c r="M557" s="124"/>
      <c r="N557" s="105">
        <v>0</v>
      </c>
      <c r="O557" s="105">
        <v>0</v>
      </c>
      <c r="P557" s="105">
        <v>0</v>
      </c>
      <c r="Q557" s="105">
        <v>4.4800000000000004</v>
      </c>
      <c r="R557" s="53"/>
      <c r="S557" s="53"/>
      <c r="T557" s="53"/>
      <c r="U557" s="173" t="s">
        <v>779</v>
      </c>
      <c r="V557" s="90" t="s">
        <v>774</v>
      </c>
      <c r="W557" s="90"/>
      <c r="X557" s="174" t="s">
        <v>775</v>
      </c>
    </row>
    <row r="558" spans="1:24" ht="30" outlineLevel="2">
      <c r="A558" s="75">
        <v>216</v>
      </c>
      <c r="B558" s="75" t="s">
        <v>731</v>
      </c>
      <c r="C558" s="130" t="s">
        <v>12</v>
      </c>
      <c r="D558" s="75">
        <v>240</v>
      </c>
      <c r="E558" s="75" t="s">
        <v>212</v>
      </c>
      <c r="F558" s="75"/>
      <c r="G558" s="144">
        <v>42933</v>
      </c>
      <c r="H558" s="145">
        <v>0.31458333333333333</v>
      </c>
      <c r="I558" s="144">
        <v>42933</v>
      </c>
      <c r="J558" s="145">
        <v>0.72499999999999998</v>
      </c>
      <c r="K558" s="124"/>
      <c r="L558" s="124"/>
      <c r="M558" s="124"/>
      <c r="N558" s="105">
        <v>0</v>
      </c>
      <c r="O558" s="105">
        <v>0</v>
      </c>
      <c r="P558" s="105">
        <v>0</v>
      </c>
      <c r="Q558" s="105">
        <v>9.85</v>
      </c>
      <c r="R558" s="53"/>
      <c r="S558" s="53"/>
      <c r="T558" s="53"/>
      <c r="U558" s="173" t="s">
        <v>779</v>
      </c>
      <c r="V558" s="90" t="s">
        <v>774</v>
      </c>
      <c r="W558" s="90"/>
      <c r="X558" s="174" t="s">
        <v>775</v>
      </c>
    </row>
    <row r="559" spans="1:24" ht="15" outlineLevel="1">
      <c r="A559" s="75"/>
      <c r="B559" s="75"/>
      <c r="C559" s="143" t="s">
        <v>491</v>
      </c>
      <c r="D559" s="75"/>
      <c r="E559" s="75"/>
      <c r="F559" s="75"/>
      <c r="G559" s="103"/>
      <c r="H559" s="124"/>
      <c r="I559" s="103"/>
      <c r="J559" s="124"/>
      <c r="K559" s="124"/>
      <c r="L559" s="124"/>
      <c r="M559" s="124"/>
      <c r="N559" s="105">
        <f>SUBTOTAL(9,N556:N558)</f>
        <v>0</v>
      </c>
      <c r="O559" s="105">
        <f t="shared" ref="O559:Q559" si="21">SUBTOTAL(9,O556:O558)</f>
        <v>0</v>
      </c>
      <c r="P559" s="105">
        <f t="shared" si="21"/>
        <v>0</v>
      </c>
      <c r="Q559" s="105">
        <f t="shared" si="21"/>
        <v>20.560000000000002</v>
      </c>
      <c r="R559" s="53"/>
      <c r="S559" s="53"/>
      <c r="T559" s="53"/>
      <c r="U559" s="130"/>
      <c r="V559" s="90"/>
      <c r="W559" s="95">
        <f>($W$2-O559-P559-N559)/($W$2-O559-P559)</f>
        <v>1</v>
      </c>
      <c r="X559" s="106"/>
    </row>
    <row r="560" spans="1:24" ht="23.25" customHeight="1" outlineLevel="2">
      <c r="A560" s="75">
        <v>217</v>
      </c>
      <c r="B560" s="75" t="s">
        <v>732</v>
      </c>
      <c r="C560" s="111" t="s">
        <v>205</v>
      </c>
      <c r="D560" s="75">
        <v>240</v>
      </c>
      <c r="E560" s="75" t="s">
        <v>212</v>
      </c>
      <c r="F560" s="75"/>
      <c r="G560" s="103"/>
      <c r="H560" s="136"/>
      <c r="I560" s="110"/>
      <c r="J560" s="136"/>
      <c r="K560" s="136"/>
      <c r="L560" s="136"/>
      <c r="M560" s="136"/>
      <c r="N560" s="105"/>
      <c r="O560" s="105"/>
      <c r="P560" s="105"/>
      <c r="Q560" s="105"/>
      <c r="R560" s="53"/>
      <c r="S560" s="53"/>
      <c r="T560" s="53"/>
      <c r="U560" s="153"/>
      <c r="V560" s="90"/>
      <c r="W560" s="90"/>
      <c r="X560" s="92"/>
    </row>
    <row r="561" spans="1:24" ht="15" outlineLevel="1">
      <c r="A561" s="75"/>
      <c r="B561" s="75"/>
      <c r="C561" s="107" t="s">
        <v>492</v>
      </c>
      <c r="D561" s="75"/>
      <c r="E561" s="75"/>
      <c r="F561" s="75"/>
      <c r="G561" s="108"/>
      <c r="H561" s="138"/>
      <c r="I561" s="110"/>
      <c r="J561" s="136"/>
      <c r="K561" s="136"/>
      <c r="L561" s="136"/>
      <c r="M561" s="136"/>
      <c r="N561" s="105">
        <f>SUBTOTAL(9,N560:N560)</f>
        <v>0</v>
      </c>
      <c r="O561" s="105">
        <f>SUBTOTAL(9,O560:O560)</f>
        <v>0</v>
      </c>
      <c r="P561" s="105">
        <f>SUBTOTAL(9,P560:P560)</f>
        <v>0</v>
      </c>
      <c r="Q561" s="105">
        <f>SUBTOTAL(9,Q560:Q560)</f>
        <v>0</v>
      </c>
      <c r="R561" s="53"/>
      <c r="S561" s="53"/>
      <c r="T561" s="53"/>
      <c r="U561" s="89"/>
      <c r="V561" s="90"/>
      <c r="W561" s="95">
        <f>($W$2-O561-P561-N561)/($W$2-O561-P561)</f>
        <v>1</v>
      </c>
      <c r="X561" s="92"/>
    </row>
    <row r="562" spans="1:24" ht="24.75" customHeight="1" outlineLevel="2">
      <c r="A562" s="68">
        <v>218</v>
      </c>
      <c r="B562" s="68" t="s">
        <v>733</v>
      </c>
      <c r="C562" s="84" t="s">
        <v>206</v>
      </c>
      <c r="D562" s="68">
        <v>80</v>
      </c>
      <c r="E562" s="75" t="s">
        <v>212</v>
      </c>
      <c r="F562" s="68"/>
      <c r="G562" s="98"/>
      <c r="H562" s="99"/>
      <c r="I562" s="142"/>
      <c r="J562" s="101"/>
      <c r="K562" s="68"/>
      <c r="L562" s="68"/>
      <c r="M562" s="68"/>
      <c r="N562" s="68">
        <v>0</v>
      </c>
      <c r="O562" s="68">
        <v>0</v>
      </c>
      <c r="P562" s="68">
        <v>0</v>
      </c>
      <c r="Q562" s="68">
        <v>0</v>
      </c>
      <c r="R562" s="88"/>
      <c r="S562" s="88"/>
      <c r="T562" s="88"/>
      <c r="U562" s="89"/>
      <c r="V562" s="90" t="s">
        <v>774</v>
      </c>
      <c r="W562" s="91"/>
      <c r="X562" s="92"/>
    </row>
    <row r="563" spans="1:24" ht="15" outlineLevel="1">
      <c r="A563" s="68"/>
      <c r="B563" s="68"/>
      <c r="C563" s="96" t="s">
        <v>493</v>
      </c>
      <c r="D563" s="68"/>
      <c r="E563" s="75"/>
      <c r="F563" s="68"/>
      <c r="G563" s="68"/>
      <c r="H563" s="68"/>
      <c r="I563" s="68"/>
      <c r="J563" s="68"/>
      <c r="K563" s="68"/>
      <c r="L563" s="68"/>
      <c r="M563" s="68"/>
      <c r="N563" s="68">
        <f>SUBTOTAL(9,N562:N562)</f>
        <v>0</v>
      </c>
      <c r="O563" s="68">
        <f>SUBTOTAL(9,O562:O562)</f>
        <v>0</v>
      </c>
      <c r="P563" s="68">
        <f>SUBTOTAL(9,P562:P562)</f>
        <v>0</v>
      </c>
      <c r="Q563" s="68">
        <f>SUBTOTAL(9,Q562:Q562)</f>
        <v>0</v>
      </c>
      <c r="R563" s="88"/>
      <c r="S563" s="88"/>
      <c r="T563" s="88"/>
      <c r="U563" s="68"/>
      <c r="V563" s="90"/>
      <c r="W563" s="95">
        <f>($W$2-O563-P563-N563)/($W$2-O563-P563)</f>
        <v>1</v>
      </c>
      <c r="X563" s="88"/>
    </row>
    <row r="564" spans="1:24" ht="21" customHeight="1" outlineLevel="2">
      <c r="A564" s="68">
        <v>219</v>
      </c>
      <c r="B564" s="68" t="s">
        <v>734</v>
      </c>
      <c r="C564" s="84" t="s">
        <v>207</v>
      </c>
      <c r="D564" s="68">
        <v>330</v>
      </c>
      <c r="E564" s="75" t="s">
        <v>212</v>
      </c>
      <c r="F564" s="68"/>
      <c r="G564" s="103">
        <v>42943</v>
      </c>
      <c r="H564" s="136">
        <v>0.53888888888888886</v>
      </c>
      <c r="I564" s="103">
        <v>42943</v>
      </c>
      <c r="J564" s="136">
        <v>0.65902777777777777</v>
      </c>
      <c r="K564" s="68"/>
      <c r="L564" s="68"/>
      <c r="M564" s="68"/>
      <c r="N564" s="68">
        <v>2.88</v>
      </c>
      <c r="O564" s="68">
        <v>0</v>
      </c>
      <c r="P564" s="68">
        <v>0</v>
      </c>
      <c r="Q564" s="68">
        <v>0</v>
      </c>
      <c r="R564" s="88"/>
      <c r="S564" s="88"/>
      <c r="T564" s="88"/>
      <c r="U564" s="159" t="s">
        <v>912</v>
      </c>
      <c r="V564" s="90" t="s">
        <v>774</v>
      </c>
      <c r="W564" s="91"/>
      <c r="X564" s="88" t="s">
        <v>249</v>
      </c>
    </row>
    <row r="565" spans="1:24" ht="15" outlineLevel="1">
      <c r="A565" s="68"/>
      <c r="B565" s="68"/>
      <c r="C565" s="96" t="s">
        <v>494</v>
      </c>
      <c r="D565" s="68"/>
      <c r="E565" s="75"/>
      <c r="F565" s="68"/>
      <c r="G565" s="68"/>
      <c r="H565" s="68"/>
      <c r="I565" s="68"/>
      <c r="J565" s="68"/>
      <c r="K565" s="68"/>
      <c r="L565" s="68"/>
      <c r="M565" s="68"/>
      <c r="N565" s="68">
        <f>SUBTOTAL(9,N564:N564)</f>
        <v>2.88</v>
      </c>
      <c r="O565" s="68">
        <f>SUBTOTAL(9,O564:O564)</f>
        <v>0</v>
      </c>
      <c r="P565" s="68">
        <f>SUBTOTAL(9,P564:P564)</f>
        <v>0</v>
      </c>
      <c r="Q565" s="68">
        <f>SUBTOTAL(9,Q564:Q564)</f>
        <v>0</v>
      </c>
      <c r="R565" s="88"/>
      <c r="S565" s="88"/>
      <c r="T565" s="88"/>
      <c r="U565" s="68"/>
      <c r="V565" s="90"/>
      <c r="W565" s="95">
        <f>($W$2-O565-P565-N565)/($W$2-O565-P565)</f>
        <v>0.99612903225806448</v>
      </c>
      <c r="X565" s="88"/>
    </row>
    <row r="566" spans="1:24" ht="23.25" customHeight="1" outlineLevel="2">
      <c r="A566" s="68">
        <v>220</v>
      </c>
      <c r="B566" s="68" t="s">
        <v>735</v>
      </c>
      <c r="C566" s="84" t="s">
        <v>208</v>
      </c>
      <c r="D566" s="68">
        <v>330</v>
      </c>
      <c r="E566" s="75" t="s">
        <v>212</v>
      </c>
      <c r="F566" s="68"/>
      <c r="G566" s="144"/>
      <c r="H566" s="145"/>
      <c r="I566" s="146"/>
      <c r="J566" s="145"/>
      <c r="K566" s="68"/>
      <c r="L566" s="68"/>
      <c r="M566" s="68"/>
      <c r="N566" s="68"/>
      <c r="O566" s="68"/>
      <c r="P566" s="68"/>
      <c r="Q566" s="68"/>
      <c r="R566" s="88"/>
      <c r="S566" s="88"/>
      <c r="T566" s="88"/>
      <c r="U566" s="148"/>
      <c r="V566" s="90"/>
      <c r="W566" s="91"/>
      <c r="X566" s="149"/>
    </row>
    <row r="567" spans="1:24" ht="15" outlineLevel="1">
      <c r="A567" s="68"/>
      <c r="B567" s="68"/>
      <c r="C567" s="96" t="s">
        <v>495</v>
      </c>
      <c r="D567" s="68"/>
      <c r="E567" s="75"/>
      <c r="F567" s="68"/>
      <c r="G567" s="68"/>
      <c r="H567" s="68"/>
      <c r="I567" s="68"/>
      <c r="J567" s="68"/>
      <c r="K567" s="68"/>
      <c r="L567" s="68"/>
      <c r="M567" s="68"/>
      <c r="N567" s="68">
        <f>SUBTOTAL(9,N566:N566)</f>
        <v>0</v>
      </c>
      <c r="O567" s="68">
        <f>SUBTOTAL(9,O566:O566)</f>
        <v>0</v>
      </c>
      <c r="P567" s="68">
        <f>SUBTOTAL(9,P566:P566)</f>
        <v>0</v>
      </c>
      <c r="Q567" s="68">
        <f>SUBTOTAL(9,Q566:Q566)</f>
        <v>0</v>
      </c>
      <c r="R567" s="88"/>
      <c r="S567" s="88"/>
      <c r="T567" s="88"/>
      <c r="U567" s="68"/>
      <c r="V567" s="90"/>
      <c r="W567" s="95">
        <f>($W$2-O567-P567-N567)/($W$2-O567-P567)</f>
        <v>1</v>
      </c>
      <c r="X567" s="88"/>
    </row>
    <row r="568" spans="1:24" ht="15" outlineLevel="2">
      <c r="A568" s="68">
        <v>221</v>
      </c>
      <c r="B568" s="68" t="s">
        <v>736</v>
      </c>
      <c r="C568" s="84" t="s">
        <v>215</v>
      </c>
      <c r="D568" s="68">
        <v>330</v>
      </c>
      <c r="E568" s="75" t="s">
        <v>212</v>
      </c>
      <c r="F568" s="68"/>
      <c r="G568" s="103"/>
      <c r="H568" s="136"/>
      <c r="I568" s="110"/>
      <c r="J568" s="136"/>
      <c r="K568" s="68"/>
      <c r="L568" s="68"/>
      <c r="M568" s="68"/>
      <c r="N568" s="68"/>
      <c r="O568" s="68"/>
      <c r="P568" s="68"/>
      <c r="Q568" s="68"/>
      <c r="R568" s="88"/>
      <c r="S568" s="88"/>
      <c r="T568" s="88"/>
      <c r="U568" s="153"/>
      <c r="V568" s="90"/>
      <c r="W568" s="91"/>
      <c r="X568" s="154"/>
    </row>
    <row r="569" spans="1:24" ht="15" outlineLevel="1">
      <c r="A569" s="68"/>
      <c r="B569" s="68"/>
      <c r="C569" s="96" t="s">
        <v>496</v>
      </c>
      <c r="D569" s="68"/>
      <c r="E569" s="75"/>
      <c r="F569" s="68"/>
      <c r="G569" s="68"/>
      <c r="H569" s="68"/>
      <c r="I569" s="68"/>
      <c r="J569" s="68"/>
      <c r="K569" s="68"/>
      <c r="L569" s="68"/>
      <c r="M569" s="68"/>
      <c r="N569" s="68">
        <f>SUBTOTAL(9,N568:N568)</f>
        <v>0</v>
      </c>
      <c r="O569" s="68">
        <f>SUBTOTAL(9,O568:O568)</f>
        <v>0</v>
      </c>
      <c r="P569" s="68">
        <f>SUBTOTAL(9,P568:P568)</f>
        <v>0</v>
      </c>
      <c r="Q569" s="68">
        <f>SUBTOTAL(9,Q568:Q568)</f>
        <v>0</v>
      </c>
      <c r="R569" s="88"/>
      <c r="S569" s="88"/>
      <c r="T569" s="88"/>
      <c r="U569" s="68"/>
      <c r="V569" s="90"/>
      <c r="W569" s="95">
        <f>($W$2-O569-P569-N569)/($W$2-O569-P569)</f>
        <v>1</v>
      </c>
      <c r="X569" s="88"/>
    </row>
    <row r="570" spans="1:24" ht="23.25" customHeight="1" outlineLevel="2">
      <c r="A570" s="68">
        <v>222</v>
      </c>
      <c r="B570" s="68" t="s">
        <v>737</v>
      </c>
      <c r="C570" s="84" t="s">
        <v>216</v>
      </c>
      <c r="D570" s="68">
        <v>330</v>
      </c>
      <c r="E570" s="75" t="s">
        <v>212</v>
      </c>
      <c r="F570" s="68"/>
      <c r="G570" s="103"/>
      <c r="H570" s="136"/>
      <c r="I570" s="110"/>
      <c r="J570" s="136"/>
      <c r="K570" s="68"/>
      <c r="L570" s="68"/>
      <c r="M570" s="68"/>
      <c r="N570" s="68"/>
      <c r="O570" s="68"/>
      <c r="P570" s="68"/>
      <c r="Q570" s="68"/>
      <c r="R570" s="88"/>
      <c r="S570" s="88"/>
      <c r="T570" s="88"/>
      <c r="U570" s="153"/>
      <c r="V570" s="90"/>
      <c r="W570" s="91"/>
      <c r="X570" s="154"/>
    </row>
    <row r="571" spans="1:24" ht="18.75" customHeight="1" outlineLevel="1">
      <c r="A571" s="68"/>
      <c r="B571" s="68"/>
      <c r="C571" s="96" t="s">
        <v>497</v>
      </c>
      <c r="D571" s="68"/>
      <c r="E571" s="75"/>
      <c r="F571" s="68"/>
      <c r="G571" s="68"/>
      <c r="H571" s="68"/>
      <c r="I571" s="68"/>
      <c r="J571" s="68"/>
      <c r="K571" s="68"/>
      <c r="L571" s="68"/>
      <c r="M571" s="68"/>
      <c r="N571" s="68">
        <f>SUBTOTAL(9,N570:N570)</f>
        <v>0</v>
      </c>
      <c r="O571" s="68">
        <f>SUBTOTAL(9,O570:O570)</f>
        <v>0</v>
      </c>
      <c r="P571" s="68">
        <f>SUBTOTAL(9,P570:P570)</f>
        <v>0</v>
      </c>
      <c r="Q571" s="68">
        <f>SUBTOTAL(9,Q570:Q570)</f>
        <v>0</v>
      </c>
      <c r="R571" s="88"/>
      <c r="S571" s="88"/>
      <c r="T571" s="88"/>
      <c r="U571" s="68"/>
      <c r="V571" s="90"/>
      <c r="W571" s="95">
        <f>($W$2-O571-P571-N571)/($W$2-O571-P571)</f>
        <v>1</v>
      </c>
      <c r="X571" s="88"/>
    </row>
    <row r="572" spans="1:24" ht="21.75" customHeight="1" outlineLevel="2">
      <c r="A572" s="68">
        <v>223</v>
      </c>
      <c r="B572" s="68" t="s">
        <v>738</v>
      </c>
      <c r="C572" s="84" t="s">
        <v>220</v>
      </c>
      <c r="D572" s="68">
        <v>240</v>
      </c>
      <c r="E572" s="75" t="s">
        <v>212</v>
      </c>
      <c r="F572" s="68"/>
      <c r="G572" s="68"/>
      <c r="H572" s="68"/>
      <c r="I572" s="68"/>
      <c r="J572" s="68"/>
      <c r="K572" s="68"/>
      <c r="L572" s="68"/>
      <c r="M572" s="68"/>
      <c r="N572" s="68"/>
      <c r="O572" s="68"/>
      <c r="P572" s="68"/>
      <c r="Q572" s="68"/>
      <c r="R572" s="88"/>
      <c r="S572" s="88"/>
      <c r="T572" s="88"/>
      <c r="U572" s="68"/>
      <c r="V572" s="90" t="s">
        <v>774</v>
      </c>
      <c r="W572" s="91"/>
      <c r="X572" s="88"/>
    </row>
    <row r="573" spans="1:24" ht="15" outlineLevel="1">
      <c r="A573" s="68"/>
      <c r="B573" s="68"/>
      <c r="C573" s="96" t="s">
        <v>498</v>
      </c>
      <c r="D573" s="68"/>
      <c r="E573" s="75"/>
      <c r="F573" s="68"/>
      <c r="G573" s="68"/>
      <c r="H573" s="68"/>
      <c r="I573" s="68"/>
      <c r="J573" s="68"/>
      <c r="K573" s="68"/>
      <c r="L573" s="68"/>
      <c r="M573" s="68"/>
      <c r="N573" s="68">
        <f>SUBTOTAL(9,N572:N572)</f>
        <v>0</v>
      </c>
      <c r="O573" s="68">
        <f>SUBTOTAL(9,O572:O572)</f>
        <v>0</v>
      </c>
      <c r="P573" s="68">
        <f>SUBTOTAL(9,P572:P572)</f>
        <v>0</v>
      </c>
      <c r="Q573" s="68">
        <f>SUBTOTAL(9,Q572:Q572)</f>
        <v>0</v>
      </c>
      <c r="R573" s="88"/>
      <c r="S573" s="88"/>
      <c r="T573" s="88"/>
      <c r="U573" s="68"/>
      <c r="V573" s="90"/>
      <c r="W573" s="95">
        <f>($W$2-O573-P573-N573)/($W$2-O573-P573)</f>
        <v>1</v>
      </c>
      <c r="X573" s="88"/>
    </row>
    <row r="574" spans="1:24" ht="23.25" customHeight="1" outlineLevel="2">
      <c r="A574" s="68">
        <v>224</v>
      </c>
      <c r="B574" s="68" t="s">
        <v>739</v>
      </c>
      <c r="C574" s="84" t="s">
        <v>221</v>
      </c>
      <c r="D574" s="68">
        <v>240</v>
      </c>
      <c r="E574" s="75" t="s">
        <v>212</v>
      </c>
      <c r="F574" s="68"/>
      <c r="G574" s="85"/>
      <c r="H574" s="86"/>
      <c r="I574" s="85"/>
      <c r="J574" s="86"/>
      <c r="K574" s="68"/>
      <c r="L574" s="68"/>
      <c r="M574" s="68"/>
      <c r="N574" s="68"/>
      <c r="O574" s="68"/>
      <c r="P574" s="68"/>
      <c r="Q574" s="68"/>
      <c r="R574" s="88"/>
      <c r="S574" s="88"/>
      <c r="T574" s="88"/>
      <c r="U574" s="89"/>
      <c r="V574" s="90"/>
      <c r="W574" s="91"/>
      <c r="X574" s="88"/>
    </row>
    <row r="575" spans="1:24" ht="15" outlineLevel="1">
      <c r="A575" s="68"/>
      <c r="B575" s="68"/>
      <c r="C575" s="96" t="s">
        <v>499</v>
      </c>
      <c r="D575" s="68"/>
      <c r="E575" s="75"/>
      <c r="F575" s="68"/>
      <c r="G575" s="68"/>
      <c r="H575" s="68"/>
      <c r="I575" s="68"/>
      <c r="J575" s="68"/>
      <c r="K575" s="68"/>
      <c r="L575" s="68"/>
      <c r="M575" s="68"/>
      <c r="N575" s="68">
        <f>SUBTOTAL(9,N574:N574)</f>
        <v>0</v>
      </c>
      <c r="O575" s="68">
        <f>SUBTOTAL(9,O574:O574)</f>
        <v>0</v>
      </c>
      <c r="P575" s="68">
        <f>SUBTOTAL(9,P574:P574)</f>
        <v>0</v>
      </c>
      <c r="Q575" s="68">
        <f>SUBTOTAL(9,Q574:Q574)</f>
        <v>0</v>
      </c>
      <c r="R575" s="88"/>
      <c r="S575" s="88"/>
      <c r="T575" s="88"/>
      <c r="U575" s="68"/>
      <c r="V575" s="90"/>
      <c r="W575" s="95">
        <f>($W$2-O575-P575-N575)/($W$2-O575-P575)</f>
        <v>1</v>
      </c>
      <c r="X575" s="88"/>
    </row>
    <row r="576" spans="1:24" ht="26.25" customHeight="1" outlineLevel="2">
      <c r="A576" s="68">
        <v>225</v>
      </c>
      <c r="B576" s="68" t="s">
        <v>740</v>
      </c>
      <c r="C576" s="84" t="s">
        <v>223</v>
      </c>
      <c r="D576" s="68">
        <v>330</v>
      </c>
      <c r="E576" s="75" t="s">
        <v>212</v>
      </c>
      <c r="F576" s="68"/>
      <c r="G576" s="103"/>
      <c r="H576" s="136"/>
      <c r="I576" s="110"/>
      <c r="J576" s="136"/>
      <c r="K576" s="68"/>
      <c r="L576" s="68"/>
      <c r="M576" s="68"/>
      <c r="N576" s="68"/>
      <c r="O576" s="68"/>
      <c r="P576" s="68"/>
      <c r="Q576" s="68"/>
      <c r="R576" s="88"/>
      <c r="S576" s="88"/>
      <c r="T576" s="88"/>
      <c r="U576" s="153"/>
      <c r="V576" s="90"/>
      <c r="W576" s="91"/>
      <c r="X576" s="154"/>
    </row>
    <row r="577" spans="1:24" ht="15" outlineLevel="1">
      <c r="A577" s="68"/>
      <c r="B577" s="68"/>
      <c r="C577" s="96" t="s">
        <v>500</v>
      </c>
      <c r="D577" s="68"/>
      <c r="E577" s="75"/>
      <c r="F577" s="68"/>
      <c r="G577" s="68"/>
      <c r="H577" s="68"/>
      <c r="I577" s="68"/>
      <c r="J577" s="68"/>
      <c r="K577" s="68"/>
      <c r="L577" s="68"/>
      <c r="M577" s="68"/>
      <c r="N577" s="68">
        <f>SUBTOTAL(9,N576:N576)</f>
        <v>0</v>
      </c>
      <c r="O577" s="68">
        <f>SUBTOTAL(9,O576:O576)</f>
        <v>0</v>
      </c>
      <c r="P577" s="68">
        <f>SUBTOTAL(9,P576:P576)</f>
        <v>0</v>
      </c>
      <c r="Q577" s="68">
        <f>SUBTOTAL(9,Q576:Q576)</f>
        <v>0</v>
      </c>
      <c r="R577" s="88"/>
      <c r="S577" s="88"/>
      <c r="T577" s="88"/>
      <c r="U577" s="68"/>
      <c r="V577" s="90"/>
      <c r="W577" s="95">
        <f>($W$2-O577-P577-N577)/($W$2-O577-P577)</f>
        <v>1</v>
      </c>
      <c r="X577" s="88"/>
    </row>
    <row r="578" spans="1:24" ht="21" customHeight="1" outlineLevel="2">
      <c r="A578" s="68">
        <v>226</v>
      </c>
      <c r="B578" s="68" t="s">
        <v>741</v>
      </c>
      <c r="C578" s="84" t="s">
        <v>222</v>
      </c>
      <c r="D578" s="68">
        <v>330</v>
      </c>
      <c r="E578" s="75" t="s">
        <v>212</v>
      </c>
      <c r="F578" s="68"/>
      <c r="G578" s="103"/>
      <c r="H578" s="136"/>
      <c r="I578" s="110"/>
      <c r="J578" s="136"/>
      <c r="K578" s="68"/>
      <c r="L578" s="68"/>
      <c r="M578" s="68"/>
      <c r="N578" s="68"/>
      <c r="O578" s="68"/>
      <c r="P578" s="68"/>
      <c r="Q578" s="68"/>
      <c r="R578" s="88"/>
      <c r="S578" s="88"/>
      <c r="T578" s="88"/>
      <c r="U578" s="153"/>
      <c r="V578" s="90"/>
      <c r="W578" s="91"/>
      <c r="X578" s="88"/>
    </row>
    <row r="579" spans="1:24" ht="15" outlineLevel="1">
      <c r="A579" s="68"/>
      <c r="B579" s="68"/>
      <c r="C579" s="96" t="s">
        <v>501</v>
      </c>
      <c r="D579" s="68"/>
      <c r="E579" s="75"/>
      <c r="F579" s="68"/>
      <c r="G579" s="68"/>
      <c r="H579" s="68"/>
      <c r="I579" s="68"/>
      <c r="J579" s="68"/>
      <c r="K579" s="68"/>
      <c r="L579" s="68"/>
      <c r="M579" s="68"/>
      <c r="N579" s="68">
        <f>SUBTOTAL(9,N578:N578)</f>
        <v>0</v>
      </c>
      <c r="O579" s="68">
        <f>SUBTOTAL(9,O578:O578)</f>
        <v>0</v>
      </c>
      <c r="P579" s="68">
        <f>SUBTOTAL(9,P578:P578)</f>
        <v>0</v>
      </c>
      <c r="Q579" s="68">
        <f>SUBTOTAL(9,Q578:Q578)</f>
        <v>0</v>
      </c>
      <c r="R579" s="88"/>
      <c r="S579" s="88"/>
      <c r="T579" s="88"/>
      <c r="U579" s="68"/>
      <c r="V579" s="90"/>
      <c r="W579" s="95">
        <f>($W$2-O579-P579-N579)/($W$2-O579-P579)</f>
        <v>1</v>
      </c>
      <c r="X579" s="88"/>
    </row>
    <row r="580" spans="1:24" ht="15" outlineLevel="2">
      <c r="A580" s="68">
        <v>227</v>
      </c>
      <c r="B580" s="68" t="s">
        <v>742</v>
      </c>
      <c r="C580" s="84" t="s">
        <v>232</v>
      </c>
      <c r="D580" s="68">
        <v>125</v>
      </c>
      <c r="E580" s="75" t="s">
        <v>212</v>
      </c>
      <c r="F580" s="68"/>
      <c r="G580" s="103"/>
      <c r="H580" s="136"/>
      <c r="I580" s="110"/>
      <c r="J580" s="136"/>
      <c r="K580" s="68"/>
      <c r="L580" s="68"/>
      <c r="M580" s="68"/>
      <c r="N580" s="68"/>
      <c r="O580" s="68"/>
      <c r="P580" s="68"/>
      <c r="Q580" s="68"/>
      <c r="R580" s="88"/>
      <c r="S580" s="88"/>
      <c r="T580" s="88"/>
      <c r="U580" s="153"/>
      <c r="V580" s="90"/>
      <c r="W580" s="91"/>
      <c r="X580" s="149"/>
    </row>
    <row r="581" spans="1:24" ht="15" outlineLevel="1">
      <c r="A581" s="68"/>
      <c r="B581" s="68"/>
      <c r="C581" s="96" t="s">
        <v>502</v>
      </c>
      <c r="D581" s="68"/>
      <c r="E581" s="75"/>
      <c r="F581" s="68"/>
      <c r="G581" s="68"/>
      <c r="H581" s="68"/>
      <c r="I581" s="68"/>
      <c r="J581" s="68"/>
      <c r="K581" s="68"/>
      <c r="L581" s="68"/>
      <c r="M581" s="68"/>
      <c r="N581" s="68">
        <f>SUBTOTAL(9,N580:N580)</f>
        <v>0</v>
      </c>
      <c r="O581" s="68">
        <f>SUBTOTAL(9,O580:O580)</f>
        <v>0</v>
      </c>
      <c r="P581" s="68">
        <f>SUBTOTAL(9,P580:P580)</f>
        <v>0</v>
      </c>
      <c r="Q581" s="68">
        <f>SUBTOTAL(9,Q580:Q580)</f>
        <v>0</v>
      </c>
      <c r="R581" s="88"/>
      <c r="S581" s="88"/>
      <c r="T581" s="88"/>
      <c r="U581" s="68"/>
      <c r="V581" s="90"/>
      <c r="W581" s="95">
        <f>($W$2-O581-P581-N581)/($W$2-O581-P581)</f>
        <v>1</v>
      </c>
      <c r="X581" s="88"/>
    </row>
    <row r="582" spans="1:24" ht="23.25" customHeight="1" outlineLevel="2">
      <c r="A582" s="68">
        <v>228</v>
      </c>
      <c r="B582" s="68" t="s">
        <v>743</v>
      </c>
      <c r="C582" s="84" t="s">
        <v>246</v>
      </c>
      <c r="D582" s="68">
        <v>80</v>
      </c>
      <c r="E582" s="75" t="s">
        <v>212</v>
      </c>
      <c r="F582" s="68"/>
      <c r="G582" s="144"/>
      <c r="H582" s="145"/>
      <c r="I582" s="146"/>
      <c r="J582" s="145"/>
      <c r="K582" s="68"/>
      <c r="L582" s="68"/>
      <c r="M582" s="68"/>
      <c r="N582" s="68"/>
      <c r="O582" s="68"/>
      <c r="P582" s="68"/>
      <c r="Q582" s="68"/>
      <c r="R582" s="88"/>
      <c r="S582" s="88"/>
      <c r="T582" s="88"/>
      <c r="U582" s="148"/>
      <c r="V582" s="90"/>
      <c r="W582" s="91"/>
      <c r="X582" s="88"/>
    </row>
    <row r="583" spans="1:24" ht="15" outlineLevel="1">
      <c r="A583" s="68"/>
      <c r="B583" s="68"/>
      <c r="C583" s="96" t="s">
        <v>503</v>
      </c>
      <c r="D583" s="68"/>
      <c r="E583" s="75"/>
      <c r="F583" s="68"/>
      <c r="G583" s="68"/>
      <c r="H583" s="68"/>
      <c r="I583" s="68"/>
      <c r="J583" s="68"/>
      <c r="K583" s="68"/>
      <c r="L583" s="68"/>
      <c r="M583" s="68"/>
      <c r="N583" s="68">
        <f>SUBTOTAL(9,N582:N582)</f>
        <v>0</v>
      </c>
      <c r="O583" s="68">
        <f>SUBTOTAL(9,O582:O582)</f>
        <v>0</v>
      </c>
      <c r="P583" s="68">
        <f>SUBTOTAL(9,P582:P582)</f>
        <v>0</v>
      </c>
      <c r="Q583" s="68">
        <f>SUBTOTAL(9,Q582:Q582)</f>
        <v>0</v>
      </c>
      <c r="R583" s="88"/>
      <c r="S583" s="88"/>
      <c r="T583" s="88"/>
      <c r="U583" s="68"/>
      <c r="V583" s="90"/>
      <c r="W583" s="95">
        <f>($W$2-O583-P583-N583)/($W$2-O583-P583)</f>
        <v>1</v>
      </c>
      <c r="X583" s="88"/>
    </row>
    <row r="584" spans="1:24" ht="21" customHeight="1" outlineLevel="2">
      <c r="A584" s="68">
        <v>229</v>
      </c>
      <c r="B584" s="68" t="s">
        <v>744</v>
      </c>
      <c r="C584" s="84" t="s">
        <v>247</v>
      </c>
      <c r="D584" s="68">
        <v>80</v>
      </c>
      <c r="E584" s="75" t="s">
        <v>212</v>
      </c>
      <c r="F584" s="68"/>
      <c r="G584" s="144"/>
      <c r="H584" s="145"/>
      <c r="I584" s="146"/>
      <c r="J584" s="145"/>
      <c r="K584" s="68"/>
      <c r="L584" s="68"/>
      <c r="M584" s="68"/>
      <c r="N584" s="68"/>
      <c r="O584" s="68"/>
      <c r="P584" s="68"/>
      <c r="Q584" s="68"/>
      <c r="R584" s="88"/>
      <c r="S584" s="88"/>
      <c r="T584" s="88"/>
      <c r="U584" s="148"/>
      <c r="V584" s="90"/>
      <c r="W584" s="91"/>
      <c r="X584" s="88"/>
    </row>
    <row r="585" spans="1:24" ht="15" outlineLevel="1">
      <c r="A585" s="75"/>
      <c r="B585" s="68"/>
      <c r="C585" s="96" t="s">
        <v>504</v>
      </c>
      <c r="D585" s="68"/>
      <c r="E585" s="75"/>
      <c r="F585" s="68"/>
      <c r="G585" s="68"/>
      <c r="H585" s="68"/>
      <c r="I585" s="68"/>
      <c r="J585" s="68"/>
      <c r="K585" s="68"/>
      <c r="L585" s="68"/>
      <c r="M585" s="68"/>
      <c r="N585" s="68">
        <f>SUBTOTAL(9,N584:N584)</f>
        <v>0</v>
      </c>
      <c r="O585" s="68">
        <f>SUBTOTAL(9,O584:O584)</f>
        <v>0</v>
      </c>
      <c r="P585" s="68">
        <f>SUBTOTAL(9,P584:P584)</f>
        <v>0</v>
      </c>
      <c r="Q585" s="68">
        <f>SUBTOTAL(9,Q584:Q584)</f>
        <v>0</v>
      </c>
      <c r="R585" s="88"/>
      <c r="S585" s="88"/>
      <c r="T585" s="88"/>
      <c r="U585" s="68"/>
      <c r="V585" s="90"/>
      <c r="W585" s="95">
        <f>($W$2-O585-P585-N585)/($W$2-O585-P585)</f>
        <v>1</v>
      </c>
      <c r="X585" s="88"/>
    </row>
    <row r="586" spans="1:24" ht="15" outlineLevel="2">
      <c r="A586" s="75">
        <v>230</v>
      </c>
      <c r="B586" s="75" t="s">
        <v>745</v>
      </c>
      <c r="C586" s="89" t="s">
        <v>250</v>
      </c>
      <c r="D586" s="75">
        <v>240</v>
      </c>
      <c r="E586" s="75" t="s">
        <v>212</v>
      </c>
      <c r="F586" s="75"/>
      <c r="G586" s="144"/>
      <c r="H586" s="145"/>
      <c r="I586" s="146"/>
      <c r="J586" s="145"/>
      <c r="K586" s="124"/>
      <c r="L586" s="124"/>
      <c r="M586" s="124"/>
      <c r="N586" s="105"/>
      <c r="O586" s="105"/>
      <c r="P586" s="105"/>
      <c r="Q586" s="105"/>
      <c r="R586" s="53"/>
      <c r="S586" s="53"/>
      <c r="T586" s="53"/>
      <c r="U586" s="148"/>
      <c r="V586" s="90"/>
      <c r="W586" s="90"/>
      <c r="X586" s="112"/>
    </row>
    <row r="587" spans="1:24" ht="15" outlineLevel="1">
      <c r="A587" s="75"/>
      <c r="B587" s="75"/>
      <c r="C587" s="115" t="s">
        <v>505</v>
      </c>
      <c r="D587" s="75"/>
      <c r="E587" s="75"/>
      <c r="F587" s="75"/>
      <c r="G587" s="103"/>
      <c r="H587" s="124"/>
      <c r="I587" s="103"/>
      <c r="J587" s="124"/>
      <c r="K587" s="124"/>
      <c r="L587" s="124"/>
      <c r="M587" s="124"/>
      <c r="N587" s="105">
        <f>SUBTOTAL(9,N586:N586)</f>
        <v>0</v>
      </c>
      <c r="O587" s="105">
        <f>SUBTOTAL(9,O586:O586)</f>
        <v>0</v>
      </c>
      <c r="P587" s="105">
        <f>SUBTOTAL(9,P586:P586)</f>
        <v>0</v>
      </c>
      <c r="Q587" s="105">
        <f>SUBTOTAL(9,Q586:Q586)</f>
        <v>0</v>
      </c>
      <c r="R587" s="53"/>
      <c r="S587" s="53"/>
      <c r="T587" s="53"/>
      <c r="U587" s="89"/>
      <c r="V587" s="90"/>
      <c r="W587" s="95">
        <f>($W$2-O587-P587-N587)/($W$2-O587-P587)</f>
        <v>1</v>
      </c>
      <c r="X587" s="106"/>
    </row>
    <row r="588" spans="1:24" ht="15" outlineLevel="2">
      <c r="A588" s="75">
        <v>231</v>
      </c>
      <c r="B588" s="75" t="s">
        <v>746</v>
      </c>
      <c r="C588" s="89" t="s">
        <v>251</v>
      </c>
      <c r="D588" s="75">
        <v>80</v>
      </c>
      <c r="E588" s="75" t="s">
        <v>212</v>
      </c>
      <c r="F588" s="75"/>
      <c r="G588" s="144"/>
      <c r="H588" s="145"/>
      <c r="I588" s="146"/>
      <c r="J588" s="145"/>
      <c r="K588" s="124"/>
      <c r="L588" s="124"/>
      <c r="M588" s="124"/>
      <c r="N588" s="105"/>
      <c r="O588" s="105"/>
      <c r="P588" s="105"/>
      <c r="Q588" s="105"/>
      <c r="R588" s="53"/>
      <c r="S588" s="53"/>
      <c r="T588" s="53"/>
      <c r="U588" s="148"/>
      <c r="V588" s="90"/>
      <c r="W588" s="90"/>
      <c r="X588" s="106"/>
    </row>
    <row r="589" spans="1:24" ht="15" outlineLevel="1">
      <c r="A589" s="75"/>
      <c r="B589" s="75"/>
      <c r="C589" s="115" t="s">
        <v>506</v>
      </c>
      <c r="D589" s="75"/>
      <c r="E589" s="75"/>
      <c r="F589" s="75"/>
      <c r="G589" s="103"/>
      <c r="H589" s="124"/>
      <c r="I589" s="103"/>
      <c r="J589" s="124"/>
      <c r="K589" s="124"/>
      <c r="L589" s="124"/>
      <c r="M589" s="124"/>
      <c r="N589" s="105">
        <f>SUBTOTAL(9,N588:N588)</f>
        <v>0</v>
      </c>
      <c r="O589" s="105">
        <f>SUBTOTAL(9,O588:O588)</f>
        <v>0</v>
      </c>
      <c r="P589" s="105">
        <f>SUBTOTAL(9,P588:P588)</f>
        <v>0</v>
      </c>
      <c r="Q589" s="105">
        <f>SUBTOTAL(9,Q588:Q588)</f>
        <v>0</v>
      </c>
      <c r="R589" s="53"/>
      <c r="S589" s="53"/>
      <c r="T589" s="53"/>
      <c r="U589" s="89"/>
      <c r="V589" s="90"/>
      <c r="W589" s="95">
        <f>($W$2-O589-P589-N589)/($W$2-O589-P589)</f>
        <v>1</v>
      </c>
      <c r="X589" s="106"/>
    </row>
    <row r="590" spans="1:24" ht="22.5" customHeight="1" outlineLevel="2">
      <c r="A590" s="68">
        <v>232</v>
      </c>
      <c r="B590" s="68" t="s">
        <v>747</v>
      </c>
      <c r="C590" s="84" t="s">
        <v>514</v>
      </c>
      <c r="D590" s="68">
        <v>330</v>
      </c>
      <c r="E590" s="75" t="s">
        <v>212</v>
      </c>
      <c r="F590" s="68"/>
      <c r="G590" s="103"/>
      <c r="H590" s="136"/>
      <c r="I590" s="110"/>
      <c r="J590" s="136"/>
      <c r="K590" s="68"/>
      <c r="L590" s="68"/>
      <c r="M590" s="68"/>
      <c r="N590" s="68"/>
      <c r="O590" s="68"/>
      <c r="P590" s="68"/>
      <c r="Q590" s="68"/>
      <c r="R590" s="88"/>
      <c r="S590" s="88"/>
      <c r="T590" s="88"/>
      <c r="U590" s="153"/>
      <c r="V590" s="90"/>
      <c r="W590" s="91"/>
      <c r="X590" s="88"/>
    </row>
    <row r="591" spans="1:24" ht="15" outlineLevel="1">
      <c r="A591" s="68"/>
      <c r="B591" s="68"/>
      <c r="C591" s="96" t="s">
        <v>757</v>
      </c>
      <c r="D591" s="68"/>
      <c r="E591" s="75"/>
      <c r="F591" s="68"/>
      <c r="G591" s="68"/>
      <c r="H591" s="68"/>
      <c r="I591" s="68"/>
      <c r="J591" s="68"/>
      <c r="K591" s="68"/>
      <c r="L591" s="68"/>
      <c r="M591" s="68"/>
      <c r="N591" s="68">
        <f>SUBTOTAL(9,N590:N590)</f>
        <v>0</v>
      </c>
      <c r="O591" s="68">
        <f>SUBTOTAL(9,O590:O590)</f>
        <v>0</v>
      </c>
      <c r="P591" s="68">
        <f>SUBTOTAL(9,P590:P590)</f>
        <v>0</v>
      </c>
      <c r="Q591" s="68">
        <f>SUBTOTAL(9,Q590:Q590)</f>
        <v>0</v>
      </c>
      <c r="R591" s="88"/>
      <c r="S591" s="88"/>
      <c r="T591" s="88"/>
      <c r="U591" s="68"/>
      <c r="V591" s="90"/>
      <c r="W591" s="95">
        <f>($W$2-O591-P591-N591)/($W$2-O591-P591)</f>
        <v>1</v>
      </c>
      <c r="X591" s="88"/>
    </row>
    <row r="592" spans="1:24" ht="21" customHeight="1" outlineLevel="2">
      <c r="A592" s="68">
        <v>233</v>
      </c>
      <c r="B592" s="68" t="s">
        <v>748</v>
      </c>
      <c r="C592" s="84" t="s">
        <v>515</v>
      </c>
      <c r="D592" s="68">
        <v>330</v>
      </c>
      <c r="E592" s="75" t="s">
        <v>212</v>
      </c>
      <c r="F592" s="68"/>
      <c r="G592" s="103"/>
      <c r="H592" s="136"/>
      <c r="I592" s="110"/>
      <c r="J592" s="136"/>
      <c r="K592" s="68"/>
      <c r="L592" s="68"/>
      <c r="M592" s="68"/>
      <c r="N592" s="68"/>
      <c r="O592" s="68"/>
      <c r="P592" s="68"/>
      <c r="Q592" s="68"/>
      <c r="R592" s="88"/>
      <c r="S592" s="88"/>
      <c r="T592" s="88"/>
      <c r="U592" s="153"/>
      <c r="V592" s="90"/>
      <c r="W592" s="91"/>
      <c r="X592" s="154"/>
    </row>
    <row r="593" spans="1:25" ht="15" outlineLevel="1">
      <c r="A593" s="68"/>
      <c r="B593" s="68"/>
      <c r="C593" s="96" t="s">
        <v>758</v>
      </c>
      <c r="D593" s="68"/>
      <c r="E593" s="75"/>
      <c r="F593" s="68"/>
      <c r="G593" s="68"/>
      <c r="H593" s="68"/>
      <c r="I593" s="68"/>
      <c r="J593" s="68"/>
      <c r="K593" s="68"/>
      <c r="L593" s="68"/>
      <c r="M593" s="68"/>
      <c r="N593" s="68">
        <f>SUBTOTAL(9,N592:N592)</f>
        <v>0</v>
      </c>
      <c r="O593" s="68">
        <f>SUBTOTAL(9,O592:O592)</f>
        <v>0</v>
      </c>
      <c r="P593" s="68">
        <f>SUBTOTAL(9,P592:P592)</f>
        <v>0</v>
      </c>
      <c r="Q593" s="68">
        <f>SUBTOTAL(9,Q592:Q592)</f>
        <v>0</v>
      </c>
      <c r="R593" s="88"/>
      <c r="S593" s="88"/>
      <c r="T593" s="88"/>
      <c r="U593" s="68"/>
      <c r="V593" s="90"/>
      <c r="W593" s="95">
        <f>($W$2-O593-P593-N593)/($W$2-O593-P593)</f>
        <v>1</v>
      </c>
      <c r="X593" s="88"/>
    </row>
    <row r="594" spans="1:25" ht="15" outlineLevel="2">
      <c r="A594" s="68">
        <v>234</v>
      </c>
      <c r="B594" s="68" t="s">
        <v>749</v>
      </c>
      <c r="C594" s="84" t="s">
        <v>209</v>
      </c>
      <c r="D594" s="68">
        <v>500</v>
      </c>
      <c r="E594" s="75" t="s">
        <v>212</v>
      </c>
      <c r="F594" s="68"/>
      <c r="G594" s="144">
        <v>42923</v>
      </c>
      <c r="H594" s="145">
        <v>0.45763888888888887</v>
      </c>
      <c r="I594" s="144">
        <v>42923</v>
      </c>
      <c r="J594" s="145">
        <v>0.49583333333333335</v>
      </c>
      <c r="K594" s="68"/>
      <c r="L594" s="68"/>
      <c r="M594" s="68"/>
      <c r="N594" s="68">
        <v>0.92</v>
      </c>
      <c r="O594" s="68">
        <v>0</v>
      </c>
      <c r="P594" s="68">
        <v>0</v>
      </c>
      <c r="Q594" s="68">
        <v>0</v>
      </c>
      <c r="R594" s="88"/>
      <c r="S594" s="88"/>
      <c r="T594" s="88"/>
      <c r="U594" s="173" t="s">
        <v>890</v>
      </c>
      <c r="V594" s="90" t="s">
        <v>774</v>
      </c>
      <c r="W594" s="91"/>
      <c r="X594" s="174" t="s">
        <v>858</v>
      </c>
    </row>
    <row r="595" spans="1:25" ht="30" outlineLevel="2">
      <c r="A595" s="68">
        <v>234</v>
      </c>
      <c r="B595" s="68" t="s">
        <v>749</v>
      </c>
      <c r="C595" s="84" t="s">
        <v>209</v>
      </c>
      <c r="D595" s="68">
        <v>500</v>
      </c>
      <c r="E595" s="75" t="s">
        <v>212</v>
      </c>
      <c r="F595" s="68"/>
      <c r="G595" s="144">
        <v>42925</v>
      </c>
      <c r="H595" s="145">
        <v>0.61527777777777781</v>
      </c>
      <c r="I595" s="144">
        <v>42925</v>
      </c>
      <c r="J595" s="145">
        <v>0.75416666666666676</v>
      </c>
      <c r="K595" s="68"/>
      <c r="L595" s="68"/>
      <c r="M595" s="68"/>
      <c r="N595" s="68">
        <v>3.33</v>
      </c>
      <c r="O595" s="68">
        <v>0</v>
      </c>
      <c r="P595" s="68">
        <v>0</v>
      </c>
      <c r="Q595" s="68">
        <v>0</v>
      </c>
      <c r="R595" s="88"/>
      <c r="S595" s="88"/>
      <c r="T595" s="88"/>
      <c r="U595" s="173" t="s">
        <v>891</v>
      </c>
      <c r="V595" s="90" t="s">
        <v>774</v>
      </c>
      <c r="W595" s="91"/>
      <c r="X595" s="176" t="s">
        <v>920</v>
      </c>
    </row>
    <row r="596" spans="1:25" ht="30" outlineLevel="2">
      <c r="A596" s="68">
        <v>234</v>
      </c>
      <c r="B596" s="68" t="s">
        <v>749</v>
      </c>
      <c r="C596" s="84" t="s">
        <v>209</v>
      </c>
      <c r="D596" s="68">
        <v>500</v>
      </c>
      <c r="E596" s="75" t="s">
        <v>212</v>
      </c>
      <c r="F596" s="68"/>
      <c r="G596" s="144">
        <v>42934</v>
      </c>
      <c r="H596" s="145">
        <v>0.80833333333333324</v>
      </c>
      <c r="I596" s="144">
        <v>42935</v>
      </c>
      <c r="J596" s="145">
        <v>0.15694444444444444</v>
      </c>
      <c r="K596" s="68"/>
      <c r="L596" s="68"/>
      <c r="M596" s="68"/>
      <c r="N596" s="68">
        <v>8.3699999999999992</v>
      </c>
      <c r="O596" s="68">
        <v>0</v>
      </c>
      <c r="P596" s="68">
        <v>0</v>
      </c>
      <c r="Q596" s="68">
        <v>0</v>
      </c>
      <c r="R596" s="88"/>
      <c r="S596" s="88"/>
      <c r="T596" s="88"/>
      <c r="U596" s="173" t="s">
        <v>892</v>
      </c>
      <c r="V596" s="90" t="s">
        <v>774</v>
      </c>
      <c r="W596" s="91"/>
      <c r="X596" s="174" t="s">
        <v>858</v>
      </c>
    </row>
    <row r="597" spans="1:25" ht="15" outlineLevel="2">
      <c r="A597" s="68">
        <v>234</v>
      </c>
      <c r="B597" s="68" t="s">
        <v>749</v>
      </c>
      <c r="C597" s="84" t="s">
        <v>209</v>
      </c>
      <c r="D597" s="68">
        <v>500</v>
      </c>
      <c r="E597" s="75" t="s">
        <v>212</v>
      </c>
      <c r="F597" s="68"/>
      <c r="G597" s="144">
        <v>42937</v>
      </c>
      <c r="H597" s="145">
        <v>0.43124999999999997</v>
      </c>
      <c r="I597" s="144">
        <v>42937</v>
      </c>
      <c r="J597" s="145">
        <v>0.82291666666666663</v>
      </c>
      <c r="K597" s="68"/>
      <c r="L597" s="68"/>
      <c r="M597" s="68"/>
      <c r="N597" s="68">
        <v>0</v>
      </c>
      <c r="O597" s="68">
        <v>9.4</v>
      </c>
      <c r="P597" s="68">
        <v>0</v>
      </c>
      <c r="Q597" s="68">
        <v>0</v>
      </c>
      <c r="R597" s="88"/>
      <c r="S597" s="88"/>
      <c r="T597" s="88"/>
      <c r="U597" s="173" t="s">
        <v>893</v>
      </c>
      <c r="V597" s="90" t="s">
        <v>774</v>
      </c>
      <c r="W597" s="91"/>
      <c r="X597" s="174" t="s">
        <v>243</v>
      </c>
    </row>
    <row r="598" spans="1:25" ht="15" outlineLevel="2">
      <c r="A598" s="68">
        <v>234</v>
      </c>
      <c r="B598" s="68" t="s">
        <v>749</v>
      </c>
      <c r="C598" s="84" t="s">
        <v>209</v>
      </c>
      <c r="D598" s="68">
        <v>500</v>
      </c>
      <c r="E598" s="75" t="s">
        <v>212</v>
      </c>
      <c r="F598" s="68"/>
      <c r="G598" s="144">
        <v>42937</v>
      </c>
      <c r="H598" s="145">
        <v>0.95000000000000007</v>
      </c>
      <c r="I598" s="144">
        <v>42937</v>
      </c>
      <c r="J598" s="145">
        <v>0.99513888888888891</v>
      </c>
      <c r="K598" s="68"/>
      <c r="L598" s="68"/>
      <c r="M598" s="68"/>
      <c r="N598" s="68">
        <v>1.08</v>
      </c>
      <c r="O598" s="68">
        <v>0</v>
      </c>
      <c r="P598" s="68">
        <v>0</v>
      </c>
      <c r="Q598" s="68">
        <v>0</v>
      </c>
      <c r="R598" s="88"/>
      <c r="S598" s="88"/>
      <c r="T598" s="88"/>
      <c r="U598" s="175" t="s">
        <v>919</v>
      </c>
      <c r="V598" s="90" t="s">
        <v>774</v>
      </c>
      <c r="W598" s="91"/>
      <c r="X598" s="174" t="s">
        <v>858</v>
      </c>
    </row>
    <row r="599" spans="1:25" ht="15" outlineLevel="1">
      <c r="A599" s="68"/>
      <c r="B599" s="68"/>
      <c r="C599" s="96" t="s">
        <v>507</v>
      </c>
      <c r="D599" s="68"/>
      <c r="E599" s="75"/>
      <c r="F599" s="68"/>
      <c r="G599" s="68"/>
      <c r="H599" s="68"/>
      <c r="I599" s="68"/>
      <c r="J599" s="68"/>
      <c r="K599" s="68"/>
      <c r="L599" s="68"/>
      <c r="M599" s="68"/>
      <c r="N599" s="68">
        <f>SUBTOTAL(9,N594:N598)</f>
        <v>13.7</v>
      </c>
      <c r="O599" s="68">
        <f t="shared" ref="O599:Q599" si="22">SUBTOTAL(9,O594:O598)</f>
        <v>9.4</v>
      </c>
      <c r="P599" s="68">
        <f t="shared" si="22"/>
        <v>0</v>
      </c>
      <c r="Q599" s="68">
        <f t="shared" si="22"/>
        <v>0</v>
      </c>
      <c r="R599" s="88"/>
      <c r="S599" s="88"/>
      <c r="T599" s="88"/>
      <c r="U599" s="68"/>
      <c r="V599" s="90"/>
      <c r="W599" s="95">
        <f>($W$2-O599-P599-N599)/($W$2-O599-P599)</f>
        <v>0.98135039477266528</v>
      </c>
      <c r="X599" s="88"/>
    </row>
    <row r="600" spans="1:25" ht="23.25" customHeight="1" outlineLevel="2">
      <c r="A600" s="68">
        <v>235</v>
      </c>
      <c r="B600" s="68" t="s">
        <v>750</v>
      </c>
      <c r="C600" s="84" t="s">
        <v>211</v>
      </c>
      <c r="D600" s="68">
        <v>500</v>
      </c>
      <c r="E600" s="75" t="s">
        <v>212</v>
      </c>
      <c r="F600" s="68"/>
      <c r="G600" s="144">
        <v>42937</v>
      </c>
      <c r="H600" s="145">
        <v>0.43124999999999997</v>
      </c>
      <c r="I600" s="144">
        <v>42937</v>
      </c>
      <c r="J600" s="145">
        <v>0.83472222222222225</v>
      </c>
      <c r="K600" s="68"/>
      <c r="L600" s="68"/>
      <c r="M600" s="68"/>
      <c r="N600" s="68">
        <v>0</v>
      </c>
      <c r="O600" s="68">
        <v>9.68</v>
      </c>
      <c r="P600" s="68">
        <v>0</v>
      </c>
      <c r="Q600" s="68">
        <v>0</v>
      </c>
      <c r="R600" s="88"/>
      <c r="S600" s="88"/>
      <c r="T600" s="88"/>
      <c r="U600" s="173" t="s">
        <v>894</v>
      </c>
      <c r="V600" s="90" t="s">
        <v>774</v>
      </c>
      <c r="W600" s="91"/>
      <c r="X600" s="174" t="s">
        <v>243</v>
      </c>
    </row>
    <row r="601" spans="1:25" ht="23.25" customHeight="1" outlineLevel="2">
      <c r="A601" s="68">
        <v>235</v>
      </c>
      <c r="B601" s="68" t="s">
        <v>750</v>
      </c>
      <c r="C601" s="84" t="s">
        <v>211</v>
      </c>
      <c r="D601" s="68">
        <v>500</v>
      </c>
      <c r="E601" s="75" t="s">
        <v>212</v>
      </c>
      <c r="F601" s="68"/>
      <c r="G601" s="144">
        <v>42937</v>
      </c>
      <c r="H601" s="145">
        <v>0.83472222222222225</v>
      </c>
      <c r="I601" s="144">
        <v>42938</v>
      </c>
      <c r="J601" s="145">
        <v>0.85069444444444453</v>
      </c>
      <c r="K601" s="68"/>
      <c r="L601" s="68"/>
      <c r="M601" s="68"/>
      <c r="N601" s="68">
        <v>24.38</v>
      </c>
      <c r="O601" s="68">
        <v>0</v>
      </c>
      <c r="P601" s="68">
        <v>0</v>
      </c>
      <c r="Q601" s="68">
        <v>0</v>
      </c>
      <c r="R601" s="88"/>
      <c r="S601" s="88"/>
      <c r="T601" s="88"/>
      <c r="U601" s="173" t="s">
        <v>931</v>
      </c>
      <c r="V601" s="90" t="s">
        <v>774</v>
      </c>
      <c r="W601" s="91"/>
      <c r="X601" s="172" t="s">
        <v>249</v>
      </c>
    </row>
    <row r="602" spans="1:25" ht="15" outlineLevel="1">
      <c r="A602" s="75"/>
      <c r="B602" s="68"/>
      <c r="C602" s="96" t="s">
        <v>508</v>
      </c>
      <c r="D602" s="68"/>
      <c r="E602" s="75"/>
      <c r="F602" s="68"/>
      <c r="G602" s="68"/>
      <c r="H602" s="68"/>
      <c r="I602" s="68"/>
      <c r="J602" s="68"/>
      <c r="K602" s="68"/>
      <c r="L602" s="68"/>
      <c r="M602" s="68"/>
      <c r="N602" s="68">
        <f>SUBTOTAL(9,N600:N601)</f>
        <v>24.38</v>
      </c>
      <c r="O602" s="68">
        <f>SUBTOTAL(9,O600:O600)</f>
        <v>9.68</v>
      </c>
      <c r="P602" s="68">
        <f>SUBTOTAL(9,P600:P600)</f>
        <v>0</v>
      </c>
      <c r="Q602" s="68">
        <f>SUBTOTAL(9,Q600:Q600)</f>
        <v>0</v>
      </c>
      <c r="R602" s="88"/>
      <c r="S602" s="88"/>
      <c r="T602" s="88"/>
      <c r="U602" s="68"/>
      <c r="V602" s="90"/>
      <c r="W602" s="95">
        <f>($W$2-O602-P602-N602)/($W$2-O602-P602)</f>
        <v>0.96679921560082793</v>
      </c>
      <c r="X602" s="88"/>
    </row>
    <row r="603" spans="1:25" ht="15" outlineLevel="1">
      <c r="A603" s="75">
        <v>236</v>
      </c>
      <c r="B603" s="75" t="s">
        <v>782</v>
      </c>
      <c r="C603" s="89" t="s">
        <v>784</v>
      </c>
      <c r="D603" s="75">
        <v>1500</v>
      </c>
      <c r="E603" s="75" t="s">
        <v>212</v>
      </c>
      <c r="F603" s="75"/>
      <c r="G603" s="103"/>
      <c r="H603" s="136"/>
      <c r="I603" s="110"/>
      <c r="J603" s="136"/>
      <c r="K603" s="124"/>
      <c r="L603" s="124"/>
      <c r="M603" s="124"/>
      <c r="N603" s="105"/>
      <c r="O603" s="105"/>
      <c r="P603" s="105"/>
      <c r="Q603" s="105"/>
      <c r="R603" s="53"/>
      <c r="S603" s="53"/>
      <c r="T603" s="53"/>
      <c r="U603" s="153"/>
      <c r="V603" s="90"/>
      <c r="W603" s="90"/>
      <c r="X603" s="154"/>
    </row>
    <row r="604" spans="1:25" ht="15" outlineLevel="1">
      <c r="A604" s="75"/>
      <c r="B604" s="75"/>
      <c r="C604" s="115" t="s">
        <v>820</v>
      </c>
      <c r="D604" s="75"/>
      <c r="E604" s="75"/>
      <c r="F604" s="75"/>
      <c r="G604" s="103"/>
      <c r="H604" s="124"/>
      <c r="I604" s="103"/>
      <c r="J604" s="124"/>
      <c r="K604" s="124"/>
      <c r="L604" s="124"/>
      <c r="M604" s="124"/>
      <c r="N604" s="105">
        <f>SUBTOTAL(9,N603:N603)</f>
        <v>0</v>
      </c>
      <c r="O604" s="105">
        <f>SUBTOTAL(9,O603:O603)</f>
        <v>0</v>
      </c>
      <c r="P604" s="105">
        <f>SUBTOTAL(9,P603:P603)</f>
        <v>0</v>
      </c>
      <c r="Q604" s="105">
        <f>SUBTOTAL(9,Q603:Q603)</f>
        <v>0</v>
      </c>
      <c r="R604" s="53"/>
      <c r="S604" s="53"/>
      <c r="T604" s="53"/>
      <c r="U604" s="89"/>
      <c r="V604" s="90"/>
      <c r="W604" s="95">
        <f>($W$2-O604-P604-N604)/($W$2-O604-P604)</f>
        <v>1</v>
      </c>
      <c r="X604" s="106"/>
    </row>
    <row r="605" spans="1:25" ht="21" customHeight="1">
      <c r="A605" s="75">
        <v>237</v>
      </c>
      <c r="B605" s="75" t="s">
        <v>783</v>
      </c>
      <c r="C605" s="89" t="s">
        <v>777</v>
      </c>
      <c r="D605" s="75">
        <v>1500</v>
      </c>
      <c r="E605" s="75" t="s">
        <v>212</v>
      </c>
      <c r="F605" s="75"/>
      <c r="G605" s="144"/>
      <c r="H605" s="145"/>
      <c r="I605" s="146"/>
      <c r="J605" s="145"/>
      <c r="K605" s="124"/>
      <c r="L605" s="124"/>
      <c r="M605" s="124"/>
      <c r="N605" s="105"/>
      <c r="O605" s="105"/>
      <c r="P605" s="105"/>
      <c r="Q605" s="105"/>
      <c r="R605" s="53"/>
      <c r="S605" s="53"/>
      <c r="T605" s="53"/>
      <c r="U605" s="148"/>
      <c r="V605" s="90"/>
      <c r="W605" s="90"/>
      <c r="X605" s="112"/>
    </row>
    <row r="606" spans="1:25" ht="15">
      <c r="A606" s="75"/>
      <c r="B606" s="75"/>
      <c r="C606" s="115" t="s">
        <v>778</v>
      </c>
      <c r="D606" s="75"/>
      <c r="E606" s="75"/>
      <c r="F606" s="75"/>
      <c r="G606" s="103"/>
      <c r="H606" s="124"/>
      <c r="I606" s="103"/>
      <c r="J606" s="124"/>
      <c r="K606" s="124"/>
      <c r="L606" s="124"/>
      <c r="M606" s="124"/>
      <c r="N606" s="105">
        <f>SUBTOTAL(9,N605:N605)</f>
        <v>0</v>
      </c>
      <c r="O606" s="105">
        <f>SUBTOTAL(9,O605:O605)</f>
        <v>0</v>
      </c>
      <c r="P606" s="105">
        <f>SUBTOTAL(9,P605:P605)</f>
        <v>0</v>
      </c>
      <c r="Q606" s="105">
        <f>SUBTOTAL(9,Q605:Q605)</f>
        <v>0</v>
      </c>
      <c r="R606" s="53"/>
      <c r="S606" s="53"/>
      <c r="T606" s="53"/>
      <c r="U606" s="89"/>
      <c r="V606" s="90"/>
      <c r="W606" s="95">
        <f>($W$2-O606-P606-N606)/($W$2-O606-P606)</f>
        <v>1</v>
      </c>
      <c r="X606" s="106"/>
    </row>
    <row r="607" spans="1:25" ht="26.25" customHeight="1" outlineLevel="2">
      <c r="A607" s="75">
        <v>238</v>
      </c>
      <c r="B607" s="75" t="s">
        <v>793</v>
      </c>
      <c r="C607" s="89" t="s">
        <v>789</v>
      </c>
      <c r="D607" s="75">
        <v>110.98</v>
      </c>
      <c r="E607" s="75" t="s">
        <v>212</v>
      </c>
      <c r="F607" s="75"/>
      <c r="G607" s="103">
        <v>42917</v>
      </c>
      <c r="H607" s="136">
        <v>0.34097222222222223</v>
      </c>
      <c r="I607" s="110">
        <v>42917</v>
      </c>
      <c r="J607" s="136">
        <v>0.86597222222222225</v>
      </c>
      <c r="K607" s="124"/>
      <c r="L607" s="124"/>
      <c r="M607" s="124"/>
      <c r="N607" s="117">
        <v>0</v>
      </c>
      <c r="O607" s="117">
        <v>0</v>
      </c>
      <c r="P607" s="117">
        <v>0</v>
      </c>
      <c r="Q607" s="117">
        <v>12.6</v>
      </c>
      <c r="R607" s="53"/>
      <c r="S607" s="53"/>
      <c r="T607" s="53"/>
      <c r="U607" s="159" t="s">
        <v>842</v>
      </c>
      <c r="V607" s="90" t="s">
        <v>774</v>
      </c>
      <c r="W607" s="90"/>
      <c r="X607" s="160" t="s">
        <v>776</v>
      </c>
      <c r="Y607" s="126"/>
    </row>
    <row r="608" spans="1:25" ht="26.25" customHeight="1" outlineLevel="2">
      <c r="A608" s="75">
        <v>238</v>
      </c>
      <c r="B608" s="75" t="s">
        <v>793</v>
      </c>
      <c r="C608" s="89" t="s">
        <v>789</v>
      </c>
      <c r="D608" s="75">
        <v>110.98</v>
      </c>
      <c r="E608" s="75" t="s">
        <v>212</v>
      </c>
      <c r="F608" s="75"/>
      <c r="G608" s="103">
        <v>42918</v>
      </c>
      <c r="H608" s="136">
        <v>0.34027777777777773</v>
      </c>
      <c r="I608" s="110">
        <v>42918</v>
      </c>
      <c r="J608" s="136">
        <v>0.95763888888888893</v>
      </c>
      <c r="K608" s="124"/>
      <c r="L608" s="124"/>
      <c r="M608" s="124"/>
      <c r="N608" s="117">
        <v>0</v>
      </c>
      <c r="O608" s="117">
        <v>0</v>
      </c>
      <c r="P608" s="117">
        <v>0</v>
      </c>
      <c r="Q608" s="117">
        <v>14.82</v>
      </c>
      <c r="R608" s="53"/>
      <c r="S608" s="53"/>
      <c r="T608" s="53"/>
      <c r="U608" s="159" t="s">
        <v>842</v>
      </c>
      <c r="V608" s="90" t="s">
        <v>774</v>
      </c>
      <c r="W608" s="90"/>
      <c r="X608" s="160" t="s">
        <v>776</v>
      </c>
      <c r="Y608" s="126"/>
    </row>
    <row r="609" spans="1:25" ht="15" outlineLevel="1">
      <c r="A609" s="75"/>
      <c r="B609" s="75"/>
      <c r="C609" s="115" t="s">
        <v>790</v>
      </c>
      <c r="D609" s="75"/>
      <c r="E609" s="75"/>
      <c r="F609" s="75"/>
      <c r="G609" s="103"/>
      <c r="H609" s="124"/>
      <c r="I609" s="103"/>
      <c r="J609" s="124"/>
      <c r="K609" s="124"/>
      <c r="L609" s="124"/>
      <c r="M609" s="124"/>
      <c r="N609" s="105">
        <f>SUBTOTAL(9,N607:N608)</f>
        <v>0</v>
      </c>
      <c r="O609" s="105">
        <f>SUBTOTAL(9,O607:O608)</f>
        <v>0</v>
      </c>
      <c r="P609" s="105">
        <f>SUBTOTAL(9,P607:P608)</f>
        <v>0</v>
      </c>
      <c r="Q609" s="105">
        <f>SUBTOTAL(9,Q607:Q608)</f>
        <v>27.42</v>
      </c>
      <c r="R609" s="53"/>
      <c r="S609" s="53"/>
      <c r="T609" s="53"/>
      <c r="U609" s="89"/>
      <c r="V609" s="90"/>
      <c r="W609" s="95">
        <f>($W$2-O609-P609-N609)/($W$2-O609-P609)</f>
        <v>1</v>
      </c>
      <c r="X609" s="106"/>
      <c r="Y609" s="126"/>
    </row>
    <row r="610" spans="1:25" ht="25.5" customHeight="1" outlineLevel="2">
      <c r="A610" s="75">
        <v>239</v>
      </c>
      <c r="B610" s="75" t="s">
        <v>794</v>
      </c>
      <c r="C610" s="19" t="s">
        <v>791</v>
      </c>
      <c r="D610" s="75">
        <v>217.02</v>
      </c>
      <c r="E610" s="75" t="s">
        <v>212</v>
      </c>
      <c r="F610" s="75"/>
      <c r="G610" s="144"/>
      <c r="H610" s="145"/>
      <c r="I610" s="146"/>
      <c r="J610" s="145"/>
      <c r="K610" s="124"/>
      <c r="L610" s="124"/>
      <c r="M610" s="124"/>
      <c r="N610" s="147"/>
      <c r="O610" s="147"/>
      <c r="P610" s="147"/>
      <c r="Q610" s="147"/>
      <c r="R610" s="53"/>
      <c r="S610" s="53"/>
      <c r="T610" s="53"/>
      <c r="U610" s="148"/>
      <c r="V610" s="90"/>
      <c r="W610" s="90"/>
      <c r="X610" s="112"/>
    </row>
    <row r="611" spans="1:25" ht="15" outlineLevel="1">
      <c r="A611" s="75"/>
      <c r="B611" s="75"/>
      <c r="C611" s="115" t="s">
        <v>792</v>
      </c>
      <c r="D611" s="75"/>
      <c r="E611" s="75"/>
      <c r="F611" s="75"/>
      <c r="G611" s="103"/>
      <c r="H611" s="124"/>
      <c r="I611" s="103"/>
      <c r="J611" s="124"/>
      <c r="K611" s="124"/>
      <c r="L611" s="124"/>
      <c r="M611" s="124"/>
      <c r="N611" s="105">
        <f>SUBTOTAL(9,N610:N610)</f>
        <v>0</v>
      </c>
      <c r="O611" s="105">
        <f>SUBTOTAL(9,O610:O610)</f>
        <v>0</v>
      </c>
      <c r="P611" s="105">
        <f>SUBTOTAL(9,P610:P610)</f>
        <v>0</v>
      </c>
      <c r="Q611" s="105">
        <f>SUBTOTAL(9,Q610:Q610)</f>
        <v>0</v>
      </c>
      <c r="R611" s="53"/>
      <c r="S611" s="53"/>
      <c r="T611" s="53"/>
      <c r="U611" s="89"/>
      <c r="V611" s="90"/>
      <c r="W611" s="95">
        <f>($W$2-O611-P611-N611)/($W$2-O611-P611)</f>
        <v>1</v>
      </c>
      <c r="X611" s="106"/>
    </row>
    <row r="612" spans="1:25" s="97" customFormat="1" ht="15" outlineLevel="2">
      <c r="A612" s="75">
        <v>240</v>
      </c>
      <c r="B612" s="75" t="s">
        <v>795</v>
      </c>
      <c r="C612" s="89" t="s">
        <v>796</v>
      </c>
      <c r="D612" s="75">
        <v>149.15</v>
      </c>
      <c r="E612" s="75" t="s">
        <v>212</v>
      </c>
      <c r="F612" s="75"/>
      <c r="G612" s="103">
        <v>42938</v>
      </c>
      <c r="H612" s="136">
        <v>0.4916666666666667</v>
      </c>
      <c r="I612" s="103">
        <v>42938</v>
      </c>
      <c r="J612" s="136">
        <v>0.80347222222222225</v>
      </c>
      <c r="K612" s="124"/>
      <c r="L612" s="124"/>
      <c r="M612" s="124"/>
      <c r="N612" s="105">
        <v>0</v>
      </c>
      <c r="O612" s="105">
        <v>0</v>
      </c>
      <c r="P612" s="105">
        <v>0</v>
      </c>
      <c r="Q612" s="141">
        <v>7.48</v>
      </c>
      <c r="R612" s="53"/>
      <c r="S612" s="53"/>
      <c r="T612" s="53"/>
      <c r="U612" s="159" t="s">
        <v>862</v>
      </c>
      <c r="V612" s="90" t="s">
        <v>774</v>
      </c>
      <c r="W612" s="90"/>
      <c r="X612" s="154" t="s">
        <v>227</v>
      </c>
      <c r="Y612" s="126"/>
    </row>
    <row r="613" spans="1:25" s="97" customFormat="1" ht="15" outlineLevel="1">
      <c r="A613" s="75"/>
      <c r="B613" s="75"/>
      <c r="C613" s="115" t="s">
        <v>814</v>
      </c>
      <c r="D613" s="75"/>
      <c r="E613" s="75"/>
      <c r="F613" s="75"/>
      <c r="G613" s="103"/>
      <c r="H613" s="124"/>
      <c r="I613" s="103"/>
      <c r="J613" s="124"/>
      <c r="K613" s="124"/>
      <c r="L613" s="124"/>
      <c r="M613" s="124"/>
      <c r="N613" s="105">
        <f>SUBTOTAL(9,N612:N612)</f>
        <v>0</v>
      </c>
      <c r="O613" s="105">
        <f>SUBTOTAL(9,O612:O612)</f>
        <v>0</v>
      </c>
      <c r="P613" s="105">
        <f>SUBTOTAL(9,P612:P612)</f>
        <v>0</v>
      </c>
      <c r="Q613" s="105">
        <f>SUBTOTAL(9,Q612:Q612)</f>
        <v>7.48</v>
      </c>
      <c r="R613" s="53"/>
      <c r="S613" s="53"/>
      <c r="T613" s="53"/>
      <c r="U613" s="89"/>
      <c r="V613" s="90"/>
      <c r="W613" s="95">
        <f>($W$2-O613-P613-N613)/($W$2-O613-P613)</f>
        <v>1</v>
      </c>
      <c r="X613" s="106"/>
      <c r="Y613" s="126"/>
    </row>
    <row r="614" spans="1:25" s="97" customFormat="1" ht="30" outlineLevel="1">
      <c r="A614" s="75">
        <v>241</v>
      </c>
      <c r="B614" s="75" t="s">
        <v>799</v>
      </c>
      <c r="C614" s="111" t="s">
        <v>798</v>
      </c>
      <c r="D614" s="75">
        <v>357.27</v>
      </c>
      <c r="E614" s="75" t="s">
        <v>212</v>
      </c>
      <c r="F614" s="75"/>
      <c r="G614" s="103">
        <v>42936</v>
      </c>
      <c r="H614" s="136">
        <v>0.57430555555555551</v>
      </c>
      <c r="I614" s="161">
        <v>42947</v>
      </c>
      <c r="J614" s="162">
        <v>1</v>
      </c>
      <c r="K614" s="85"/>
      <c r="L614" s="85"/>
      <c r="M614" s="85"/>
      <c r="N614" s="105">
        <v>0</v>
      </c>
      <c r="O614" s="105">
        <v>0</v>
      </c>
      <c r="P614" s="105">
        <v>0</v>
      </c>
      <c r="Q614" s="105">
        <v>274.22000000000003</v>
      </c>
      <c r="R614" s="53"/>
      <c r="S614" s="53"/>
      <c r="T614" s="53"/>
      <c r="U614" s="159" t="s">
        <v>797</v>
      </c>
      <c r="V614" s="90" t="s">
        <v>774</v>
      </c>
      <c r="W614" s="90"/>
      <c r="X614" s="160" t="s">
        <v>7</v>
      </c>
      <c r="Y614" s="126"/>
    </row>
    <row r="615" spans="1:25" s="97" customFormat="1" ht="18.75" customHeight="1" outlineLevel="2">
      <c r="A615" s="75"/>
      <c r="B615" s="75"/>
      <c r="C615" s="107" t="s">
        <v>800</v>
      </c>
      <c r="D615" s="75"/>
      <c r="E615" s="75"/>
      <c r="F615" s="75"/>
      <c r="G615" s="85"/>
      <c r="H615" s="104"/>
      <c r="I615" s="103"/>
      <c r="J615" s="85"/>
      <c r="K615" s="85"/>
      <c r="L615" s="85"/>
      <c r="M615" s="85"/>
      <c r="N615" s="105">
        <f>SUBTOTAL(9,N614:N614)</f>
        <v>0</v>
      </c>
      <c r="O615" s="105">
        <f>SUBTOTAL(9,O614:O614)</f>
        <v>0</v>
      </c>
      <c r="P615" s="105">
        <f>SUBTOTAL(9,P614:P614)</f>
        <v>0</v>
      </c>
      <c r="Q615" s="105">
        <f>SUBTOTAL(9,Q614:Q614)</f>
        <v>274.22000000000003</v>
      </c>
      <c r="R615" s="53"/>
      <c r="S615" s="53"/>
      <c r="T615" s="53"/>
      <c r="U615" s="89"/>
      <c r="V615" s="90"/>
      <c r="W615" s="95">
        <f>($W$2-O615-P615-N615)/($W$2-O615-P615)</f>
        <v>1</v>
      </c>
      <c r="X615" s="106"/>
      <c r="Y615" s="126"/>
    </row>
    <row r="616" spans="1:25" s="97" customFormat="1" ht="30" outlineLevel="1">
      <c r="A616" s="75">
        <v>241</v>
      </c>
      <c r="B616" s="75" t="s">
        <v>801</v>
      </c>
      <c r="C616" s="111" t="s">
        <v>802</v>
      </c>
      <c r="D616" s="75">
        <v>357.27</v>
      </c>
      <c r="E616" s="75" t="s">
        <v>212</v>
      </c>
      <c r="F616" s="75"/>
      <c r="G616" s="144">
        <v>42920</v>
      </c>
      <c r="H616" s="145">
        <v>0.5131944444444444</v>
      </c>
      <c r="I616" s="144">
        <v>42947</v>
      </c>
      <c r="J616" s="145">
        <v>1</v>
      </c>
      <c r="K616" s="85"/>
      <c r="L616" s="85"/>
      <c r="M616" s="85"/>
      <c r="N616" s="105">
        <v>0</v>
      </c>
      <c r="O616" s="105">
        <v>0</v>
      </c>
      <c r="P616" s="105">
        <v>0</v>
      </c>
      <c r="Q616" s="105">
        <v>659.68</v>
      </c>
      <c r="R616" s="53"/>
      <c r="S616" s="53"/>
      <c r="T616" s="53"/>
      <c r="U616" s="159" t="s">
        <v>797</v>
      </c>
      <c r="V616" s="90" t="s">
        <v>774</v>
      </c>
      <c r="W616" s="90"/>
      <c r="X616" s="154" t="s">
        <v>7</v>
      </c>
      <c r="Y616" s="126"/>
    </row>
    <row r="617" spans="1:25" s="97" customFormat="1" ht="18.75" customHeight="1" outlineLevel="2">
      <c r="A617" s="75"/>
      <c r="B617" s="75"/>
      <c r="C617" s="107" t="s">
        <v>803</v>
      </c>
      <c r="D617" s="75"/>
      <c r="E617" s="75"/>
      <c r="F617" s="75"/>
      <c r="G617" s="85"/>
      <c r="H617" s="104"/>
      <c r="I617" s="103"/>
      <c r="J617" s="85"/>
      <c r="K617" s="85"/>
      <c r="L617" s="85"/>
      <c r="M617" s="85"/>
      <c r="N617" s="105">
        <f>SUBTOTAL(9,N616:N616)</f>
        <v>0</v>
      </c>
      <c r="O617" s="105">
        <f>SUBTOTAL(9,O616:O616)</f>
        <v>0</v>
      </c>
      <c r="P617" s="105">
        <f>SUBTOTAL(9,P616:P616)</f>
        <v>0</v>
      </c>
      <c r="Q617" s="105">
        <f>SUBTOTAL(9,Q616:Q616)</f>
        <v>659.68</v>
      </c>
      <c r="R617" s="53"/>
      <c r="S617" s="53"/>
      <c r="T617" s="53"/>
      <c r="U617" s="89"/>
      <c r="V617" s="90"/>
      <c r="W617" s="95">
        <f>($W$2-O617-P617-N617)/($W$2-O617-P617)</f>
        <v>1</v>
      </c>
      <c r="X617" s="106"/>
      <c r="Y617" s="126"/>
    </row>
    <row r="618" spans="1:25" ht="21" customHeight="1">
      <c r="A618" s="75">
        <v>242</v>
      </c>
      <c r="B618" s="75" t="s">
        <v>783</v>
      </c>
      <c r="C618" s="89" t="s">
        <v>807</v>
      </c>
      <c r="D618" s="75">
        <v>1500</v>
      </c>
      <c r="E618" s="75" t="s">
        <v>212</v>
      </c>
      <c r="F618" s="75"/>
      <c r="G618" s="144"/>
      <c r="H618" s="145"/>
      <c r="I618" s="146"/>
      <c r="J618" s="145"/>
      <c r="K618" s="124"/>
      <c r="L618" s="124"/>
      <c r="M618" s="124"/>
      <c r="N618" s="105"/>
      <c r="O618" s="105"/>
      <c r="P618" s="105"/>
      <c r="Q618" s="105"/>
      <c r="R618" s="53"/>
      <c r="S618" s="53"/>
      <c r="T618" s="53"/>
      <c r="U618" s="148"/>
      <c r="V618" s="90"/>
      <c r="W618" s="90"/>
      <c r="X618" s="112"/>
    </row>
    <row r="619" spans="1:25" ht="15">
      <c r="A619" s="75"/>
      <c r="B619" s="75"/>
      <c r="C619" s="115" t="s">
        <v>808</v>
      </c>
      <c r="D619" s="75"/>
      <c r="E619" s="75"/>
      <c r="F619" s="75"/>
      <c r="G619" s="103"/>
      <c r="H619" s="124"/>
      <c r="I619" s="103"/>
      <c r="J619" s="124"/>
      <c r="K619" s="124"/>
      <c r="L619" s="124"/>
      <c r="M619" s="124"/>
      <c r="N619" s="105">
        <f>SUBTOTAL(9,N618:N618)</f>
        <v>0</v>
      </c>
      <c r="O619" s="105">
        <f>SUBTOTAL(9,O618:O618)</f>
        <v>0</v>
      </c>
      <c r="P619" s="105">
        <f>SUBTOTAL(9,P618:P618)</f>
        <v>0</v>
      </c>
      <c r="Q619" s="105">
        <f>SUBTOTAL(9,Q618:Q618)</f>
        <v>0</v>
      </c>
      <c r="R619" s="53"/>
      <c r="S619" s="53"/>
      <c r="T619" s="53"/>
      <c r="U619" s="89"/>
      <c r="V619" s="90"/>
      <c r="W619" s="95">
        <f>($W$2-O619-P619-N619)/($W$2-O619-P619)</f>
        <v>1</v>
      </c>
      <c r="X619" s="106"/>
    </row>
    <row r="620" spans="1:25" ht="15">
      <c r="A620" s="75">
        <v>243</v>
      </c>
      <c r="B620" s="75" t="s">
        <v>813</v>
      </c>
      <c r="C620" s="111" t="s">
        <v>811</v>
      </c>
      <c r="D620" s="155">
        <v>56.48</v>
      </c>
      <c r="E620" s="155" t="s">
        <v>212</v>
      </c>
      <c r="F620" s="155"/>
      <c r="G620" s="103"/>
      <c r="H620" s="136"/>
      <c r="I620" s="110"/>
      <c r="J620" s="136"/>
      <c r="K620" s="68"/>
      <c r="L620" s="68"/>
      <c r="M620" s="68"/>
      <c r="N620" s="68"/>
      <c r="O620" s="68"/>
      <c r="P620" s="68"/>
      <c r="Q620" s="68"/>
      <c r="R620" s="156"/>
      <c r="S620" s="156"/>
      <c r="T620" s="156"/>
      <c r="U620" s="153"/>
      <c r="V620" s="157"/>
      <c r="W620" s="157"/>
      <c r="X620" s="154"/>
    </row>
    <row r="621" spans="1:25" ht="15">
      <c r="A621" s="75"/>
      <c r="B621" s="75"/>
      <c r="C621" s="107" t="s">
        <v>812</v>
      </c>
      <c r="D621" s="158"/>
      <c r="E621" s="155"/>
      <c r="F621" s="155"/>
      <c r="G621" s="68"/>
      <c r="H621" s="68"/>
      <c r="I621" s="68"/>
      <c r="J621" s="68"/>
      <c r="K621" s="68"/>
      <c r="L621" s="68"/>
      <c r="M621" s="68"/>
      <c r="N621" s="105"/>
      <c r="O621" s="105"/>
      <c r="P621" s="105"/>
      <c r="Q621" s="105"/>
      <c r="R621" s="156"/>
      <c r="S621" s="156"/>
      <c r="T621" s="156"/>
      <c r="U621" s="155"/>
      <c r="V621" s="157"/>
      <c r="W621" s="157"/>
      <c r="X621" s="156"/>
    </row>
    <row r="622" spans="1:25" ht="15" outlineLevel="1">
      <c r="A622" s="75">
        <v>244</v>
      </c>
      <c r="B622" s="75" t="s">
        <v>821</v>
      </c>
      <c r="C622" s="89" t="s">
        <v>822</v>
      </c>
      <c r="D622" s="75">
        <v>1500</v>
      </c>
      <c r="E622" s="75" t="s">
        <v>212</v>
      </c>
      <c r="F622" s="75"/>
      <c r="G622" s="103"/>
      <c r="H622" s="136"/>
      <c r="I622" s="110"/>
      <c r="J622" s="136"/>
      <c r="K622" s="124"/>
      <c r="L622" s="124"/>
      <c r="M622" s="124"/>
      <c r="N622" s="105"/>
      <c r="O622" s="105"/>
      <c r="P622" s="105"/>
      <c r="Q622" s="105"/>
      <c r="R622" s="53"/>
      <c r="S622" s="53"/>
      <c r="T622" s="53"/>
      <c r="U622" s="153"/>
      <c r="V622" s="90"/>
      <c r="W622" s="90"/>
      <c r="X622" s="154"/>
    </row>
    <row r="623" spans="1:25" ht="15" outlineLevel="1">
      <c r="A623" s="75"/>
      <c r="B623" s="75"/>
      <c r="C623" s="115" t="s">
        <v>823</v>
      </c>
      <c r="D623" s="75"/>
      <c r="E623" s="75"/>
      <c r="F623" s="75"/>
      <c r="G623" s="103"/>
      <c r="H623" s="124"/>
      <c r="I623" s="103"/>
      <c r="J623" s="124"/>
      <c r="K623" s="124"/>
      <c r="L623" s="124"/>
      <c r="M623" s="124"/>
      <c r="N623" s="105">
        <f>SUBTOTAL(9,N622:N622)</f>
        <v>0</v>
      </c>
      <c r="O623" s="105">
        <f>SUBTOTAL(9,O622:O622)</f>
        <v>0</v>
      </c>
      <c r="P623" s="105">
        <f>SUBTOTAL(9,P622:P622)</f>
        <v>0</v>
      </c>
      <c r="Q623" s="105">
        <f>SUBTOTAL(9,Q622:Q622)</f>
        <v>0</v>
      </c>
      <c r="R623" s="53"/>
      <c r="S623" s="53"/>
      <c r="T623" s="53"/>
      <c r="U623" s="89"/>
      <c r="V623" s="90"/>
      <c r="W623" s="95">
        <f>($W$2-O623-P623-N623)/($W$2-O623-P623)</f>
        <v>1</v>
      </c>
      <c r="X623" s="106"/>
    </row>
    <row r="624" spans="1:25" ht="30">
      <c r="A624" s="75">
        <v>245</v>
      </c>
      <c r="B624" s="75" t="s">
        <v>627</v>
      </c>
      <c r="C624" s="111" t="s">
        <v>833</v>
      </c>
      <c r="D624" s="75">
        <v>226.642</v>
      </c>
      <c r="E624" s="75" t="s">
        <v>212</v>
      </c>
      <c r="F624" s="75"/>
      <c r="G624" s="144">
        <v>42937</v>
      </c>
      <c r="H624" s="145">
        <v>0.8930555555555556</v>
      </c>
      <c r="I624" s="144">
        <v>42938</v>
      </c>
      <c r="J624" s="145">
        <v>0.11319444444444444</v>
      </c>
      <c r="K624" s="124"/>
      <c r="L624" s="124"/>
      <c r="M624" s="124"/>
      <c r="N624" s="68">
        <v>0</v>
      </c>
      <c r="O624" s="141">
        <v>5.28</v>
      </c>
      <c r="P624" s="68">
        <v>0</v>
      </c>
      <c r="Q624" s="68">
        <v>0</v>
      </c>
      <c r="R624" s="53"/>
      <c r="S624" s="53"/>
      <c r="T624" s="53"/>
      <c r="U624" s="159" t="s">
        <v>828</v>
      </c>
      <c r="V624" s="90"/>
      <c r="W624" s="90"/>
      <c r="X624" s="174" t="s">
        <v>921</v>
      </c>
    </row>
    <row r="625" spans="1:24" ht="15">
      <c r="A625" s="75"/>
      <c r="B625" s="75"/>
      <c r="C625" s="107" t="s">
        <v>788</v>
      </c>
      <c r="D625" s="75"/>
      <c r="E625" s="75"/>
      <c r="F625" s="75"/>
      <c r="G625" s="108"/>
      <c r="H625" s="138"/>
      <c r="I625" s="110"/>
      <c r="J625" s="136"/>
      <c r="K625" s="136"/>
      <c r="L625" s="136"/>
      <c r="M625" s="136"/>
      <c r="N625" s="105">
        <f>SUBTOTAL(9,N624:N624)</f>
        <v>0</v>
      </c>
      <c r="O625" s="105">
        <f>SUBTOTAL(9,O624:O624)</f>
        <v>5.28</v>
      </c>
      <c r="P625" s="105">
        <f>SUBTOTAL(9,P624:P624)</f>
        <v>0</v>
      </c>
      <c r="Q625" s="105">
        <f>SUBTOTAL(9,Q624:Q624)</f>
        <v>0</v>
      </c>
      <c r="R625" s="53"/>
      <c r="S625" s="53"/>
      <c r="T625" s="53"/>
      <c r="U625" s="89"/>
      <c r="V625" s="90"/>
      <c r="W625" s="95">
        <f>($W$2-O625-P625-N625)/($W$2-O625-P625)</f>
        <v>1</v>
      </c>
      <c r="X625" s="92"/>
    </row>
    <row r="626" spans="1:24" ht="15">
      <c r="A626" s="75">
        <v>246</v>
      </c>
      <c r="B626" s="75" t="s">
        <v>821</v>
      </c>
      <c r="C626" s="111" t="s">
        <v>902</v>
      </c>
      <c r="D626" s="75">
        <v>1500</v>
      </c>
      <c r="E626" s="75" t="s">
        <v>212</v>
      </c>
      <c r="F626" s="75"/>
      <c r="G626" s="103">
        <v>42940</v>
      </c>
      <c r="H626" s="136">
        <v>0.40277777777777773</v>
      </c>
      <c r="I626" s="103">
        <v>42940</v>
      </c>
      <c r="J626" s="136">
        <v>0.9916666666666667</v>
      </c>
      <c r="K626" s="136"/>
      <c r="L626" s="136"/>
      <c r="M626" s="136"/>
      <c r="N626" s="105">
        <v>0</v>
      </c>
      <c r="O626" s="105">
        <v>0</v>
      </c>
      <c r="P626" s="105">
        <v>0</v>
      </c>
      <c r="Q626" s="105">
        <v>14.13</v>
      </c>
      <c r="R626" s="53"/>
      <c r="S626" s="53"/>
      <c r="T626" s="53"/>
      <c r="U626" s="159" t="s">
        <v>904</v>
      </c>
      <c r="V626" s="90" t="s">
        <v>774</v>
      </c>
      <c r="W626" s="90"/>
      <c r="X626" s="163" t="s">
        <v>227</v>
      </c>
    </row>
    <row r="627" spans="1:24" ht="15">
      <c r="A627" s="75"/>
      <c r="B627" s="75"/>
      <c r="C627" s="107" t="s">
        <v>903</v>
      </c>
      <c r="D627" s="75"/>
      <c r="E627" s="75"/>
      <c r="F627" s="75"/>
      <c r="G627" s="108"/>
      <c r="H627" s="138"/>
      <c r="I627" s="110"/>
      <c r="J627" s="136"/>
      <c r="K627" s="136"/>
      <c r="L627" s="136"/>
      <c r="M627" s="136"/>
      <c r="N627" s="105">
        <f>SUBTOTAL(9,N625:N626)</f>
        <v>0</v>
      </c>
      <c r="O627" s="105">
        <f t="shared" ref="O627:Q627" si="23">SUBTOTAL(9,O625:O626)</f>
        <v>0</v>
      </c>
      <c r="P627" s="105">
        <f t="shared" si="23"/>
        <v>0</v>
      </c>
      <c r="Q627" s="105">
        <f t="shared" si="23"/>
        <v>14.13</v>
      </c>
      <c r="R627" s="53"/>
      <c r="S627" s="53"/>
      <c r="T627" s="53"/>
      <c r="U627" s="89"/>
      <c r="V627" s="90"/>
      <c r="W627" s="95">
        <f>($W$2-O627-P627-N627)/($W$2-O627-P627)</f>
        <v>1</v>
      </c>
      <c r="X627" s="92"/>
    </row>
    <row r="628" spans="1:24" ht="24" customHeight="1" outlineLevel="2">
      <c r="A628" s="68">
        <v>247</v>
      </c>
      <c r="B628" s="68" t="s">
        <v>910</v>
      </c>
      <c r="C628" s="84" t="s">
        <v>908</v>
      </c>
      <c r="D628" s="68">
        <v>1500</v>
      </c>
      <c r="E628" s="75" t="s">
        <v>212</v>
      </c>
      <c r="F628" s="68"/>
      <c r="G628" s="103">
        <v>42938</v>
      </c>
      <c r="H628" s="136">
        <v>0.46597222222222223</v>
      </c>
      <c r="I628" s="103">
        <v>42938</v>
      </c>
      <c r="J628" s="136">
        <v>0.78749999999999998</v>
      </c>
      <c r="K628" s="68"/>
      <c r="L628" s="68"/>
      <c r="M628" s="68"/>
      <c r="N628" s="68">
        <v>0</v>
      </c>
      <c r="O628" s="68">
        <v>0</v>
      </c>
      <c r="P628" s="68">
        <v>0</v>
      </c>
      <c r="Q628" s="68">
        <v>7.72</v>
      </c>
      <c r="R628" s="88"/>
      <c r="S628" s="88"/>
      <c r="T628" s="88"/>
      <c r="U628" s="159" t="s">
        <v>911</v>
      </c>
      <c r="V628" s="90" t="s">
        <v>774</v>
      </c>
      <c r="W628" s="91"/>
      <c r="X628" s="88" t="s">
        <v>227</v>
      </c>
    </row>
    <row r="629" spans="1:24" ht="15" outlineLevel="1">
      <c r="A629" s="68"/>
      <c r="B629" s="68"/>
      <c r="C629" s="96" t="s">
        <v>909</v>
      </c>
      <c r="D629" s="68"/>
      <c r="E629" s="75"/>
      <c r="F629" s="68"/>
      <c r="G629" s="68"/>
      <c r="H629" s="68"/>
      <c r="I629" s="68"/>
      <c r="J629" s="68"/>
      <c r="K629" s="68"/>
      <c r="L629" s="68"/>
      <c r="M629" s="68"/>
      <c r="N629" s="68">
        <f>SUBTOTAL(9,N628:N628)</f>
        <v>0</v>
      </c>
      <c r="O629" s="68">
        <f>SUBTOTAL(9,O628:O628)</f>
        <v>0</v>
      </c>
      <c r="P629" s="68">
        <f>SUBTOTAL(9,P628:P628)</f>
        <v>0</v>
      </c>
      <c r="Q629" s="68">
        <f>SUBTOTAL(9,Q628:Q628)</f>
        <v>7.72</v>
      </c>
      <c r="R629" s="88"/>
      <c r="S629" s="88"/>
      <c r="T629" s="88"/>
      <c r="U629" s="68"/>
      <c r="V629" s="90"/>
      <c r="W629" s="95">
        <f>($W$2-O629-P629-N629)/($W$2-O629-P629)</f>
        <v>1</v>
      </c>
      <c r="X629" s="88"/>
    </row>
    <row r="632" spans="1:24" ht="15">
      <c r="O632" s="183"/>
      <c r="P632" s="183"/>
      <c r="Q632" s="183"/>
    </row>
  </sheetData>
  <sortState ref="A6:X333">
    <sortCondition ref="A6:A333"/>
  </sortState>
  <mergeCells count="18">
    <mergeCell ref="F4:F5"/>
    <mergeCell ref="G4:H4"/>
    <mergeCell ref="I4:J4"/>
    <mergeCell ref="K4:L4"/>
    <mergeCell ref="A4:A5"/>
    <mergeCell ref="B4:B5"/>
    <mergeCell ref="C4:C5"/>
    <mergeCell ref="D4:D5"/>
    <mergeCell ref="E4:E5"/>
    <mergeCell ref="X4:X5"/>
    <mergeCell ref="M4:M5"/>
    <mergeCell ref="R4:R5"/>
    <mergeCell ref="S4:S5"/>
    <mergeCell ref="T4:T5"/>
    <mergeCell ref="U4:U5"/>
    <mergeCell ref="V4:V5"/>
    <mergeCell ref="N4:Q4"/>
    <mergeCell ref="W4:W5"/>
  </mergeCells>
  <conditionalFormatting sqref="N267:Q267">
    <cfRule type="cellIs" dxfId="61" priority="59" stopIfTrue="1" operator="greaterThan">
      <formula>0</formula>
    </cfRule>
  </conditionalFormatting>
  <conditionalFormatting sqref="N267:Q267">
    <cfRule type="cellIs" dxfId="60" priority="58" stopIfTrue="1" operator="greaterThan">
      <formula>0</formula>
    </cfRule>
  </conditionalFormatting>
  <conditionalFormatting sqref="N267:Q267">
    <cfRule type="cellIs" dxfId="59" priority="57" stopIfTrue="1" operator="greaterThan">
      <formula>0</formula>
    </cfRule>
  </conditionalFormatting>
  <conditionalFormatting sqref="N267:Q267">
    <cfRule type="cellIs" dxfId="58" priority="56" stopIfTrue="1" operator="greaterThan">
      <formula>0</formula>
    </cfRule>
  </conditionalFormatting>
  <conditionalFormatting sqref="N267:Q267">
    <cfRule type="cellIs" dxfId="57" priority="55" stopIfTrue="1" operator="greaterThan">
      <formula>0</formula>
    </cfRule>
  </conditionalFormatting>
  <conditionalFormatting sqref="N267:Q267">
    <cfRule type="cellIs" dxfId="56" priority="54" stopIfTrue="1" operator="greaterThan">
      <formula>0</formula>
    </cfRule>
  </conditionalFormatting>
  <conditionalFormatting sqref="N257:Q257">
    <cfRule type="cellIs" dxfId="55" priority="53" stopIfTrue="1" operator="greaterThan">
      <formula>0</formula>
    </cfRule>
  </conditionalFormatting>
  <conditionalFormatting sqref="N257:Q257">
    <cfRule type="cellIs" dxfId="54" priority="52" stopIfTrue="1" operator="greaterThan">
      <formula>0</formula>
    </cfRule>
  </conditionalFormatting>
  <conditionalFormatting sqref="N257:Q257">
    <cfRule type="cellIs" dxfId="53" priority="51" stopIfTrue="1" operator="greaterThan">
      <formula>0</formula>
    </cfRule>
  </conditionalFormatting>
  <conditionalFormatting sqref="N257:Q257">
    <cfRule type="cellIs" dxfId="52" priority="50" stopIfTrue="1" operator="greaterThan">
      <formula>0</formula>
    </cfRule>
  </conditionalFormatting>
  <conditionalFormatting sqref="N257:Q257">
    <cfRule type="cellIs" dxfId="51" priority="49" stopIfTrue="1" operator="greaterThan">
      <formula>0</formula>
    </cfRule>
  </conditionalFormatting>
  <conditionalFormatting sqref="N257:Q257">
    <cfRule type="cellIs" dxfId="50" priority="48" stopIfTrue="1" operator="greaterThan">
      <formula>0</formula>
    </cfRule>
  </conditionalFormatting>
  <conditionalFormatting sqref="N494:P494">
    <cfRule type="cellIs" dxfId="49" priority="41" stopIfTrue="1" operator="greaterThan">
      <formula>0</formula>
    </cfRule>
  </conditionalFormatting>
  <conditionalFormatting sqref="N494:P494">
    <cfRule type="cellIs" dxfId="48" priority="40" stopIfTrue="1" operator="greaterThan">
      <formula>0</formula>
    </cfRule>
  </conditionalFormatting>
  <conditionalFormatting sqref="N494:P494">
    <cfRule type="cellIs" dxfId="47" priority="39" stopIfTrue="1" operator="greaterThan">
      <formula>0</formula>
    </cfRule>
  </conditionalFormatting>
  <conditionalFormatting sqref="N494:P494">
    <cfRule type="cellIs" dxfId="46" priority="38" stopIfTrue="1" operator="greaterThan">
      <formula>0</formula>
    </cfRule>
  </conditionalFormatting>
  <conditionalFormatting sqref="N494:P494">
    <cfRule type="cellIs" dxfId="45" priority="37" stopIfTrue="1" operator="greaterThan">
      <formula>0</formula>
    </cfRule>
  </conditionalFormatting>
  <conditionalFormatting sqref="N494:P494">
    <cfRule type="cellIs" dxfId="44" priority="36" stopIfTrue="1" operator="greaterThan">
      <formula>0</formula>
    </cfRule>
  </conditionalFormatting>
  <conditionalFormatting sqref="N350:Q350">
    <cfRule type="cellIs" dxfId="43" priority="35" stopIfTrue="1" operator="greaterThan">
      <formula>0</formula>
    </cfRule>
  </conditionalFormatting>
  <conditionalFormatting sqref="N350:Q350">
    <cfRule type="cellIs" dxfId="42" priority="34" stopIfTrue="1" operator="greaterThan">
      <formula>0</formula>
    </cfRule>
  </conditionalFormatting>
  <conditionalFormatting sqref="N350:Q350">
    <cfRule type="cellIs" dxfId="41" priority="33" stopIfTrue="1" operator="greaterThan">
      <formula>0</formula>
    </cfRule>
  </conditionalFormatting>
  <conditionalFormatting sqref="N350:Q350">
    <cfRule type="cellIs" dxfId="40" priority="32" stopIfTrue="1" operator="greaterThan">
      <formula>0</formula>
    </cfRule>
  </conditionalFormatting>
  <conditionalFormatting sqref="N350:Q350">
    <cfRule type="cellIs" dxfId="39" priority="31" stopIfTrue="1" operator="greaterThan">
      <formula>0</formula>
    </cfRule>
  </conditionalFormatting>
  <conditionalFormatting sqref="N350:Q350">
    <cfRule type="cellIs" dxfId="38" priority="30" stopIfTrue="1" operator="greaterThan">
      <formula>0</formula>
    </cfRule>
  </conditionalFormatting>
  <conditionalFormatting sqref="N457:P457">
    <cfRule type="cellIs" dxfId="37" priority="20" stopIfTrue="1" operator="greaterThan">
      <formula>0</formula>
    </cfRule>
  </conditionalFormatting>
  <conditionalFormatting sqref="N457:P457">
    <cfRule type="cellIs" dxfId="36" priority="25" stopIfTrue="1" operator="greaterThan">
      <formula>0</formula>
    </cfRule>
  </conditionalFormatting>
  <conditionalFormatting sqref="N457:P457">
    <cfRule type="cellIs" dxfId="35" priority="24" stopIfTrue="1" operator="greaterThan">
      <formula>0</formula>
    </cfRule>
  </conditionalFormatting>
  <conditionalFormatting sqref="N457:P457">
    <cfRule type="cellIs" dxfId="34" priority="23" stopIfTrue="1" operator="greaterThan">
      <formula>0</formula>
    </cfRule>
  </conditionalFormatting>
  <conditionalFormatting sqref="N457:P457">
    <cfRule type="cellIs" dxfId="33" priority="22" stopIfTrue="1" operator="greaterThan">
      <formula>0</formula>
    </cfRule>
  </conditionalFormatting>
  <conditionalFormatting sqref="N457:P457">
    <cfRule type="cellIs" dxfId="32" priority="21" stopIfTrue="1" operator="greaterThan">
      <formula>0</formula>
    </cfRule>
  </conditionalFormatting>
  <conditionalFormatting sqref="N94:Q94 N130:Q130">
    <cfRule type="cellIs" dxfId="31" priority="19" stopIfTrue="1" operator="greaterThan">
      <formula>0</formula>
    </cfRule>
  </conditionalFormatting>
  <conditionalFormatting sqref="N94:Q94 N130:Q130">
    <cfRule type="cellIs" dxfId="30" priority="18" stopIfTrue="1" operator="greaterThan">
      <formula>0</formula>
    </cfRule>
  </conditionalFormatting>
  <conditionalFormatting sqref="N130:P130">
    <cfRule type="cellIs" dxfId="29" priority="17" stopIfTrue="1" operator="greaterThan">
      <formula>0</formula>
    </cfRule>
  </conditionalFormatting>
  <conditionalFormatting sqref="N94:Q94 N130:Q130">
    <cfRule type="cellIs" dxfId="28" priority="16" stopIfTrue="1" operator="greaterThan">
      <formula>0</formula>
    </cfRule>
  </conditionalFormatting>
  <conditionalFormatting sqref="N607:Q608">
    <cfRule type="cellIs" dxfId="27" priority="12" stopIfTrue="1" operator="greaterThan">
      <formula>0</formula>
    </cfRule>
  </conditionalFormatting>
  <conditionalFormatting sqref="N607:Q608">
    <cfRule type="cellIs" dxfId="26" priority="11" stopIfTrue="1" operator="greaterThan">
      <formula>0</formula>
    </cfRule>
  </conditionalFormatting>
  <conditionalFormatting sqref="N607:Q608">
    <cfRule type="cellIs" dxfId="25" priority="10" stopIfTrue="1" operator="greaterThan">
      <formula>0</formula>
    </cfRule>
  </conditionalFormatting>
  <conditionalFormatting sqref="N607:Q608">
    <cfRule type="cellIs" dxfId="24" priority="9" stopIfTrue="1" operator="greaterThan">
      <formula>0</formula>
    </cfRule>
  </conditionalFormatting>
  <conditionalFormatting sqref="N607:Q608">
    <cfRule type="cellIs" dxfId="23" priority="8" stopIfTrue="1" operator="greaterThan">
      <formula>0</formula>
    </cfRule>
  </conditionalFormatting>
  <conditionalFormatting sqref="N607:Q608">
    <cfRule type="cellIs" dxfId="22" priority="7" stopIfTrue="1" operator="greaterThan">
      <formula>0</formula>
    </cfRule>
  </conditionalFormatting>
  <conditionalFormatting sqref="U217">
    <cfRule type="timePeriod" dxfId="21" priority="6" stopIfTrue="1" timePeriod="lastWeek">
      <formula>AND(TODAY()-ROUNDDOWN(U217,0)&gt;=(WEEKDAY(TODAY())),TODAY()-ROUNDDOWN(U217,0)&lt;(WEEKDAY(TODAY())+7))</formula>
    </cfRule>
  </conditionalFormatting>
  <conditionalFormatting sqref="U301:U302">
    <cfRule type="timePeriod" dxfId="20" priority="5" stopIfTrue="1" timePeriod="lastWeek">
      <formula>AND(TODAY()-ROUNDDOWN(U301,0)&gt;=(WEEKDAY(TODAY())),TODAY()-ROUNDDOWN(U301,0)&lt;(WEEKDAY(TODAY())+7))</formula>
    </cfRule>
  </conditionalFormatting>
  <conditionalFormatting sqref="U302">
    <cfRule type="timePeriod" dxfId="19" priority="4" stopIfTrue="1" timePeriod="lastWeek">
      <formula>AND(TODAY()-ROUNDDOWN(U302,0)&gt;=(WEEKDAY(TODAY())),TODAY()-ROUNDDOWN(U302,0)&lt;(WEEKDAY(TODAY())+7))</formula>
    </cfRule>
  </conditionalFormatting>
  <conditionalFormatting sqref="U320">
    <cfRule type="timePeriod" dxfId="18" priority="3" stopIfTrue="1" timePeriod="lastWeek">
      <formula>AND(TODAY()-ROUNDDOWN(U320,0)&gt;=(WEEKDAY(TODAY())),TODAY()-ROUNDDOWN(U320,0)&lt;(WEEKDAY(TODAY())+7))</formula>
    </cfRule>
  </conditionalFormatting>
  <conditionalFormatting sqref="U201:U203 U198">
    <cfRule type="timePeriod" dxfId="17" priority="2" stopIfTrue="1" timePeriod="lastWeek">
      <formula>AND(TODAY()-ROUNDDOWN(U198,0)&gt;=(WEEKDAY(TODAY())),TODAY()-ROUNDDOWN(U198,0)&lt;(WEEKDAY(TODAY())+7))</formula>
    </cfRule>
  </conditionalFormatting>
  <conditionalFormatting sqref="U202:U203">
    <cfRule type="timePeriod" dxfId="16" priority="1" stopIfTrue="1" timePeriod="lastWeek">
      <formula>AND(TODAY()-ROUNDDOWN(U202,0)&gt;=(WEEKDAY(TODAY())),TODAY()-ROUNDDOWN(U202,0)&lt;(WEEKDAY(TODAY())+7))</formula>
    </cfRule>
  </conditionalFormatting>
  <dataValidations count="2">
    <dataValidation showDropDown="1" sqref="T4 R5:S5"/>
    <dataValidation allowBlank="1" showErrorMessage="1" sqref="G154:J155 G300:J302 G319:J320 G116:J116 G198:J203 G215:J217"/>
  </dataValidations>
  <printOptions horizontalCentered="1" verticalCentered="1"/>
  <pageMargins left="0" right="0" top="0.5" bottom="0.5" header="0.3" footer="0.3"/>
  <pageSetup paperSize="9" scale="45" fitToWidth="14" fitToHeight="14" orientation="landscape" verticalDpi="4294967295" r:id="rId1"/>
  <rowBreaks count="1" manualBreakCount="1">
    <brk id="558"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W362"/>
  <sheetViews>
    <sheetView topLeftCell="A149" workbookViewId="0">
      <selection activeCell="B163" sqref="B163"/>
    </sheetView>
  </sheetViews>
  <sheetFormatPr defaultRowHeight="12.75"/>
  <cols>
    <col min="1" max="1" width="9.140625" style="14" customWidth="1"/>
    <col min="2" max="2" width="57.85546875" style="14" customWidth="1"/>
    <col min="3" max="3" width="11.140625" style="24" customWidth="1"/>
    <col min="4" max="4" width="9.140625" style="25"/>
    <col min="5" max="5" width="11" style="24" customWidth="1"/>
    <col min="6" max="6" width="9.5703125" style="25" customWidth="1"/>
    <col min="7" max="7" width="10.28515625" style="48" customWidth="1"/>
    <col min="8" max="8" width="14.28515625" style="48" customWidth="1"/>
    <col min="9" max="9" width="14" style="14" customWidth="1"/>
    <col min="10" max="10" width="9.140625" style="14"/>
    <col min="11" max="11" width="12.5703125" style="14" customWidth="1"/>
    <col min="12" max="16384" width="9.140625" style="14"/>
  </cols>
  <sheetData>
    <row r="2" spans="1:23" ht="25.5">
      <c r="A2" s="10" t="s">
        <v>0</v>
      </c>
      <c r="B2" s="10" t="s">
        <v>241</v>
      </c>
      <c r="C2" s="1" t="s">
        <v>41</v>
      </c>
      <c r="D2" s="11" t="s">
        <v>42</v>
      </c>
      <c r="E2" s="12" t="s">
        <v>252</v>
      </c>
      <c r="F2" s="11" t="s">
        <v>217</v>
      </c>
      <c r="G2" s="45" t="s">
        <v>218</v>
      </c>
      <c r="H2" s="46" t="s">
        <v>219</v>
      </c>
      <c r="I2" s="10" t="s">
        <v>253</v>
      </c>
      <c r="J2" s="13" t="s">
        <v>0</v>
      </c>
    </row>
    <row r="3" spans="1:23" ht="14.25">
      <c r="A3" s="17">
        <v>1</v>
      </c>
      <c r="B3" s="16" t="s">
        <v>65</v>
      </c>
      <c r="C3" s="17" t="s">
        <v>44</v>
      </c>
      <c r="D3" s="18">
        <v>14</v>
      </c>
      <c r="E3" s="17" t="s">
        <v>66</v>
      </c>
      <c r="F3" s="36">
        <v>30341</v>
      </c>
      <c r="G3" s="47" t="s">
        <v>254</v>
      </c>
      <c r="H3" s="47" t="s">
        <v>255</v>
      </c>
      <c r="I3" s="15" t="s">
        <v>516</v>
      </c>
      <c r="J3" s="15">
        <v>1</v>
      </c>
    </row>
    <row r="4" spans="1:23" ht="14.25">
      <c r="A4" s="17">
        <v>2</v>
      </c>
      <c r="B4" s="16" t="s">
        <v>67</v>
      </c>
      <c r="C4" s="17" t="s">
        <v>44</v>
      </c>
      <c r="D4" s="18">
        <v>197</v>
      </c>
      <c r="E4" s="17" t="s">
        <v>66</v>
      </c>
      <c r="F4" s="36">
        <v>30682</v>
      </c>
      <c r="G4" s="47" t="s">
        <v>254</v>
      </c>
      <c r="H4" s="47" t="s">
        <v>255</v>
      </c>
      <c r="I4" s="15" t="s">
        <v>517</v>
      </c>
      <c r="J4" s="15">
        <v>2</v>
      </c>
    </row>
    <row r="5" spans="1:23" ht="14.25">
      <c r="A5" s="17">
        <v>3</v>
      </c>
      <c r="B5" s="19" t="s">
        <v>68</v>
      </c>
      <c r="C5" s="17" t="s">
        <v>44</v>
      </c>
      <c r="D5" s="18">
        <v>192</v>
      </c>
      <c r="E5" s="17" t="s">
        <v>66</v>
      </c>
      <c r="F5" s="36">
        <v>30682</v>
      </c>
      <c r="G5" s="47" t="s">
        <v>254</v>
      </c>
      <c r="H5" s="47" t="s">
        <v>255</v>
      </c>
      <c r="I5" s="15" t="s">
        <v>518</v>
      </c>
      <c r="J5" s="15">
        <v>3</v>
      </c>
    </row>
    <row r="6" spans="1:23" ht="14.25">
      <c r="A6" s="17">
        <v>4</v>
      </c>
      <c r="B6" s="16" t="s">
        <v>69</v>
      </c>
      <c r="C6" s="17" t="s">
        <v>44</v>
      </c>
      <c r="D6" s="18">
        <v>272</v>
      </c>
      <c r="E6" s="17" t="s">
        <v>70</v>
      </c>
      <c r="F6" s="36">
        <v>30803</v>
      </c>
      <c r="G6" s="47" t="s">
        <v>254</v>
      </c>
      <c r="H6" s="47" t="s">
        <v>255</v>
      </c>
      <c r="I6" s="15" t="s">
        <v>519</v>
      </c>
      <c r="J6" s="15">
        <v>4</v>
      </c>
      <c r="K6" s="15"/>
      <c r="L6" s="15"/>
      <c r="M6" s="15"/>
      <c r="N6" s="15"/>
      <c r="O6" s="15"/>
      <c r="P6" s="15"/>
      <c r="Q6" s="15"/>
      <c r="R6" s="15"/>
      <c r="S6" s="15"/>
      <c r="T6" s="15"/>
      <c r="U6" s="15"/>
      <c r="V6" s="15"/>
      <c r="W6" s="15"/>
    </row>
    <row r="7" spans="1:23" ht="14.25">
      <c r="A7" s="17">
        <v>5</v>
      </c>
      <c r="B7" s="16" t="s">
        <v>71</v>
      </c>
      <c r="C7" s="17" t="s">
        <v>44</v>
      </c>
      <c r="D7" s="18">
        <v>149</v>
      </c>
      <c r="E7" s="17" t="s">
        <v>70</v>
      </c>
      <c r="F7" s="36">
        <v>31885</v>
      </c>
      <c r="G7" s="47" t="s">
        <v>254</v>
      </c>
      <c r="H7" s="47" t="s">
        <v>255</v>
      </c>
      <c r="I7" s="15" t="s">
        <v>520</v>
      </c>
      <c r="J7" s="15">
        <v>5</v>
      </c>
      <c r="K7" s="15"/>
      <c r="L7" s="15"/>
      <c r="M7" s="15"/>
      <c r="N7" s="15"/>
      <c r="O7" s="15"/>
      <c r="P7" s="15"/>
      <c r="Q7" s="15"/>
      <c r="R7" s="15"/>
      <c r="S7" s="15"/>
      <c r="T7" s="15"/>
      <c r="U7" s="15"/>
      <c r="V7" s="15"/>
      <c r="W7" s="15"/>
    </row>
    <row r="8" spans="1:23" ht="14.25">
      <c r="A8" s="17">
        <v>6</v>
      </c>
      <c r="B8" s="16" t="s">
        <v>72</v>
      </c>
      <c r="C8" s="17" t="s">
        <v>44</v>
      </c>
      <c r="D8" s="18">
        <v>13</v>
      </c>
      <c r="E8" s="17" t="s">
        <v>66</v>
      </c>
      <c r="F8" s="36">
        <v>32595</v>
      </c>
      <c r="G8" s="47" t="s">
        <v>254</v>
      </c>
      <c r="H8" s="47" t="s">
        <v>255</v>
      </c>
      <c r="I8" s="15" t="s">
        <v>521</v>
      </c>
      <c r="J8" s="15">
        <v>6</v>
      </c>
      <c r="K8" s="15"/>
      <c r="L8" s="15"/>
      <c r="M8" s="15"/>
      <c r="N8" s="15"/>
      <c r="O8" s="15"/>
      <c r="P8" s="15"/>
      <c r="Q8" s="15"/>
      <c r="R8" s="15"/>
      <c r="S8" s="15"/>
      <c r="T8" s="15"/>
      <c r="U8" s="15"/>
      <c r="V8" s="15"/>
      <c r="W8" s="15"/>
    </row>
    <row r="9" spans="1:23" ht="14.25">
      <c r="A9" s="17">
        <v>7</v>
      </c>
      <c r="B9" s="16" t="s">
        <v>73</v>
      </c>
      <c r="C9" s="17" t="s">
        <v>44</v>
      </c>
      <c r="D9" s="18">
        <v>322</v>
      </c>
      <c r="E9" s="17" t="s">
        <v>74</v>
      </c>
      <c r="F9" s="36">
        <v>32895</v>
      </c>
      <c r="G9" s="47" t="s">
        <v>254</v>
      </c>
      <c r="H9" s="47" t="s">
        <v>255</v>
      </c>
      <c r="I9" s="15" t="s">
        <v>522</v>
      </c>
      <c r="J9" s="15">
        <v>7</v>
      </c>
      <c r="K9" s="15"/>
      <c r="L9" s="15"/>
      <c r="M9" s="15"/>
      <c r="N9" s="15"/>
      <c r="O9" s="15"/>
      <c r="P9" s="15"/>
      <c r="Q9" s="15"/>
      <c r="R9" s="15"/>
      <c r="S9" s="15"/>
      <c r="T9" s="15"/>
      <c r="U9" s="15"/>
      <c r="V9" s="15"/>
      <c r="W9" s="15"/>
    </row>
    <row r="10" spans="1:23" ht="14.25">
      <c r="A10" s="17">
        <v>8</v>
      </c>
      <c r="B10" s="19" t="s">
        <v>26</v>
      </c>
      <c r="C10" s="17" t="s">
        <v>44</v>
      </c>
      <c r="D10" s="18">
        <v>333</v>
      </c>
      <c r="E10" s="17" t="s">
        <v>74</v>
      </c>
      <c r="F10" s="36">
        <v>32595</v>
      </c>
      <c r="G10" s="47" t="s">
        <v>254</v>
      </c>
      <c r="H10" s="47" t="s">
        <v>255</v>
      </c>
      <c r="I10" s="15" t="s">
        <v>523</v>
      </c>
      <c r="J10" s="15">
        <v>8</v>
      </c>
      <c r="K10" s="15"/>
      <c r="L10" s="15"/>
      <c r="M10" s="15"/>
      <c r="N10" s="15"/>
      <c r="O10" s="15"/>
      <c r="P10" s="15"/>
      <c r="Q10" s="15"/>
      <c r="R10" s="15"/>
      <c r="S10" s="15"/>
      <c r="T10" s="15"/>
      <c r="U10" s="15"/>
      <c r="V10" s="15"/>
      <c r="W10" s="15"/>
    </row>
    <row r="11" spans="1:23" ht="14.25">
      <c r="A11" s="17">
        <v>9</v>
      </c>
      <c r="B11" s="19" t="s">
        <v>75</v>
      </c>
      <c r="C11" s="17" t="s">
        <v>44</v>
      </c>
      <c r="D11" s="18">
        <v>345.55</v>
      </c>
      <c r="E11" s="17" t="s">
        <v>74</v>
      </c>
      <c r="F11" s="36">
        <v>38504</v>
      </c>
      <c r="G11" s="47" t="s">
        <v>254</v>
      </c>
      <c r="H11" s="47" t="s">
        <v>255</v>
      </c>
      <c r="I11" s="15" t="s">
        <v>524</v>
      </c>
      <c r="J11" s="15">
        <v>9</v>
      </c>
      <c r="K11" s="15"/>
      <c r="L11" s="15"/>
      <c r="M11" s="15"/>
      <c r="N11" s="15"/>
      <c r="O11" s="15"/>
      <c r="P11" s="15"/>
      <c r="Q11" s="15"/>
      <c r="R11" s="15"/>
      <c r="S11" s="15"/>
      <c r="T11" s="15"/>
      <c r="U11" s="15"/>
      <c r="V11" s="15"/>
      <c r="W11" s="15"/>
    </row>
    <row r="12" spans="1:23" ht="14.25">
      <c r="A12" s="17">
        <v>10</v>
      </c>
      <c r="B12" s="16" t="s">
        <v>24</v>
      </c>
      <c r="C12" s="17" t="s">
        <v>44</v>
      </c>
      <c r="D12" s="18">
        <v>345.55</v>
      </c>
      <c r="E12" s="17" t="s">
        <v>74</v>
      </c>
      <c r="F12" s="36">
        <v>38504</v>
      </c>
      <c r="G12" s="47" t="s">
        <v>254</v>
      </c>
      <c r="H12" s="47" t="s">
        <v>255</v>
      </c>
      <c r="I12" s="15" t="s">
        <v>525</v>
      </c>
      <c r="J12" s="15">
        <v>10</v>
      </c>
      <c r="K12" s="15"/>
      <c r="L12" s="15"/>
      <c r="M12" s="15"/>
      <c r="N12" s="15"/>
      <c r="O12" s="15"/>
      <c r="P12" s="15"/>
      <c r="Q12" s="15"/>
      <c r="R12" s="15"/>
      <c r="S12" s="15"/>
      <c r="T12" s="15"/>
      <c r="U12" s="15"/>
      <c r="V12" s="15"/>
      <c r="W12" s="15"/>
    </row>
    <row r="13" spans="1:23" ht="14.25">
      <c r="A13" s="17">
        <v>11</v>
      </c>
      <c r="B13" s="16" t="s">
        <v>76</v>
      </c>
      <c r="C13" s="17" t="s">
        <v>44</v>
      </c>
      <c r="D13" s="18">
        <v>20</v>
      </c>
      <c r="E13" s="17" t="s">
        <v>70</v>
      </c>
      <c r="F13" s="36">
        <v>32595</v>
      </c>
      <c r="G13" s="47" t="s">
        <v>254</v>
      </c>
      <c r="H13" s="47" t="s">
        <v>255</v>
      </c>
      <c r="I13" s="15" t="s">
        <v>526</v>
      </c>
      <c r="J13" s="15">
        <v>11</v>
      </c>
      <c r="K13" s="15"/>
      <c r="L13" s="15"/>
      <c r="M13" s="15"/>
      <c r="N13" s="15"/>
      <c r="O13" s="15"/>
      <c r="P13" s="15"/>
      <c r="Q13" s="15"/>
      <c r="R13" s="15"/>
      <c r="S13" s="15"/>
      <c r="T13" s="15"/>
      <c r="U13" s="15"/>
      <c r="V13" s="15"/>
      <c r="W13" s="15"/>
    </row>
    <row r="14" spans="1:23" ht="14.25">
      <c r="A14" s="17">
        <v>12</v>
      </c>
      <c r="B14" s="16" t="s">
        <v>77</v>
      </c>
      <c r="C14" s="17" t="s">
        <v>44</v>
      </c>
      <c r="D14" s="18">
        <v>20</v>
      </c>
      <c r="E14" s="17" t="s">
        <v>70</v>
      </c>
      <c r="F14" s="36">
        <v>32595</v>
      </c>
      <c r="G14" s="47" t="s">
        <v>254</v>
      </c>
      <c r="H14" s="47" t="s">
        <v>255</v>
      </c>
      <c r="I14" s="15" t="s">
        <v>527</v>
      </c>
      <c r="J14" s="15">
        <v>12</v>
      </c>
      <c r="K14" s="15"/>
      <c r="L14" s="15"/>
      <c r="M14" s="15"/>
      <c r="N14" s="15"/>
      <c r="O14" s="15"/>
      <c r="P14" s="15"/>
      <c r="Q14" s="15"/>
      <c r="R14" s="15"/>
      <c r="S14" s="15"/>
      <c r="T14" s="15"/>
      <c r="U14" s="15"/>
      <c r="V14" s="15"/>
      <c r="W14" s="15"/>
    </row>
    <row r="15" spans="1:23" ht="14.25">
      <c r="A15" s="17">
        <v>13</v>
      </c>
      <c r="B15" s="16" t="s">
        <v>78</v>
      </c>
      <c r="C15" s="17" t="s">
        <v>44</v>
      </c>
      <c r="D15" s="18">
        <v>22.42</v>
      </c>
      <c r="E15" s="17" t="s">
        <v>70</v>
      </c>
      <c r="F15" s="36">
        <v>38838</v>
      </c>
      <c r="G15" s="47" t="s">
        <v>254</v>
      </c>
      <c r="H15" s="47" t="s">
        <v>255</v>
      </c>
      <c r="I15" s="15" t="s">
        <v>528</v>
      </c>
      <c r="J15" s="15">
        <v>13</v>
      </c>
      <c r="K15" s="15"/>
      <c r="L15" s="15"/>
      <c r="M15" s="15"/>
      <c r="N15" s="15"/>
      <c r="O15" s="15"/>
      <c r="P15" s="15"/>
      <c r="Q15" s="15"/>
      <c r="R15" s="15"/>
      <c r="S15" s="15"/>
      <c r="T15" s="15"/>
      <c r="U15" s="15"/>
      <c r="V15" s="15"/>
      <c r="W15" s="15"/>
    </row>
    <row r="16" spans="1:23" ht="14.25">
      <c r="A16" s="17">
        <v>14</v>
      </c>
      <c r="B16" s="16" t="s">
        <v>79</v>
      </c>
      <c r="C16" s="17" t="s">
        <v>44</v>
      </c>
      <c r="D16" s="18">
        <v>22.42</v>
      </c>
      <c r="E16" s="17" t="s">
        <v>70</v>
      </c>
      <c r="F16" s="36">
        <v>38838</v>
      </c>
      <c r="G16" s="47" t="s">
        <v>254</v>
      </c>
      <c r="H16" s="47" t="s">
        <v>255</v>
      </c>
      <c r="I16" s="15" t="s">
        <v>529</v>
      </c>
      <c r="J16" s="15">
        <v>14</v>
      </c>
      <c r="K16" s="15"/>
      <c r="L16" s="15"/>
      <c r="M16" s="15"/>
      <c r="N16" s="15"/>
      <c r="O16" s="15"/>
      <c r="P16" s="15"/>
      <c r="Q16" s="15"/>
      <c r="R16" s="15"/>
      <c r="S16" s="15"/>
      <c r="T16" s="15"/>
      <c r="U16" s="15"/>
      <c r="V16" s="15"/>
      <c r="W16" s="15"/>
    </row>
    <row r="17" spans="1:23" ht="14.25">
      <c r="A17" s="17">
        <v>15</v>
      </c>
      <c r="B17" s="16" t="s">
        <v>80</v>
      </c>
      <c r="C17" s="17" t="s">
        <v>44</v>
      </c>
      <c r="D17" s="18">
        <v>19</v>
      </c>
      <c r="E17" s="17" t="s">
        <v>66</v>
      </c>
      <c r="F17" s="36">
        <v>32348</v>
      </c>
      <c r="G17" s="47" t="s">
        <v>254</v>
      </c>
      <c r="H17" s="47" t="s">
        <v>255</v>
      </c>
      <c r="I17" s="15" t="s">
        <v>530</v>
      </c>
      <c r="J17" s="15">
        <v>15</v>
      </c>
      <c r="K17" s="15"/>
      <c r="L17" s="15"/>
      <c r="M17" s="15"/>
      <c r="N17" s="15"/>
      <c r="O17" s="15"/>
      <c r="P17" s="15"/>
      <c r="Q17" s="15"/>
      <c r="R17" s="15"/>
      <c r="S17" s="15"/>
      <c r="T17" s="15"/>
      <c r="U17" s="15"/>
      <c r="V17" s="15"/>
      <c r="W17" s="15"/>
    </row>
    <row r="18" spans="1:23" ht="14.25">
      <c r="A18" s="17">
        <v>16</v>
      </c>
      <c r="B18" s="16" t="s">
        <v>81</v>
      </c>
      <c r="C18" s="17" t="s">
        <v>44</v>
      </c>
      <c r="D18" s="18">
        <v>196</v>
      </c>
      <c r="E18" s="17" t="s">
        <v>66</v>
      </c>
      <c r="F18" s="36">
        <v>32348</v>
      </c>
      <c r="G18" s="47" t="s">
        <v>254</v>
      </c>
      <c r="H18" s="47" t="s">
        <v>255</v>
      </c>
      <c r="I18" s="15" t="s">
        <v>531</v>
      </c>
      <c r="J18" s="15">
        <v>16</v>
      </c>
      <c r="K18" s="15"/>
      <c r="L18" s="15"/>
      <c r="M18" s="15"/>
      <c r="N18" s="15"/>
      <c r="O18" s="15"/>
      <c r="P18" s="15"/>
      <c r="Q18" s="15"/>
      <c r="R18" s="15"/>
      <c r="S18" s="15"/>
      <c r="T18" s="15"/>
      <c r="U18" s="15"/>
      <c r="V18" s="15"/>
      <c r="W18" s="15"/>
    </row>
    <row r="19" spans="1:23" ht="14.25">
      <c r="A19" s="17">
        <v>17</v>
      </c>
      <c r="B19" s="16" t="s">
        <v>82</v>
      </c>
      <c r="C19" s="17" t="s">
        <v>44</v>
      </c>
      <c r="D19" s="18">
        <v>288.99400000000003</v>
      </c>
      <c r="E19" s="17" t="s">
        <v>66</v>
      </c>
      <c r="F19" s="36">
        <v>39234</v>
      </c>
      <c r="G19" s="47" t="s">
        <v>254</v>
      </c>
      <c r="H19" s="47" t="s">
        <v>255</v>
      </c>
      <c r="I19" s="15" t="s">
        <v>532</v>
      </c>
      <c r="J19" s="15">
        <v>17</v>
      </c>
      <c r="K19" s="15"/>
      <c r="L19" s="15"/>
      <c r="M19" s="15"/>
      <c r="N19" s="15"/>
      <c r="O19" s="15"/>
      <c r="P19" s="15"/>
      <c r="Q19" s="15"/>
      <c r="R19" s="15"/>
      <c r="S19" s="15"/>
      <c r="T19" s="15"/>
      <c r="U19" s="15"/>
      <c r="V19" s="15"/>
      <c r="W19" s="15"/>
    </row>
    <row r="20" spans="1:23" ht="14.25">
      <c r="A20" s="17">
        <v>18</v>
      </c>
      <c r="B20" s="16" t="s">
        <v>83</v>
      </c>
      <c r="C20" s="17" t="s">
        <v>44</v>
      </c>
      <c r="D20" s="18">
        <v>1.5069999999999999</v>
      </c>
      <c r="E20" s="17" t="s">
        <v>70</v>
      </c>
      <c r="F20" s="36">
        <v>39387</v>
      </c>
      <c r="G20" s="47" t="s">
        <v>254</v>
      </c>
      <c r="H20" s="47" t="s">
        <v>255</v>
      </c>
      <c r="I20" s="15" t="s">
        <v>533</v>
      </c>
      <c r="J20" s="15">
        <v>18</v>
      </c>
      <c r="K20" s="15"/>
      <c r="L20" s="15"/>
      <c r="M20" s="15"/>
      <c r="N20" s="15"/>
      <c r="O20" s="15"/>
      <c r="P20" s="15"/>
      <c r="Q20" s="15"/>
      <c r="R20" s="15"/>
      <c r="S20" s="15"/>
      <c r="T20" s="15"/>
      <c r="U20" s="15"/>
      <c r="V20" s="15"/>
      <c r="W20" s="15"/>
    </row>
    <row r="21" spans="1:23" ht="14.25">
      <c r="A21" s="17">
        <v>19</v>
      </c>
      <c r="B21" s="16" t="s">
        <v>84</v>
      </c>
      <c r="C21" s="17" t="s">
        <v>44</v>
      </c>
      <c r="D21" s="18">
        <v>1.498</v>
      </c>
      <c r="E21" s="17" t="s">
        <v>70</v>
      </c>
      <c r="F21" s="36">
        <v>39387</v>
      </c>
      <c r="G21" s="47" t="s">
        <v>254</v>
      </c>
      <c r="H21" s="47" t="s">
        <v>255</v>
      </c>
      <c r="I21" s="15" t="s">
        <v>534</v>
      </c>
      <c r="J21" s="15">
        <v>19</v>
      </c>
      <c r="K21" s="15"/>
      <c r="L21" s="15"/>
      <c r="M21" s="15"/>
      <c r="N21" s="15"/>
      <c r="O21" s="15"/>
      <c r="P21" s="15"/>
      <c r="Q21" s="15"/>
      <c r="R21" s="15"/>
      <c r="S21" s="15"/>
      <c r="T21" s="15"/>
      <c r="U21" s="15"/>
      <c r="V21" s="15"/>
      <c r="W21" s="15"/>
    </row>
    <row r="22" spans="1:23" ht="14.25">
      <c r="A22" s="17">
        <v>20</v>
      </c>
      <c r="B22" s="19" t="s">
        <v>85</v>
      </c>
      <c r="C22" s="17" t="s">
        <v>44</v>
      </c>
      <c r="D22" s="18">
        <v>90.453000000000003</v>
      </c>
      <c r="E22" s="17" t="s">
        <v>66</v>
      </c>
      <c r="F22" s="36">
        <v>36526</v>
      </c>
      <c r="G22" s="47" t="s">
        <v>254</v>
      </c>
      <c r="H22" s="47" t="s">
        <v>255</v>
      </c>
      <c r="I22" s="15" t="s">
        <v>535</v>
      </c>
      <c r="J22" s="15">
        <v>20</v>
      </c>
      <c r="K22" s="15"/>
      <c r="L22" s="15"/>
      <c r="M22" s="15"/>
      <c r="N22" s="15"/>
      <c r="O22" s="15"/>
      <c r="P22" s="15"/>
      <c r="Q22" s="15"/>
      <c r="R22" s="15"/>
      <c r="S22" s="15"/>
      <c r="T22" s="15"/>
      <c r="U22" s="15"/>
      <c r="V22" s="15"/>
      <c r="W22" s="15"/>
    </row>
    <row r="23" spans="1:23" ht="14.25">
      <c r="A23" s="17">
        <v>21</v>
      </c>
      <c r="B23" s="19" t="s">
        <v>86</v>
      </c>
      <c r="C23" s="17" t="s">
        <v>44</v>
      </c>
      <c r="D23" s="18">
        <v>123.73</v>
      </c>
      <c r="E23" s="17" t="s">
        <v>66</v>
      </c>
      <c r="F23" s="36">
        <v>36526</v>
      </c>
      <c r="G23" s="47" t="s">
        <v>254</v>
      </c>
      <c r="H23" s="47" t="s">
        <v>255</v>
      </c>
      <c r="I23" s="15" t="s">
        <v>536</v>
      </c>
      <c r="J23" s="15">
        <v>21</v>
      </c>
      <c r="K23" s="15"/>
      <c r="L23" s="15"/>
      <c r="M23" s="15"/>
      <c r="N23" s="15"/>
      <c r="O23" s="15"/>
      <c r="P23" s="15"/>
      <c r="Q23" s="15"/>
      <c r="R23" s="15"/>
      <c r="S23" s="15"/>
      <c r="T23" s="15"/>
      <c r="U23" s="15"/>
      <c r="V23" s="15"/>
      <c r="W23" s="15"/>
    </row>
    <row r="24" spans="1:23" ht="14.25">
      <c r="A24" s="17">
        <v>22</v>
      </c>
      <c r="B24" s="16" t="s">
        <v>117</v>
      </c>
      <c r="C24" s="17" t="s">
        <v>44</v>
      </c>
      <c r="D24" s="18">
        <v>68.653000000000006</v>
      </c>
      <c r="E24" s="17" t="s">
        <v>66</v>
      </c>
      <c r="F24" s="36">
        <v>41885</v>
      </c>
      <c r="G24" s="47" t="s">
        <v>254</v>
      </c>
      <c r="H24" s="47" t="s">
        <v>255</v>
      </c>
      <c r="I24" s="15" t="s">
        <v>537</v>
      </c>
      <c r="J24" s="15">
        <v>22</v>
      </c>
      <c r="K24" s="15"/>
      <c r="L24" s="15"/>
      <c r="M24" s="15"/>
      <c r="N24" s="15"/>
      <c r="O24" s="15"/>
      <c r="P24" s="15"/>
      <c r="Q24" s="15"/>
      <c r="R24" s="15"/>
      <c r="S24" s="15"/>
      <c r="T24" s="15"/>
      <c r="U24" s="15"/>
      <c r="V24" s="15"/>
      <c r="W24" s="15"/>
    </row>
    <row r="25" spans="1:23" ht="14.25">
      <c r="A25" s="17">
        <v>23</v>
      </c>
      <c r="B25" s="19" t="s">
        <v>87</v>
      </c>
      <c r="C25" s="17" t="s">
        <v>44</v>
      </c>
      <c r="D25" s="18">
        <v>149.12</v>
      </c>
      <c r="E25" s="17" t="s">
        <v>66</v>
      </c>
      <c r="F25" s="36">
        <v>39661</v>
      </c>
      <c r="G25" s="47" t="s">
        <v>254</v>
      </c>
      <c r="H25" s="47" t="s">
        <v>255</v>
      </c>
      <c r="I25" s="15" t="s">
        <v>538</v>
      </c>
      <c r="J25" s="15">
        <v>23</v>
      </c>
      <c r="K25" s="15"/>
      <c r="L25" s="15"/>
      <c r="M25" s="15"/>
      <c r="N25" s="15"/>
      <c r="O25" s="15"/>
      <c r="P25" s="15"/>
      <c r="Q25" s="15"/>
      <c r="R25" s="15"/>
      <c r="S25" s="15"/>
      <c r="T25" s="15"/>
      <c r="U25" s="15"/>
      <c r="V25" s="15"/>
      <c r="W25" s="15"/>
    </row>
    <row r="26" spans="1:23" ht="14.25">
      <c r="A26" s="17">
        <v>24</v>
      </c>
      <c r="B26" s="19" t="s">
        <v>94</v>
      </c>
      <c r="C26" s="17" t="s">
        <v>44</v>
      </c>
      <c r="D26" s="18">
        <v>149.12</v>
      </c>
      <c r="E26" s="17" t="s">
        <v>66</v>
      </c>
      <c r="F26" s="36">
        <v>39661</v>
      </c>
      <c r="G26" s="47" t="s">
        <v>254</v>
      </c>
      <c r="H26" s="47" t="s">
        <v>255</v>
      </c>
      <c r="I26" s="15" t="s">
        <v>539</v>
      </c>
      <c r="J26" s="15">
        <v>24</v>
      </c>
      <c r="K26" s="15"/>
      <c r="L26" s="15"/>
      <c r="M26" s="15"/>
      <c r="N26" s="15"/>
      <c r="O26" s="15"/>
      <c r="P26" s="15"/>
      <c r="Q26" s="15"/>
      <c r="R26" s="15"/>
      <c r="S26" s="15"/>
      <c r="T26" s="15"/>
      <c r="U26" s="15"/>
      <c r="V26" s="15"/>
      <c r="W26" s="15"/>
    </row>
    <row r="27" spans="1:23" ht="14.25">
      <c r="A27" s="17">
        <v>25</v>
      </c>
      <c r="B27" s="19" t="s">
        <v>95</v>
      </c>
      <c r="C27" s="17" t="s">
        <v>44</v>
      </c>
      <c r="D27" s="18">
        <v>162.04</v>
      </c>
      <c r="E27" s="17" t="s">
        <v>66</v>
      </c>
      <c r="F27" s="36">
        <v>32912</v>
      </c>
      <c r="G27" s="47" t="s">
        <v>254</v>
      </c>
      <c r="H27" s="47" t="s">
        <v>255</v>
      </c>
      <c r="I27" s="15" t="s">
        <v>540</v>
      </c>
      <c r="J27" s="15">
        <v>25</v>
      </c>
      <c r="K27" s="15"/>
      <c r="L27" s="15"/>
      <c r="M27" s="15"/>
      <c r="N27" s="15"/>
      <c r="O27" s="15"/>
      <c r="P27" s="15"/>
      <c r="Q27" s="15"/>
      <c r="R27" s="15"/>
      <c r="S27" s="15"/>
      <c r="T27" s="15"/>
      <c r="U27" s="15"/>
      <c r="V27" s="15"/>
      <c r="W27" s="15"/>
    </row>
    <row r="28" spans="1:23" ht="14.25">
      <c r="A28" s="17">
        <v>26</v>
      </c>
      <c r="B28" s="16" t="s">
        <v>96</v>
      </c>
      <c r="C28" s="17" t="s">
        <v>44</v>
      </c>
      <c r="D28" s="18">
        <v>21.507000000000001</v>
      </c>
      <c r="E28" s="17" t="s">
        <v>66</v>
      </c>
      <c r="F28" s="36">
        <v>41365</v>
      </c>
      <c r="G28" s="47" t="s">
        <v>256</v>
      </c>
      <c r="H28" s="47" t="s">
        <v>257</v>
      </c>
      <c r="I28" s="15" t="s">
        <v>541</v>
      </c>
      <c r="J28" s="15">
        <v>26</v>
      </c>
      <c r="K28" s="15"/>
      <c r="L28" s="15"/>
      <c r="M28" s="15"/>
      <c r="N28" s="15"/>
      <c r="O28" s="15"/>
      <c r="P28" s="15"/>
      <c r="Q28" s="15"/>
      <c r="R28" s="15"/>
      <c r="S28" s="15"/>
      <c r="T28" s="15"/>
      <c r="U28" s="15"/>
      <c r="V28" s="15"/>
      <c r="W28" s="15"/>
    </row>
    <row r="29" spans="1:23" ht="14.25">
      <c r="A29" s="17">
        <v>27</v>
      </c>
      <c r="B29" s="16" t="s">
        <v>97</v>
      </c>
      <c r="C29" s="17" t="s">
        <v>44</v>
      </c>
      <c r="D29" s="18">
        <v>337.04599999999999</v>
      </c>
      <c r="E29" s="17" t="s">
        <v>74</v>
      </c>
      <c r="F29" s="36">
        <v>41365</v>
      </c>
      <c r="G29" s="47" t="s">
        <v>256</v>
      </c>
      <c r="H29" s="47" t="s">
        <v>257</v>
      </c>
      <c r="I29" s="15" t="s">
        <v>542</v>
      </c>
      <c r="J29" s="15">
        <v>27</v>
      </c>
      <c r="K29" s="15"/>
      <c r="L29" s="15"/>
      <c r="M29" s="15"/>
      <c r="N29" s="15"/>
      <c r="O29" s="15"/>
      <c r="P29" s="15"/>
      <c r="Q29" s="15"/>
      <c r="R29" s="15"/>
      <c r="S29" s="15"/>
      <c r="T29" s="15"/>
      <c r="U29" s="15"/>
      <c r="V29" s="15"/>
      <c r="W29" s="15"/>
    </row>
    <row r="30" spans="1:23" ht="14.25">
      <c r="A30" s="17">
        <v>28</v>
      </c>
      <c r="B30" s="16" t="s">
        <v>98</v>
      </c>
      <c r="C30" s="17" t="s">
        <v>44</v>
      </c>
      <c r="D30" s="18">
        <v>22.216000000000001</v>
      </c>
      <c r="E30" s="17" t="s">
        <v>66</v>
      </c>
      <c r="F30" s="36">
        <v>41365</v>
      </c>
      <c r="G30" s="47" t="s">
        <v>256</v>
      </c>
      <c r="H30" s="47" t="s">
        <v>257</v>
      </c>
      <c r="I30" s="15" t="s">
        <v>543</v>
      </c>
      <c r="J30" s="15">
        <v>28</v>
      </c>
      <c r="K30" s="15"/>
      <c r="L30" s="15"/>
      <c r="M30" s="15"/>
      <c r="N30" s="15"/>
      <c r="O30" s="15"/>
      <c r="P30" s="15"/>
      <c r="Q30" s="15"/>
      <c r="R30" s="15"/>
      <c r="S30" s="15"/>
      <c r="T30" s="15"/>
      <c r="U30" s="15"/>
      <c r="V30" s="15"/>
      <c r="W30" s="15"/>
    </row>
    <row r="31" spans="1:23" ht="14.25">
      <c r="A31" s="17">
        <v>29</v>
      </c>
      <c r="B31" s="16" t="s">
        <v>99</v>
      </c>
      <c r="C31" s="17" t="s">
        <v>44</v>
      </c>
      <c r="D31" s="18">
        <v>338.33</v>
      </c>
      <c r="E31" s="17" t="s">
        <v>74</v>
      </c>
      <c r="F31" s="36">
        <v>41365</v>
      </c>
      <c r="G31" s="47" t="s">
        <v>256</v>
      </c>
      <c r="H31" s="47" t="s">
        <v>257</v>
      </c>
      <c r="I31" s="15" t="s">
        <v>544</v>
      </c>
      <c r="J31" s="15">
        <v>29</v>
      </c>
      <c r="K31" s="15"/>
      <c r="L31" s="15"/>
      <c r="M31" s="15"/>
      <c r="N31" s="15"/>
      <c r="O31" s="15"/>
      <c r="P31" s="15"/>
      <c r="Q31" s="15"/>
      <c r="R31" s="15"/>
      <c r="S31" s="15"/>
      <c r="T31" s="15"/>
      <c r="U31" s="15"/>
      <c r="V31" s="15"/>
      <c r="W31" s="15"/>
    </row>
    <row r="32" spans="1:23" ht="14.25">
      <c r="A32" s="17">
        <v>30</v>
      </c>
      <c r="B32" s="19" t="s">
        <v>25</v>
      </c>
      <c r="C32" s="17" t="s">
        <v>44</v>
      </c>
      <c r="D32" s="18">
        <v>267.89400000000001</v>
      </c>
      <c r="E32" s="17" t="s">
        <v>70</v>
      </c>
      <c r="F32" s="36">
        <v>39904</v>
      </c>
      <c r="G32" s="47" t="s">
        <v>256</v>
      </c>
      <c r="H32" s="47" t="s">
        <v>257</v>
      </c>
      <c r="I32" s="15" t="s">
        <v>545</v>
      </c>
      <c r="J32" s="15">
        <v>30</v>
      </c>
      <c r="K32" s="15"/>
      <c r="L32" s="15"/>
      <c r="M32" s="15"/>
      <c r="N32" s="15"/>
      <c r="O32" s="15"/>
      <c r="P32" s="15"/>
      <c r="Q32" s="15"/>
      <c r="R32" s="15"/>
      <c r="S32" s="15"/>
      <c r="T32" s="15"/>
      <c r="U32" s="15"/>
      <c r="V32" s="15"/>
      <c r="W32" s="15"/>
    </row>
    <row r="33" spans="1:23" ht="14.25">
      <c r="A33" s="17">
        <v>31</v>
      </c>
      <c r="B33" s="16" t="s">
        <v>36</v>
      </c>
      <c r="C33" s="17" t="s">
        <v>44</v>
      </c>
      <c r="D33" s="18">
        <v>260.76299999999998</v>
      </c>
      <c r="E33" s="17" t="s">
        <v>70</v>
      </c>
      <c r="F33" s="36">
        <v>40969</v>
      </c>
      <c r="G33" s="47" t="s">
        <v>256</v>
      </c>
      <c r="H33" s="47" t="s">
        <v>257</v>
      </c>
      <c r="I33" s="15" t="s">
        <v>546</v>
      </c>
      <c r="J33" s="15">
        <v>31</v>
      </c>
      <c r="K33" s="15"/>
      <c r="L33" s="15"/>
      <c r="M33" s="15"/>
      <c r="N33" s="15"/>
      <c r="O33" s="15"/>
      <c r="P33" s="15"/>
      <c r="Q33" s="15"/>
      <c r="R33" s="15"/>
      <c r="S33" s="15"/>
      <c r="T33" s="15"/>
      <c r="U33" s="15"/>
      <c r="V33" s="15"/>
      <c r="W33" s="15"/>
    </row>
    <row r="34" spans="1:23" ht="14.25">
      <c r="A34" s="17">
        <v>32</v>
      </c>
      <c r="B34" s="16" t="s">
        <v>100</v>
      </c>
      <c r="C34" s="17" t="s">
        <v>44</v>
      </c>
      <c r="D34" s="18">
        <v>161.86500000000001</v>
      </c>
      <c r="E34" s="17" t="s">
        <v>70</v>
      </c>
      <c r="F34" s="36">
        <v>39904</v>
      </c>
      <c r="G34" s="47" t="s">
        <v>254</v>
      </c>
      <c r="H34" s="47" t="s">
        <v>255</v>
      </c>
      <c r="I34" s="15" t="s">
        <v>547</v>
      </c>
      <c r="J34" s="15">
        <v>32</v>
      </c>
      <c r="K34" s="15"/>
      <c r="L34" s="15"/>
      <c r="M34" s="15"/>
      <c r="N34" s="15"/>
      <c r="O34" s="15"/>
      <c r="P34" s="15"/>
      <c r="Q34" s="15"/>
      <c r="R34" s="15"/>
      <c r="S34" s="15"/>
      <c r="T34" s="15"/>
      <c r="U34" s="15"/>
      <c r="V34" s="15"/>
      <c r="W34" s="15"/>
    </row>
    <row r="35" spans="1:23" ht="14.25">
      <c r="A35" s="17">
        <v>33</v>
      </c>
      <c r="B35" s="16" t="s">
        <v>101</v>
      </c>
      <c r="C35" s="17" t="s">
        <v>44</v>
      </c>
      <c r="D35" s="18">
        <v>161.86500000000001</v>
      </c>
      <c r="E35" s="17" t="s">
        <v>70</v>
      </c>
      <c r="F35" s="36">
        <v>39904</v>
      </c>
      <c r="G35" s="47" t="s">
        <v>254</v>
      </c>
      <c r="H35" s="47" t="s">
        <v>255</v>
      </c>
      <c r="I35" s="15" t="s">
        <v>548</v>
      </c>
      <c r="J35" s="15">
        <v>33</v>
      </c>
      <c r="K35" s="15"/>
      <c r="L35" s="15"/>
      <c r="M35" s="15"/>
      <c r="N35" s="15"/>
      <c r="O35" s="15"/>
      <c r="P35" s="15"/>
      <c r="Q35" s="15"/>
      <c r="R35" s="15"/>
      <c r="S35" s="15"/>
      <c r="T35" s="15"/>
      <c r="U35" s="15"/>
      <c r="V35" s="15"/>
      <c r="W35" s="15"/>
    </row>
    <row r="36" spans="1:23">
      <c r="A36" s="17">
        <v>34</v>
      </c>
      <c r="B36" s="6" t="s">
        <v>102</v>
      </c>
      <c r="C36" s="17" t="s">
        <v>44</v>
      </c>
      <c r="D36" s="18">
        <v>289.96600000000001</v>
      </c>
      <c r="E36" s="17" t="s">
        <v>70</v>
      </c>
      <c r="F36" s="36">
        <v>40148</v>
      </c>
      <c r="G36" s="47" t="s">
        <v>254</v>
      </c>
      <c r="H36" s="47" t="s">
        <v>255</v>
      </c>
      <c r="I36" s="15" t="s">
        <v>549</v>
      </c>
      <c r="J36" s="15">
        <v>34</v>
      </c>
      <c r="K36" s="15"/>
      <c r="L36" s="15"/>
      <c r="M36" s="15"/>
      <c r="N36" s="15"/>
      <c r="O36" s="15"/>
      <c r="P36" s="15"/>
      <c r="Q36" s="15"/>
      <c r="R36" s="15"/>
      <c r="S36" s="15"/>
      <c r="T36" s="15"/>
      <c r="U36" s="15"/>
      <c r="V36" s="15"/>
      <c r="W36" s="15"/>
    </row>
    <row r="37" spans="1:23">
      <c r="A37" s="17">
        <v>35</v>
      </c>
      <c r="B37" s="6" t="s">
        <v>103</v>
      </c>
      <c r="C37" s="17" t="s">
        <v>44</v>
      </c>
      <c r="D37" s="18">
        <v>289.96600000000001</v>
      </c>
      <c r="E37" s="17" t="s">
        <v>70</v>
      </c>
      <c r="F37" s="36">
        <v>40148</v>
      </c>
      <c r="G37" s="47" t="s">
        <v>254</v>
      </c>
      <c r="H37" s="47" t="s">
        <v>255</v>
      </c>
      <c r="I37" s="15" t="s">
        <v>550</v>
      </c>
      <c r="J37" s="15">
        <v>35</v>
      </c>
      <c r="K37" s="15"/>
      <c r="L37" s="15"/>
      <c r="M37" s="15"/>
      <c r="N37" s="15"/>
      <c r="O37" s="15"/>
      <c r="P37" s="15"/>
      <c r="Q37" s="15"/>
      <c r="R37" s="15"/>
      <c r="S37" s="15"/>
      <c r="T37" s="15"/>
      <c r="U37" s="15"/>
      <c r="V37" s="15"/>
      <c r="W37" s="15"/>
    </row>
    <row r="38" spans="1:23" ht="14.25">
      <c r="A38" s="17">
        <v>36</v>
      </c>
      <c r="B38" s="19" t="s">
        <v>28</v>
      </c>
      <c r="C38" s="17" t="s">
        <v>44</v>
      </c>
      <c r="D38" s="18">
        <v>378.66699999999997</v>
      </c>
      <c r="E38" s="17" t="s">
        <v>70</v>
      </c>
      <c r="F38" s="36">
        <v>40695</v>
      </c>
      <c r="G38" s="47" t="s">
        <v>254</v>
      </c>
      <c r="H38" s="47" t="s">
        <v>255</v>
      </c>
      <c r="I38" s="15" t="s">
        <v>551</v>
      </c>
      <c r="J38" s="15">
        <v>36</v>
      </c>
      <c r="K38" s="15"/>
      <c r="L38" s="15"/>
      <c r="M38" s="15"/>
      <c r="N38" s="15"/>
      <c r="O38" s="15"/>
      <c r="P38" s="15"/>
      <c r="Q38" s="15"/>
      <c r="R38" s="15"/>
      <c r="S38" s="15"/>
      <c r="T38" s="15"/>
      <c r="U38" s="15"/>
      <c r="V38" s="15"/>
      <c r="W38" s="15"/>
    </row>
    <row r="39" spans="1:23">
      <c r="A39" s="17">
        <v>37</v>
      </c>
      <c r="B39" s="6" t="s">
        <v>104</v>
      </c>
      <c r="C39" s="17" t="s">
        <v>44</v>
      </c>
      <c r="D39" s="18">
        <v>4.9580000000000002</v>
      </c>
      <c r="E39" s="17" t="s">
        <v>70</v>
      </c>
      <c r="F39" s="36">
        <v>40695</v>
      </c>
      <c r="G39" s="47" t="s">
        <v>254</v>
      </c>
      <c r="H39" s="47" t="s">
        <v>255</v>
      </c>
      <c r="I39" s="15" t="s">
        <v>552</v>
      </c>
      <c r="J39" s="15">
        <v>37</v>
      </c>
      <c r="K39" s="15"/>
      <c r="L39" s="15"/>
      <c r="M39" s="15"/>
      <c r="N39" s="15"/>
      <c r="O39" s="15"/>
      <c r="P39" s="15"/>
      <c r="Q39" s="15"/>
      <c r="R39" s="15"/>
      <c r="S39" s="15"/>
      <c r="T39" s="15"/>
      <c r="U39" s="15"/>
      <c r="V39" s="15"/>
      <c r="W39" s="15"/>
    </row>
    <row r="40" spans="1:23">
      <c r="A40" s="17">
        <v>38</v>
      </c>
      <c r="B40" s="6" t="s">
        <v>105</v>
      </c>
      <c r="C40" s="17" t="s">
        <v>44</v>
      </c>
      <c r="D40" s="18">
        <v>4.9580000000000002</v>
      </c>
      <c r="E40" s="17" t="s">
        <v>70</v>
      </c>
      <c r="F40" s="36">
        <v>40695</v>
      </c>
      <c r="G40" s="47" t="s">
        <v>254</v>
      </c>
      <c r="H40" s="47" t="s">
        <v>255</v>
      </c>
      <c r="I40" s="15" t="s">
        <v>553</v>
      </c>
      <c r="J40" s="15">
        <v>38</v>
      </c>
      <c r="K40" s="15"/>
      <c r="L40" s="15"/>
      <c r="M40" s="15"/>
      <c r="N40" s="15"/>
      <c r="O40" s="15"/>
      <c r="P40" s="15"/>
      <c r="Q40" s="15"/>
      <c r="R40" s="15"/>
      <c r="S40" s="15"/>
      <c r="T40" s="15"/>
      <c r="U40" s="15"/>
      <c r="V40" s="15"/>
      <c r="W40" s="15"/>
    </row>
    <row r="41" spans="1:23" ht="14.25">
      <c r="A41" s="17">
        <v>39</v>
      </c>
      <c r="B41" s="19" t="s">
        <v>106</v>
      </c>
      <c r="C41" s="17" t="s">
        <v>44</v>
      </c>
      <c r="D41" s="18">
        <v>212.83</v>
      </c>
      <c r="E41" s="17" t="s">
        <v>66</v>
      </c>
      <c r="F41" s="36">
        <v>40725</v>
      </c>
      <c r="G41" s="47" t="s">
        <v>254</v>
      </c>
      <c r="H41" s="47" t="s">
        <v>255</v>
      </c>
      <c r="I41" s="15" t="s">
        <v>554</v>
      </c>
      <c r="J41" s="15">
        <v>39</v>
      </c>
      <c r="K41" s="15"/>
      <c r="L41" s="15"/>
      <c r="M41" s="15"/>
      <c r="N41" s="15"/>
      <c r="O41" s="15"/>
      <c r="P41" s="15"/>
      <c r="Q41" s="15"/>
      <c r="R41" s="15"/>
      <c r="S41" s="15"/>
      <c r="T41" s="15"/>
      <c r="U41" s="15"/>
      <c r="V41" s="15"/>
      <c r="W41" s="15"/>
    </row>
    <row r="42" spans="1:23" ht="14.25">
      <c r="A42" s="17">
        <v>40</v>
      </c>
      <c r="B42" s="16" t="s">
        <v>107</v>
      </c>
      <c r="C42" s="17" t="s">
        <v>44</v>
      </c>
      <c r="D42" s="18">
        <v>212.83</v>
      </c>
      <c r="E42" s="17" t="s">
        <v>66</v>
      </c>
      <c r="F42" s="36">
        <v>40725</v>
      </c>
      <c r="G42" s="47" t="s">
        <v>254</v>
      </c>
      <c r="H42" s="47" t="s">
        <v>255</v>
      </c>
      <c r="I42" s="15" t="s">
        <v>555</v>
      </c>
      <c r="J42" s="15">
        <v>40</v>
      </c>
      <c r="K42" s="15"/>
      <c r="L42" s="15"/>
      <c r="M42" s="15"/>
      <c r="N42" s="15"/>
      <c r="O42" s="15"/>
      <c r="P42" s="15"/>
      <c r="Q42" s="15"/>
      <c r="R42" s="15"/>
      <c r="S42" s="15"/>
      <c r="T42" s="15"/>
      <c r="U42" s="15"/>
      <c r="V42" s="15"/>
      <c r="W42" s="15"/>
    </row>
    <row r="43" spans="1:23" ht="14.25">
      <c r="A43" s="17">
        <v>41</v>
      </c>
      <c r="B43" s="19" t="s">
        <v>37</v>
      </c>
      <c r="C43" s="17" t="s">
        <v>44</v>
      </c>
      <c r="D43" s="18">
        <v>336.93900000000002</v>
      </c>
      <c r="E43" s="17" t="s">
        <v>70</v>
      </c>
      <c r="F43" s="36">
        <v>40756</v>
      </c>
      <c r="G43" s="47" t="s">
        <v>256</v>
      </c>
      <c r="H43" s="47" t="s">
        <v>255</v>
      </c>
      <c r="I43" s="15" t="s">
        <v>556</v>
      </c>
      <c r="J43" s="15">
        <v>41</v>
      </c>
      <c r="K43" s="15"/>
      <c r="L43" s="15"/>
      <c r="M43" s="15"/>
      <c r="N43" s="15"/>
      <c r="O43" s="15"/>
      <c r="P43" s="15"/>
      <c r="Q43" s="15"/>
      <c r="R43" s="15"/>
      <c r="S43" s="15"/>
      <c r="T43" s="15"/>
      <c r="U43" s="15"/>
      <c r="V43" s="15"/>
      <c r="W43" s="15"/>
    </row>
    <row r="44" spans="1:23" ht="14.25">
      <c r="A44" s="17">
        <v>42</v>
      </c>
      <c r="B44" s="19" t="s">
        <v>108</v>
      </c>
      <c r="C44" s="17" t="s">
        <v>44</v>
      </c>
      <c r="D44" s="18">
        <v>336.93900000000002</v>
      </c>
      <c r="E44" s="17" t="s">
        <v>70</v>
      </c>
      <c r="F44" s="36">
        <v>40756</v>
      </c>
      <c r="G44" s="47" t="s">
        <v>256</v>
      </c>
      <c r="H44" s="47" t="s">
        <v>255</v>
      </c>
      <c r="I44" s="15" t="s">
        <v>557</v>
      </c>
      <c r="J44" s="15">
        <v>42</v>
      </c>
      <c r="K44" s="15"/>
      <c r="L44" s="15"/>
      <c r="M44" s="15"/>
      <c r="N44" s="15"/>
      <c r="O44" s="15"/>
      <c r="P44" s="15"/>
      <c r="Q44" s="15"/>
      <c r="R44" s="15"/>
      <c r="S44" s="15"/>
      <c r="T44" s="15"/>
      <c r="U44" s="15"/>
      <c r="V44" s="15"/>
      <c r="W44" s="15"/>
    </row>
    <row r="45" spans="1:23" ht="14.25">
      <c r="A45" s="17">
        <v>43</v>
      </c>
      <c r="B45" s="16" t="s">
        <v>109</v>
      </c>
      <c r="C45" s="17" t="s">
        <v>44</v>
      </c>
      <c r="D45" s="18">
        <v>123.45</v>
      </c>
      <c r="E45" s="17" t="s">
        <v>70</v>
      </c>
      <c r="F45" s="36">
        <v>41061</v>
      </c>
      <c r="G45" s="47" t="s">
        <v>256</v>
      </c>
      <c r="H45" s="47" t="s">
        <v>255</v>
      </c>
      <c r="I45" s="15" t="s">
        <v>558</v>
      </c>
      <c r="J45" s="15">
        <v>43</v>
      </c>
      <c r="K45" s="15"/>
      <c r="L45" s="15"/>
      <c r="M45" s="15"/>
      <c r="N45" s="15"/>
      <c r="O45" s="15"/>
      <c r="P45" s="15"/>
      <c r="Q45" s="15"/>
      <c r="R45" s="15"/>
      <c r="S45" s="15"/>
      <c r="T45" s="15"/>
      <c r="U45" s="15"/>
      <c r="V45" s="15"/>
      <c r="W45" s="15"/>
    </row>
    <row r="46" spans="1:23" ht="14.25">
      <c r="A46" s="17">
        <v>44</v>
      </c>
      <c r="B46" s="16" t="s">
        <v>110</v>
      </c>
      <c r="C46" s="17" t="s">
        <v>44</v>
      </c>
      <c r="D46" s="18">
        <v>14.768000000000001</v>
      </c>
      <c r="E46" s="17" t="s">
        <v>66</v>
      </c>
      <c r="F46" s="36">
        <v>41000</v>
      </c>
      <c r="G46" s="47" t="s">
        <v>254</v>
      </c>
      <c r="H46" s="47" t="s">
        <v>255</v>
      </c>
      <c r="I46" s="15" t="s">
        <v>559</v>
      </c>
      <c r="J46" s="15">
        <v>44</v>
      </c>
      <c r="K46" s="15"/>
      <c r="L46" s="15"/>
      <c r="M46" s="15"/>
      <c r="N46" s="15"/>
      <c r="O46" s="15"/>
      <c r="P46" s="15"/>
      <c r="Q46" s="15"/>
      <c r="R46" s="15"/>
      <c r="S46" s="15"/>
      <c r="T46" s="15"/>
      <c r="U46" s="15"/>
      <c r="V46" s="15"/>
      <c r="W46" s="15"/>
    </row>
    <row r="47" spans="1:23" ht="14.25">
      <c r="A47" s="17">
        <v>45</v>
      </c>
      <c r="B47" s="19" t="s">
        <v>240</v>
      </c>
      <c r="C47" s="17" t="s">
        <v>44</v>
      </c>
      <c r="D47" s="18">
        <v>211.874</v>
      </c>
      <c r="E47" s="17" t="s">
        <v>66</v>
      </c>
      <c r="F47" s="36">
        <v>41000</v>
      </c>
      <c r="G47" s="47" t="s">
        <v>254</v>
      </c>
      <c r="H47" s="47" t="s">
        <v>255</v>
      </c>
      <c r="I47" s="15" t="s">
        <v>560</v>
      </c>
      <c r="J47" s="15">
        <v>45</v>
      </c>
      <c r="K47" s="15"/>
      <c r="L47" s="15"/>
      <c r="M47" s="15"/>
      <c r="N47" s="15"/>
      <c r="O47" s="15"/>
      <c r="P47" s="15"/>
      <c r="Q47" s="15"/>
      <c r="R47" s="15"/>
      <c r="S47" s="15"/>
      <c r="T47" s="15"/>
      <c r="U47" s="15"/>
      <c r="V47" s="15"/>
      <c r="W47" s="15"/>
    </row>
    <row r="48" spans="1:23" ht="14.25">
      <c r="A48" s="17">
        <v>46</v>
      </c>
      <c r="B48" s="19" t="s">
        <v>239</v>
      </c>
      <c r="C48" s="17" t="s">
        <v>44</v>
      </c>
      <c r="D48" s="18">
        <v>370.565</v>
      </c>
      <c r="E48" s="17" t="s">
        <v>74</v>
      </c>
      <c r="F48" s="36">
        <v>41275</v>
      </c>
      <c r="G48" s="47" t="s">
        <v>256</v>
      </c>
      <c r="H48" s="47" t="s">
        <v>255</v>
      </c>
      <c r="I48" s="15" t="s">
        <v>561</v>
      </c>
      <c r="J48" s="15">
        <v>46</v>
      </c>
      <c r="K48" s="15"/>
      <c r="L48" s="15"/>
      <c r="M48" s="15"/>
      <c r="N48" s="15"/>
      <c r="O48" s="15"/>
      <c r="P48" s="15"/>
      <c r="Q48" s="15"/>
      <c r="R48" s="15"/>
      <c r="S48" s="15"/>
      <c r="T48" s="15"/>
      <c r="U48" s="15"/>
      <c r="V48" s="15"/>
      <c r="W48" s="15"/>
    </row>
    <row r="49" spans="1:23" ht="14.25">
      <c r="A49" s="17">
        <v>47</v>
      </c>
      <c r="B49" s="19" t="s">
        <v>238</v>
      </c>
      <c r="C49" s="17" t="s">
        <v>44</v>
      </c>
      <c r="D49" s="18">
        <v>370.565</v>
      </c>
      <c r="E49" s="17" t="s">
        <v>74</v>
      </c>
      <c r="F49" s="36">
        <v>41275</v>
      </c>
      <c r="G49" s="47" t="s">
        <v>256</v>
      </c>
      <c r="H49" s="47" t="s">
        <v>255</v>
      </c>
      <c r="I49" s="15" t="s">
        <v>562</v>
      </c>
      <c r="J49" s="15">
        <v>47</v>
      </c>
      <c r="K49" s="15"/>
      <c r="L49" s="15"/>
      <c r="M49" s="15"/>
      <c r="N49" s="15"/>
      <c r="O49" s="15"/>
      <c r="P49" s="15"/>
      <c r="Q49" s="15"/>
      <c r="R49" s="15"/>
      <c r="S49" s="15"/>
      <c r="T49" s="15"/>
      <c r="U49" s="15"/>
      <c r="V49" s="15"/>
      <c r="W49" s="15"/>
    </row>
    <row r="50" spans="1:23" ht="14.25">
      <c r="A50" s="17">
        <v>48</v>
      </c>
      <c r="B50" s="19" t="s">
        <v>111</v>
      </c>
      <c r="C50" s="17" t="s">
        <v>44</v>
      </c>
      <c r="D50" s="18">
        <v>21.43</v>
      </c>
      <c r="E50" s="17" t="s">
        <v>66</v>
      </c>
      <c r="F50" s="36">
        <v>41365</v>
      </c>
      <c r="G50" s="47" t="s">
        <v>254</v>
      </c>
      <c r="H50" s="47" t="s">
        <v>255</v>
      </c>
      <c r="I50" s="15" t="s">
        <v>563</v>
      </c>
      <c r="J50" s="15">
        <v>48</v>
      </c>
      <c r="K50" s="15"/>
      <c r="L50" s="15"/>
      <c r="M50" s="15"/>
      <c r="N50" s="15"/>
      <c r="O50" s="15"/>
      <c r="P50" s="15"/>
      <c r="Q50" s="15"/>
      <c r="R50" s="15"/>
      <c r="S50" s="15"/>
      <c r="T50" s="15"/>
      <c r="U50" s="15"/>
      <c r="V50" s="15"/>
      <c r="W50" s="15"/>
    </row>
    <row r="51" spans="1:23" ht="14.25">
      <c r="A51" s="17">
        <v>49</v>
      </c>
      <c r="B51" s="19" t="s">
        <v>112</v>
      </c>
      <c r="C51" s="17" t="s">
        <v>44</v>
      </c>
      <c r="D51" s="18">
        <v>21.43</v>
      </c>
      <c r="E51" s="17" t="s">
        <v>66</v>
      </c>
      <c r="F51" s="36">
        <v>41365</v>
      </c>
      <c r="G51" s="47" t="s">
        <v>254</v>
      </c>
      <c r="H51" s="47" t="s">
        <v>255</v>
      </c>
      <c r="I51" s="15" t="s">
        <v>564</v>
      </c>
      <c r="J51" s="15">
        <v>49</v>
      </c>
      <c r="K51" s="15"/>
      <c r="L51" s="15"/>
      <c r="M51" s="15"/>
      <c r="N51" s="15"/>
      <c r="O51" s="15"/>
      <c r="P51" s="15"/>
      <c r="Q51" s="15"/>
      <c r="R51" s="15"/>
      <c r="S51" s="15"/>
      <c r="T51" s="15"/>
      <c r="U51" s="15"/>
      <c r="V51" s="15"/>
      <c r="W51" s="15"/>
    </row>
    <row r="52" spans="1:23" ht="14.25">
      <c r="A52" s="17">
        <v>50</v>
      </c>
      <c r="B52" s="19" t="s">
        <v>113</v>
      </c>
      <c r="C52" s="17" t="s">
        <v>44</v>
      </c>
      <c r="D52" s="18">
        <v>6.2880000000000003</v>
      </c>
      <c r="E52" s="17" t="s">
        <v>66</v>
      </c>
      <c r="F52" s="36">
        <v>41395</v>
      </c>
      <c r="G52" s="47" t="s">
        <v>254</v>
      </c>
      <c r="H52" s="47" t="s">
        <v>255</v>
      </c>
      <c r="I52" s="15" t="s">
        <v>565</v>
      </c>
      <c r="J52" s="15">
        <v>50</v>
      </c>
      <c r="K52" s="15"/>
      <c r="L52" s="15"/>
      <c r="M52" s="15"/>
      <c r="N52" s="15"/>
      <c r="O52" s="15"/>
      <c r="P52" s="15"/>
      <c r="Q52" s="15"/>
      <c r="R52" s="15"/>
      <c r="S52" s="15"/>
      <c r="T52" s="15"/>
      <c r="U52" s="15"/>
      <c r="V52" s="15"/>
      <c r="W52" s="15"/>
    </row>
    <row r="53" spans="1:23" ht="14.25">
      <c r="A53" s="17">
        <v>51</v>
      </c>
      <c r="B53" s="19" t="s">
        <v>114</v>
      </c>
      <c r="C53" s="17" t="s">
        <v>44</v>
      </c>
      <c r="D53" s="18">
        <v>6.2880000000000003</v>
      </c>
      <c r="E53" s="17" t="s">
        <v>66</v>
      </c>
      <c r="F53" s="36">
        <v>41395</v>
      </c>
      <c r="G53" s="47" t="s">
        <v>254</v>
      </c>
      <c r="H53" s="47" t="s">
        <v>255</v>
      </c>
      <c r="I53" s="15" t="s">
        <v>566</v>
      </c>
      <c r="J53" s="15">
        <v>51</v>
      </c>
      <c r="K53" s="15"/>
      <c r="L53" s="15"/>
      <c r="M53" s="15"/>
      <c r="N53" s="15"/>
      <c r="O53" s="15"/>
      <c r="P53" s="15"/>
      <c r="Q53" s="15"/>
      <c r="R53" s="15"/>
      <c r="S53" s="15"/>
      <c r="T53" s="15"/>
      <c r="U53" s="15"/>
      <c r="V53" s="15"/>
      <c r="W53" s="15"/>
    </row>
    <row r="54" spans="1:23" ht="14.25">
      <c r="A54" s="17">
        <v>52</v>
      </c>
      <c r="B54" s="19" t="s">
        <v>88</v>
      </c>
      <c r="C54" s="17" t="s">
        <v>44</v>
      </c>
      <c r="D54" s="18">
        <v>47.985999999999997</v>
      </c>
      <c r="E54" s="17" t="s">
        <v>66</v>
      </c>
      <c r="F54" s="36">
        <v>41579</v>
      </c>
      <c r="G54" s="47" t="s">
        <v>258</v>
      </c>
      <c r="H54" s="47" t="s">
        <v>259</v>
      </c>
      <c r="I54" s="15" t="s">
        <v>567</v>
      </c>
      <c r="J54" s="15">
        <v>52</v>
      </c>
      <c r="K54" s="15"/>
      <c r="L54" s="15"/>
      <c r="M54" s="15"/>
      <c r="N54" s="15"/>
      <c r="O54" s="15"/>
      <c r="P54" s="15"/>
      <c r="Q54" s="15"/>
      <c r="R54" s="15"/>
      <c r="S54" s="15"/>
      <c r="T54" s="15"/>
      <c r="U54" s="15"/>
      <c r="V54" s="15"/>
      <c r="W54" s="15"/>
    </row>
    <row r="55" spans="1:23" ht="14.25">
      <c r="A55" s="17">
        <v>53</v>
      </c>
      <c r="B55" s="19" t="s">
        <v>237</v>
      </c>
      <c r="C55" s="17" t="s">
        <v>44</v>
      </c>
      <c r="D55" s="18">
        <v>47.985999999999997</v>
      </c>
      <c r="E55" s="17" t="s">
        <v>66</v>
      </c>
      <c r="F55" s="36">
        <v>41579</v>
      </c>
      <c r="G55" s="47" t="s">
        <v>258</v>
      </c>
      <c r="H55" s="47" t="s">
        <v>259</v>
      </c>
      <c r="I55" s="15" t="s">
        <v>568</v>
      </c>
      <c r="J55" s="15">
        <v>53</v>
      </c>
      <c r="K55" s="15"/>
      <c r="L55" s="15"/>
      <c r="M55" s="15"/>
      <c r="N55" s="15"/>
      <c r="O55" s="15"/>
      <c r="P55" s="15"/>
      <c r="Q55" s="15"/>
      <c r="R55" s="15"/>
      <c r="S55" s="15"/>
      <c r="T55" s="15"/>
      <c r="U55" s="15"/>
      <c r="V55" s="15"/>
      <c r="W55" s="15"/>
    </row>
    <row r="56" spans="1:23" ht="14.25">
      <c r="A56" s="17">
        <v>54</v>
      </c>
      <c r="B56" s="19" t="s">
        <v>89</v>
      </c>
      <c r="C56" s="17" t="s">
        <v>44</v>
      </c>
      <c r="D56" s="18">
        <v>239.84299999999999</v>
      </c>
      <c r="E56" s="17" t="s">
        <v>66</v>
      </c>
      <c r="F56" s="36">
        <v>41671</v>
      </c>
      <c r="G56" s="47" t="s">
        <v>258</v>
      </c>
      <c r="H56" s="47" t="s">
        <v>259</v>
      </c>
      <c r="I56" s="15" t="s">
        <v>569</v>
      </c>
      <c r="J56" s="15">
        <v>54</v>
      </c>
      <c r="K56" s="15"/>
      <c r="L56" s="15"/>
      <c r="M56" s="15"/>
      <c r="N56" s="15"/>
      <c r="O56" s="15"/>
      <c r="P56" s="15"/>
      <c r="Q56" s="15"/>
      <c r="R56" s="15"/>
      <c r="S56" s="15"/>
      <c r="T56" s="15"/>
      <c r="U56" s="15"/>
      <c r="V56" s="15"/>
      <c r="W56" s="15"/>
    </row>
    <row r="57" spans="1:23" ht="14.25">
      <c r="A57" s="17">
        <v>55</v>
      </c>
      <c r="B57" s="19" t="s">
        <v>14</v>
      </c>
      <c r="C57" s="17" t="s">
        <v>44</v>
      </c>
      <c r="D57" s="18">
        <v>239.84299999999999</v>
      </c>
      <c r="E57" s="17" t="s">
        <v>66</v>
      </c>
      <c r="F57" s="36">
        <v>41671</v>
      </c>
      <c r="G57" s="47" t="s">
        <v>258</v>
      </c>
      <c r="H57" s="47" t="s">
        <v>259</v>
      </c>
      <c r="I57" s="15" t="s">
        <v>570</v>
      </c>
      <c r="J57" s="15">
        <v>55</v>
      </c>
      <c r="K57" s="15"/>
      <c r="L57" s="15"/>
      <c r="M57" s="15"/>
      <c r="N57" s="15"/>
      <c r="O57" s="15"/>
      <c r="P57" s="15"/>
      <c r="Q57" s="15"/>
      <c r="R57" s="15"/>
      <c r="S57" s="15"/>
      <c r="T57" s="15"/>
      <c r="U57" s="15"/>
      <c r="V57" s="15"/>
      <c r="W57" s="15"/>
    </row>
    <row r="58" spans="1:23" ht="14.25">
      <c r="A58" s="17">
        <v>56</v>
      </c>
      <c r="B58" s="19" t="s">
        <v>90</v>
      </c>
      <c r="C58" s="17" t="s">
        <v>44</v>
      </c>
      <c r="D58" s="18">
        <v>52.563000000000002</v>
      </c>
      <c r="E58" s="17" t="s">
        <v>70</v>
      </c>
      <c r="F58" s="36">
        <v>41758</v>
      </c>
      <c r="G58" s="47" t="s">
        <v>256</v>
      </c>
      <c r="H58" s="47" t="s">
        <v>255</v>
      </c>
      <c r="I58" s="15" t="s">
        <v>571</v>
      </c>
      <c r="J58" s="15">
        <v>56</v>
      </c>
      <c r="K58" s="15"/>
      <c r="L58" s="15"/>
      <c r="M58" s="15"/>
      <c r="N58" s="15"/>
      <c r="O58" s="15"/>
      <c r="P58" s="15"/>
      <c r="Q58" s="15"/>
      <c r="R58" s="15"/>
      <c r="S58" s="15"/>
      <c r="T58" s="15"/>
      <c r="U58" s="15"/>
      <c r="V58" s="15"/>
      <c r="W58" s="15"/>
    </row>
    <row r="59" spans="1:23">
      <c r="A59" s="17">
        <v>57</v>
      </c>
      <c r="B59" s="6" t="s">
        <v>91</v>
      </c>
      <c r="C59" s="17" t="s">
        <v>44</v>
      </c>
      <c r="D59" s="18">
        <v>2.923</v>
      </c>
      <c r="E59" s="17" t="s">
        <v>70</v>
      </c>
      <c r="F59" s="36">
        <v>41750</v>
      </c>
      <c r="G59" s="47" t="s">
        <v>254</v>
      </c>
      <c r="H59" s="47" t="s">
        <v>255</v>
      </c>
      <c r="I59" s="15" t="s">
        <v>572</v>
      </c>
      <c r="J59" s="15">
        <v>57</v>
      </c>
      <c r="K59" s="15"/>
      <c r="L59" s="15"/>
      <c r="M59" s="15"/>
      <c r="N59" s="15"/>
      <c r="O59" s="15"/>
      <c r="P59" s="15"/>
      <c r="Q59" s="15"/>
      <c r="R59" s="15"/>
      <c r="S59" s="15"/>
      <c r="T59" s="15"/>
      <c r="U59" s="15"/>
      <c r="V59" s="15"/>
      <c r="W59" s="15"/>
    </row>
    <row r="60" spans="1:23">
      <c r="A60" s="17">
        <v>58</v>
      </c>
      <c r="B60" s="6" t="s">
        <v>92</v>
      </c>
      <c r="C60" s="17" t="s">
        <v>44</v>
      </c>
      <c r="D60" s="18">
        <v>375.78500000000003</v>
      </c>
      <c r="E60" s="17" t="s">
        <v>70</v>
      </c>
      <c r="F60" s="36">
        <v>41750</v>
      </c>
      <c r="G60" s="47" t="s">
        <v>254</v>
      </c>
      <c r="H60" s="47" t="s">
        <v>255</v>
      </c>
      <c r="I60" s="15" t="s">
        <v>573</v>
      </c>
      <c r="J60" s="15">
        <v>58</v>
      </c>
      <c r="K60" s="15"/>
      <c r="L60" s="15"/>
      <c r="M60" s="15"/>
      <c r="N60" s="15"/>
      <c r="O60" s="15"/>
      <c r="P60" s="15"/>
      <c r="Q60" s="15"/>
      <c r="R60" s="15"/>
      <c r="S60" s="15"/>
      <c r="T60" s="15"/>
      <c r="U60" s="15"/>
      <c r="V60" s="15"/>
      <c r="W60" s="15"/>
    </row>
    <row r="61" spans="1:23" ht="14.25">
      <c r="A61" s="17">
        <v>59</v>
      </c>
      <c r="B61" s="19" t="s">
        <v>93</v>
      </c>
      <c r="C61" s="17" t="s">
        <v>44</v>
      </c>
      <c r="D61" s="18">
        <v>52.563000000000002</v>
      </c>
      <c r="E61" s="17" t="s">
        <v>70</v>
      </c>
      <c r="F61" s="36">
        <v>41759</v>
      </c>
      <c r="G61" s="47" t="s">
        <v>256</v>
      </c>
      <c r="H61" s="47" t="s">
        <v>255</v>
      </c>
      <c r="I61" s="15" t="s">
        <v>574</v>
      </c>
      <c r="J61" s="15">
        <v>59</v>
      </c>
      <c r="K61" s="15"/>
      <c r="L61" s="15"/>
      <c r="M61" s="15"/>
      <c r="N61" s="15"/>
      <c r="O61" s="15"/>
      <c r="P61" s="15"/>
      <c r="Q61" s="15"/>
      <c r="R61" s="15"/>
      <c r="S61" s="15"/>
      <c r="T61" s="15"/>
      <c r="U61" s="15"/>
      <c r="V61" s="15"/>
      <c r="W61" s="15"/>
    </row>
    <row r="62" spans="1:23">
      <c r="A62" s="17">
        <v>60</v>
      </c>
      <c r="B62" s="5" t="s">
        <v>115</v>
      </c>
      <c r="C62" s="17" t="s">
        <v>44</v>
      </c>
      <c r="D62" s="18">
        <v>357.62</v>
      </c>
      <c r="E62" s="17" t="s">
        <v>66</v>
      </c>
      <c r="F62" s="36">
        <v>41783</v>
      </c>
      <c r="G62" s="47" t="s">
        <v>256</v>
      </c>
      <c r="H62" s="47" t="s">
        <v>257</v>
      </c>
      <c r="I62" s="15" t="s">
        <v>575</v>
      </c>
      <c r="J62" s="15">
        <v>60</v>
      </c>
      <c r="K62" s="15"/>
      <c r="L62" s="15"/>
      <c r="M62" s="15"/>
      <c r="N62" s="15"/>
      <c r="O62" s="15"/>
      <c r="P62" s="15"/>
      <c r="Q62" s="15"/>
      <c r="R62" s="15"/>
      <c r="S62" s="15"/>
      <c r="T62" s="15"/>
      <c r="U62" s="15"/>
      <c r="V62" s="15"/>
      <c r="W62" s="15"/>
    </row>
    <row r="63" spans="1:23" ht="14.25">
      <c r="A63" s="17">
        <v>61</v>
      </c>
      <c r="B63" s="19" t="s">
        <v>39</v>
      </c>
      <c r="C63" s="17" t="s">
        <v>44</v>
      </c>
      <c r="D63" s="18">
        <v>347.577</v>
      </c>
      <c r="E63" s="17" t="s">
        <v>70</v>
      </c>
      <c r="F63" s="36">
        <v>41828</v>
      </c>
      <c r="G63" s="47" t="s">
        <v>256</v>
      </c>
      <c r="H63" s="47" t="s">
        <v>257</v>
      </c>
      <c r="I63" s="15" t="s">
        <v>576</v>
      </c>
      <c r="J63" s="15">
        <v>61</v>
      </c>
      <c r="K63" s="15"/>
      <c r="L63" s="15"/>
      <c r="M63" s="15"/>
      <c r="N63" s="15"/>
      <c r="O63" s="15"/>
      <c r="P63" s="15"/>
      <c r="Q63" s="15"/>
      <c r="R63" s="15"/>
      <c r="S63" s="15"/>
      <c r="T63" s="15"/>
      <c r="U63" s="15"/>
      <c r="V63" s="15"/>
      <c r="W63" s="15"/>
    </row>
    <row r="64" spans="1:23" ht="14.25">
      <c r="A64" s="17">
        <v>62</v>
      </c>
      <c r="B64" s="19" t="s">
        <v>116</v>
      </c>
      <c r="C64" s="17" t="s">
        <v>44</v>
      </c>
      <c r="D64" s="18">
        <v>347.577</v>
      </c>
      <c r="E64" s="17" t="s">
        <v>70</v>
      </c>
      <c r="F64" s="36">
        <v>41828</v>
      </c>
      <c r="G64" s="47" t="s">
        <v>256</v>
      </c>
      <c r="H64" s="47" t="s">
        <v>257</v>
      </c>
      <c r="I64" s="15" t="s">
        <v>577</v>
      </c>
      <c r="J64" s="15">
        <v>62</v>
      </c>
      <c r="K64" s="15"/>
      <c r="L64" s="15"/>
      <c r="M64" s="15"/>
      <c r="N64" s="15"/>
      <c r="O64" s="15"/>
      <c r="P64" s="15"/>
      <c r="Q64" s="15"/>
      <c r="R64" s="15"/>
      <c r="S64" s="15"/>
      <c r="T64" s="15"/>
      <c r="U64" s="15"/>
      <c r="V64" s="15"/>
      <c r="W64" s="15"/>
    </row>
    <row r="65" spans="1:23">
      <c r="A65" s="17">
        <v>63</v>
      </c>
      <c r="B65" s="6" t="s">
        <v>35</v>
      </c>
      <c r="C65" s="17" t="s">
        <v>44</v>
      </c>
      <c r="D65" s="18">
        <v>369.10700000000003</v>
      </c>
      <c r="E65" s="17" t="s">
        <v>74</v>
      </c>
      <c r="F65" s="36">
        <v>41960</v>
      </c>
      <c r="G65" s="47" t="s">
        <v>258</v>
      </c>
      <c r="H65" s="47" t="s">
        <v>260</v>
      </c>
      <c r="I65" s="15" t="s">
        <v>578</v>
      </c>
      <c r="J65" s="15">
        <v>63</v>
      </c>
      <c r="K65" s="15"/>
      <c r="L65" s="15"/>
      <c r="M65" s="15"/>
      <c r="N65" s="15"/>
      <c r="O65" s="15"/>
      <c r="P65" s="15"/>
      <c r="Q65" s="15"/>
      <c r="R65" s="15"/>
      <c r="S65" s="15"/>
      <c r="T65" s="15"/>
      <c r="U65" s="15"/>
      <c r="V65" s="15"/>
      <c r="W65" s="15"/>
    </row>
    <row r="66" spans="1:23">
      <c r="A66" s="17">
        <v>64</v>
      </c>
      <c r="B66" s="6" t="s">
        <v>34</v>
      </c>
      <c r="C66" s="17" t="s">
        <v>44</v>
      </c>
      <c r="D66" s="18">
        <v>369.10700000000003</v>
      </c>
      <c r="E66" s="17" t="s">
        <v>74</v>
      </c>
      <c r="F66" s="36">
        <v>41960</v>
      </c>
      <c r="G66" s="47" t="s">
        <v>258</v>
      </c>
      <c r="H66" s="47" t="s">
        <v>259</v>
      </c>
      <c r="I66" s="15" t="s">
        <v>579</v>
      </c>
      <c r="J66" s="15">
        <v>64</v>
      </c>
      <c r="K66" s="15"/>
      <c r="L66" s="15"/>
      <c r="M66" s="15"/>
      <c r="N66" s="15"/>
      <c r="O66" s="15"/>
      <c r="P66" s="15"/>
      <c r="Q66" s="15"/>
      <c r="R66" s="15"/>
      <c r="S66" s="15"/>
      <c r="T66" s="15"/>
      <c r="U66" s="15"/>
      <c r="V66" s="15"/>
      <c r="W66" s="15"/>
    </row>
    <row r="67" spans="1:23">
      <c r="A67" s="17">
        <v>65</v>
      </c>
      <c r="B67" s="20" t="s">
        <v>118</v>
      </c>
      <c r="C67" s="17" t="s">
        <v>44</v>
      </c>
      <c r="D67" s="18">
        <v>9.57</v>
      </c>
      <c r="E67" s="17" t="s">
        <v>70</v>
      </c>
      <c r="F67" s="36">
        <v>42065</v>
      </c>
      <c r="G67" s="47" t="s">
        <v>254</v>
      </c>
      <c r="H67" s="47" t="s">
        <v>255</v>
      </c>
      <c r="I67" s="15" t="s">
        <v>580</v>
      </c>
      <c r="J67" s="15">
        <v>65</v>
      </c>
      <c r="K67" s="15"/>
      <c r="L67" s="15"/>
      <c r="M67" s="15"/>
      <c r="N67" s="15"/>
      <c r="O67" s="15"/>
      <c r="P67" s="15"/>
      <c r="Q67" s="15"/>
      <c r="R67" s="15"/>
      <c r="S67" s="15"/>
      <c r="T67" s="15"/>
      <c r="U67" s="15"/>
      <c r="V67" s="15"/>
      <c r="W67" s="15"/>
    </row>
    <row r="68" spans="1:23">
      <c r="A68" s="17">
        <v>66</v>
      </c>
      <c r="B68" s="20" t="s">
        <v>119</v>
      </c>
      <c r="C68" s="17" t="s">
        <v>44</v>
      </c>
      <c r="D68" s="18">
        <v>9.57</v>
      </c>
      <c r="E68" s="17" t="s">
        <v>70</v>
      </c>
      <c r="F68" s="36">
        <v>42065</v>
      </c>
      <c r="G68" s="47" t="s">
        <v>254</v>
      </c>
      <c r="H68" s="47" t="s">
        <v>255</v>
      </c>
      <c r="I68" s="15" t="s">
        <v>581</v>
      </c>
      <c r="J68" s="15">
        <v>66</v>
      </c>
      <c r="K68" s="15"/>
      <c r="L68" s="15"/>
      <c r="M68" s="15"/>
      <c r="N68" s="15"/>
      <c r="O68" s="15"/>
      <c r="P68" s="15"/>
      <c r="Q68" s="15"/>
      <c r="R68" s="15"/>
      <c r="S68" s="15"/>
      <c r="T68" s="15"/>
      <c r="U68" s="15"/>
      <c r="V68" s="15"/>
      <c r="W68" s="15"/>
    </row>
    <row r="69" spans="1:23">
      <c r="A69" s="17">
        <v>67</v>
      </c>
      <c r="B69" s="20" t="s">
        <v>120</v>
      </c>
      <c r="C69" s="17" t="s">
        <v>44</v>
      </c>
      <c r="D69" s="18">
        <v>9.977999999999998</v>
      </c>
      <c r="E69" s="17" t="s">
        <v>70</v>
      </c>
      <c r="F69" s="36">
        <v>42065</v>
      </c>
      <c r="G69" s="47" t="s">
        <v>254</v>
      </c>
      <c r="H69" s="47" t="s">
        <v>255</v>
      </c>
      <c r="I69" s="15" t="s">
        <v>582</v>
      </c>
      <c r="J69" s="15">
        <v>67</v>
      </c>
      <c r="K69" s="15"/>
      <c r="L69" s="15"/>
      <c r="M69" s="15"/>
      <c r="N69" s="15"/>
      <c r="O69" s="15"/>
      <c r="P69" s="15"/>
      <c r="Q69" s="15"/>
      <c r="R69" s="15"/>
      <c r="S69" s="15"/>
      <c r="T69" s="15"/>
      <c r="U69" s="15"/>
      <c r="V69" s="15"/>
      <c r="W69" s="15"/>
    </row>
    <row r="70" spans="1:23">
      <c r="A70" s="17">
        <v>68</v>
      </c>
      <c r="B70" s="20" t="s">
        <v>121</v>
      </c>
      <c r="C70" s="17" t="s">
        <v>44</v>
      </c>
      <c r="D70" s="18">
        <v>9.977999999999998</v>
      </c>
      <c r="E70" s="17" t="s">
        <v>70</v>
      </c>
      <c r="F70" s="36">
        <v>42065</v>
      </c>
      <c r="G70" s="47" t="s">
        <v>254</v>
      </c>
      <c r="H70" s="47" t="s">
        <v>255</v>
      </c>
      <c r="I70" s="15" t="s">
        <v>583</v>
      </c>
      <c r="J70" s="15">
        <v>68</v>
      </c>
      <c r="K70" s="15"/>
      <c r="L70" s="15"/>
      <c r="M70" s="15"/>
      <c r="N70" s="15"/>
      <c r="O70" s="15"/>
      <c r="P70" s="15"/>
      <c r="Q70" s="15"/>
      <c r="R70" s="15"/>
      <c r="S70" s="15"/>
      <c r="T70" s="15"/>
      <c r="U70" s="15"/>
      <c r="V70" s="15"/>
      <c r="W70" s="15"/>
    </row>
    <row r="71" spans="1:23">
      <c r="A71" s="17">
        <v>69</v>
      </c>
      <c r="B71" s="20" t="s">
        <v>23</v>
      </c>
      <c r="C71" s="17" t="s">
        <v>44</v>
      </c>
      <c r="D71" s="18">
        <v>269.84199999999998</v>
      </c>
      <c r="E71" s="17" t="s">
        <v>70</v>
      </c>
      <c r="F71" s="36">
        <v>42065</v>
      </c>
      <c r="G71" s="47" t="s">
        <v>256</v>
      </c>
      <c r="H71" s="47" t="s">
        <v>257</v>
      </c>
      <c r="I71" s="15" t="s">
        <v>584</v>
      </c>
      <c r="J71" s="15">
        <v>69</v>
      </c>
      <c r="K71" s="15"/>
      <c r="L71" s="15"/>
      <c r="M71" s="15"/>
      <c r="N71" s="15"/>
      <c r="O71" s="15"/>
      <c r="P71" s="15"/>
      <c r="Q71" s="15"/>
      <c r="R71" s="15"/>
      <c r="S71" s="15"/>
      <c r="T71" s="15"/>
      <c r="U71" s="15"/>
      <c r="V71" s="15"/>
      <c r="W71" s="15"/>
    </row>
    <row r="72" spans="1:23">
      <c r="A72" s="17">
        <v>70</v>
      </c>
      <c r="B72" s="2" t="s">
        <v>6</v>
      </c>
      <c r="C72" s="17" t="s">
        <v>44</v>
      </c>
      <c r="D72" s="18">
        <v>355</v>
      </c>
      <c r="E72" s="17" t="s">
        <v>70</v>
      </c>
      <c r="F72" s="36">
        <v>42095</v>
      </c>
      <c r="G72" s="47" t="s">
        <v>258</v>
      </c>
      <c r="H72" s="47" t="s">
        <v>260</v>
      </c>
      <c r="I72" s="15" t="s">
        <v>585</v>
      </c>
      <c r="J72" s="15">
        <v>70</v>
      </c>
      <c r="K72" s="15"/>
      <c r="L72" s="15"/>
      <c r="M72" s="15"/>
      <c r="N72" s="15"/>
      <c r="O72" s="15"/>
      <c r="P72" s="15"/>
      <c r="Q72" s="15"/>
      <c r="R72" s="15"/>
      <c r="S72" s="15"/>
      <c r="T72" s="15"/>
      <c r="U72" s="15"/>
      <c r="V72" s="15"/>
      <c r="W72" s="15"/>
    </row>
    <row r="73" spans="1:23">
      <c r="A73" s="17">
        <v>71</v>
      </c>
      <c r="B73" s="2" t="s">
        <v>122</v>
      </c>
      <c r="C73" s="17" t="s">
        <v>44</v>
      </c>
      <c r="D73" s="18">
        <v>355</v>
      </c>
      <c r="E73" s="17" t="s">
        <v>70</v>
      </c>
      <c r="F73" s="36">
        <v>42095</v>
      </c>
      <c r="G73" s="47" t="s">
        <v>258</v>
      </c>
      <c r="H73" s="47" t="s">
        <v>260</v>
      </c>
      <c r="I73" s="15" t="s">
        <v>586</v>
      </c>
      <c r="J73" s="15">
        <v>71</v>
      </c>
      <c r="K73" s="15"/>
      <c r="L73" s="15"/>
      <c r="M73" s="15"/>
      <c r="N73" s="15"/>
      <c r="O73" s="15"/>
      <c r="P73" s="15"/>
      <c r="Q73" s="15"/>
      <c r="R73" s="15"/>
      <c r="S73" s="15"/>
      <c r="T73" s="15"/>
      <c r="U73" s="15"/>
      <c r="V73" s="15"/>
      <c r="W73" s="15"/>
    </row>
    <row r="74" spans="1:23">
      <c r="A74" s="17">
        <v>72</v>
      </c>
      <c r="B74" s="20" t="s">
        <v>123</v>
      </c>
      <c r="C74" s="17" t="s">
        <v>44</v>
      </c>
      <c r="D74" s="18">
        <v>11.2</v>
      </c>
      <c r="E74" s="17" t="s">
        <v>70</v>
      </c>
      <c r="F74" s="36">
        <v>42097</v>
      </c>
      <c r="G74" s="47" t="s">
        <v>254</v>
      </c>
      <c r="H74" s="47" t="s">
        <v>255</v>
      </c>
      <c r="I74" s="15" t="s">
        <v>587</v>
      </c>
      <c r="J74" s="15">
        <v>72</v>
      </c>
      <c r="K74" s="15"/>
      <c r="L74" s="15"/>
      <c r="M74" s="15"/>
      <c r="N74" s="15"/>
      <c r="O74" s="15"/>
      <c r="P74" s="15"/>
      <c r="Q74" s="15"/>
      <c r="R74" s="15"/>
      <c r="S74" s="15"/>
      <c r="T74" s="15"/>
      <c r="U74" s="15"/>
      <c r="V74" s="15"/>
      <c r="W74" s="15"/>
    </row>
    <row r="75" spans="1:23">
      <c r="A75" s="17">
        <v>73</v>
      </c>
      <c r="B75" s="20" t="s">
        <v>124</v>
      </c>
      <c r="C75" s="17" t="s">
        <v>44</v>
      </c>
      <c r="D75" s="18">
        <v>11.2</v>
      </c>
      <c r="E75" s="17" t="s">
        <v>70</v>
      </c>
      <c r="F75" s="36">
        <v>42097</v>
      </c>
      <c r="G75" s="47" t="s">
        <v>254</v>
      </c>
      <c r="H75" s="47" t="s">
        <v>255</v>
      </c>
      <c r="I75" s="15" t="s">
        <v>588</v>
      </c>
      <c r="J75" s="15">
        <v>73</v>
      </c>
      <c r="K75" s="15"/>
      <c r="L75" s="15"/>
      <c r="M75" s="15"/>
      <c r="N75" s="15"/>
      <c r="O75" s="15"/>
      <c r="P75" s="15"/>
      <c r="Q75" s="15"/>
      <c r="R75" s="15"/>
      <c r="S75" s="15"/>
      <c r="T75" s="15"/>
      <c r="U75" s="15"/>
      <c r="V75" s="15"/>
      <c r="W75" s="15"/>
    </row>
    <row r="76" spans="1:23">
      <c r="A76" s="17">
        <v>74</v>
      </c>
      <c r="B76" s="2" t="s">
        <v>125</v>
      </c>
      <c r="C76" s="17" t="s">
        <v>44</v>
      </c>
      <c r="D76" s="18">
        <v>149.15</v>
      </c>
      <c r="E76" s="17" t="s">
        <v>66</v>
      </c>
      <c r="F76" s="36">
        <v>42154</v>
      </c>
      <c r="G76" s="47" t="s">
        <v>258</v>
      </c>
      <c r="H76" s="47" t="s">
        <v>260</v>
      </c>
      <c r="I76" s="15" t="s">
        <v>589</v>
      </c>
      <c r="J76" s="15">
        <v>74</v>
      </c>
      <c r="K76" s="15"/>
      <c r="L76" s="15"/>
      <c r="M76" s="15"/>
      <c r="N76" s="15"/>
      <c r="O76" s="15"/>
      <c r="P76" s="15"/>
      <c r="Q76" s="15"/>
      <c r="R76" s="15"/>
      <c r="S76" s="15"/>
      <c r="T76" s="15"/>
      <c r="U76" s="15"/>
      <c r="V76" s="15"/>
      <c r="W76" s="15"/>
    </row>
    <row r="77" spans="1:23">
      <c r="A77" s="17">
        <v>75</v>
      </c>
      <c r="B77" s="2" t="s">
        <v>126</v>
      </c>
      <c r="C77" s="17" t="s">
        <v>44</v>
      </c>
      <c r="D77" s="18">
        <v>96.33</v>
      </c>
      <c r="E77" s="17" t="s">
        <v>66</v>
      </c>
      <c r="F77" s="36">
        <v>42155</v>
      </c>
      <c r="G77" s="47" t="s">
        <v>256</v>
      </c>
      <c r="H77" s="47" t="s">
        <v>257</v>
      </c>
      <c r="I77" s="15" t="s">
        <v>590</v>
      </c>
      <c r="J77" s="15">
        <v>75</v>
      </c>
      <c r="K77" s="15"/>
      <c r="L77" s="15"/>
      <c r="M77" s="15"/>
      <c r="N77" s="15"/>
      <c r="O77" s="15"/>
      <c r="P77" s="15"/>
      <c r="Q77" s="15"/>
      <c r="R77" s="15"/>
      <c r="S77" s="15"/>
      <c r="T77" s="15"/>
      <c r="U77" s="15"/>
      <c r="V77" s="15"/>
      <c r="W77" s="15"/>
    </row>
    <row r="78" spans="1:23">
      <c r="A78" s="17">
        <v>76</v>
      </c>
      <c r="B78" s="2" t="s">
        <v>213</v>
      </c>
      <c r="C78" s="17" t="s">
        <v>44</v>
      </c>
      <c r="D78" s="18">
        <v>279.57</v>
      </c>
      <c r="E78" s="17" t="s">
        <v>70</v>
      </c>
      <c r="F78" s="37">
        <v>42284</v>
      </c>
      <c r="G78" s="47" t="s">
        <v>258</v>
      </c>
      <c r="H78" s="47" t="s">
        <v>260</v>
      </c>
      <c r="I78" s="15" t="s">
        <v>591</v>
      </c>
      <c r="J78" s="15">
        <v>76</v>
      </c>
      <c r="K78" s="15"/>
      <c r="L78" s="15"/>
      <c r="M78" s="15"/>
      <c r="N78" s="15"/>
      <c r="O78" s="15"/>
      <c r="P78" s="15"/>
      <c r="Q78" s="15"/>
      <c r="R78" s="15"/>
      <c r="S78" s="15"/>
      <c r="T78" s="15"/>
      <c r="U78" s="15"/>
      <c r="V78" s="15"/>
      <c r="W78" s="15"/>
    </row>
    <row r="79" spans="1:23">
      <c r="A79" s="17">
        <v>77</v>
      </c>
      <c r="B79" s="2" t="s">
        <v>214</v>
      </c>
      <c r="C79" s="17" t="s">
        <v>44</v>
      </c>
      <c r="D79" s="18">
        <v>279.57</v>
      </c>
      <c r="E79" s="17" t="s">
        <v>70</v>
      </c>
      <c r="F79" s="37">
        <v>42284</v>
      </c>
      <c r="G79" s="47" t="s">
        <v>258</v>
      </c>
      <c r="H79" s="47" t="s">
        <v>260</v>
      </c>
      <c r="I79" s="15" t="s">
        <v>592</v>
      </c>
      <c r="J79" s="15">
        <v>77</v>
      </c>
      <c r="K79" s="15"/>
      <c r="L79" s="15"/>
      <c r="M79" s="15"/>
      <c r="N79" s="15"/>
      <c r="O79" s="15"/>
      <c r="P79" s="15"/>
      <c r="Q79" s="15"/>
      <c r="R79" s="15"/>
      <c r="S79" s="15"/>
      <c r="T79" s="15"/>
      <c r="U79" s="15"/>
      <c r="V79" s="15"/>
      <c r="W79" s="15"/>
    </row>
    <row r="80" spans="1:23">
      <c r="A80" s="17">
        <v>78</v>
      </c>
      <c r="B80" s="2" t="s">
        <v>43</v>
      </c>
      <c r="C80" s="17" t="s">
        <v>44</v>
      </c>
      <c r="D80" s="18">
        <v>184</v>
      </c>
      <c r="E80" s="17" t="s">
        <v>45</v>
      </c>
      <c r="F80" s="36">
        <v>36404</v>
      </c>
      <c r="G80" s="47" t="s">
        <v>261</v>
      </c>
      <c r="H80" s="47" t="s">
        <v>262</v>
      </c>
      <c r="I80" s="15" t="s">
        <v>593</v>
      </c>
      <c r="J80" s="15">
        <v>78</v>
      </c>
      <c r="K80" s="15"/>
      <c r="L80" s="15"/>
      <c r="M80" s="15"/>
      <c r="N80" s="15"/>
      <c r="O80" s="15"/>
      <c r="P80" s="15"/>
      <c r="Q80" s="15"/>
      <c r="R80" s="15"/>
      <c r="S80" s="15"/>
      <c r="T80" s="15"/>
      <c r="U80" s="15"/>
      <c r="V80" s="15"/>
      <c r="W80" s="15"/>
    </row>
    <row r="81" spans="1:23" ht="14.25">
      <c r="A81" s="17">
        <v>79</v>
      </c>
      <c r="B81" s="16" t="s">
        <v>46</v>
      </c>
      <c r="C81" s="17" t="s">
        <v>44</v>
      </c>
      <c r="D81" s="18">
        <v>217.02</v>
      </c>
      <c r="E81" s="17" t="s">
        <v>47</v>
      </c>
      <c r="F81" s="36">
        <v>37712</v>
      </c>
      <c r="G81" s="47" t="s">
        <v>254</v>
      </c>
      <c r="H81" s="47" t="s">
        <v>255</v>
      </c>
      <c r="I81" s="15" t="s">
        <v>594</v>
      </c>
      <c r="J81" s="15">
        <v>79</v>
      </c>
      <c r="K81" s="15"/>
      <c r="L81" s="15"/>
      <c r="M81" s="15"/>
      <c r="N81" s="15"/>
      <c r="O81" s="15"/>
      <c r="P81" s="15"/>
      <c r="Q81" s="15"/>
      <c r="R81" s="15"/>
      <c r="S81" s="15"/>
      <c r="T81" s="15"/>
      <c r="U81" s="15"/>
      <c r="V81" s="15"/>
      <c r="W81" s="15"/>
    </row>
    <row r="82" spans="1:23">
      <c r="A82" s="17">
        <v>80</v>
      </c>
      <c r="B82" s="6" t="s">
        <v>50</v>
      </c>
      <c r="C82" s="17" t="s">
        <v>44</v>
      </c>
      <c r="D82" s="18">
        <v>212.46</v>
      </c>
      <c r="E82" s="17" t="s">
        <v>47</v>
      </c>
      <c r="F82" s="36">
        <v>41823</v>
      </c>
      <c r="G82" s="47" t="s">
        <v>254</v>
      </c>
      <c r="H82" s="47" t="s">
        <v>255</v>
      </c>
      <c r="I82" s="15" t="s">
        <v>595</v>
      </c>
      <c r="J82" s="15">
        <v>80</v>
      </c>
      <c r="K82" s="15"/>
      <c r="L82" s="15"/>
      <c r="M82" s="15"/>
      <c r="N82" s="15"/>
      <c r="O82" s="15"/>
      <c r="P82" s="15"/>
      <c r="Q82" s="15"/>
      <c r="R82" s="15"/>
      <c r="S82" s="15"/>
      <c r="T82" s="15"/>
      <c r="U82" s="15"/>
      <c r="V82" s="15"/>
      <c r="W82" s="15"/>
    </row>
    <row r="83" spans="1:23">
      <c r="A83" s="17">
        <v>81</v>
      </c>
      <c r="B83" s="6" t="s">
        <v>40</v>
      </c>
      <c r="C83" s="17" t="s">
        <v>44</v>
      </c>
      <c r="D83" s="18">
        <v>94.43</v>
      </c>
      <c r="E83" s="17" t="s">
        <v>47</v>
      </c>
      <c r="F83" s="36">
        <v>41956</v>
      </c>
      <c r="G83" s="47" t="s">
        <v>254</v>
      </c>
      <c r="H83" s="47" t="s">
        <v>255</v>
      </c>
      <c r="I83" s="15" t="s">
        <v>596</v>
      </c>
      <c r="J83" s="15">
        <v>81</v>
      </c>
      <c r="K83" s="15"/>
      <c r="L83" s="15"/>
      <c r="M83" s="15"/>
      <c r="N83" s="15"/>
      <c r="O83" s="15"/>
      <c r="P83" s="15"/>
      <c r="Q83" s="15"/>
      <c r="R83" s="15"/>
      <c r="S83" s="15"/>
      <c r="T83" s="15"/>
      <c r="U83" s="15"/>
      <c r="V83" s="15"/>
      <c r="W83" s="15"/>
    </row>
    <row r="84" spans="1:23">
      <c r="A84" s="17">
        <v>82</v>
      </c>
      <c r="B84" s="6" t="s">
        <v>48</v>
      </c>
      <c r="C84" s="17" t="s">
        <v>44</v>
      </c>
      <c r="D84" s="18">
        <v>20.029999999999987</v>
      </c>
      <c r="E84" s="17" t="s">
        <v>47</v>
      </c>
      <c r="F84" s="36">
        <v>41956</v>
      </c>
      <c r="G84" s="47" t="s">
        <v>254</v>
      </c>
      <c r="H84" s="47" t="s">
        <v>255</v>
      </c>
      <c r="I84" s="15" t="s">
        <v>597</v>
      </c>
      <c r="J84" s="15">
        <v>82</v>
      </c>
      <c r="K84" s="15"/>
      <c r="L84" s="15"/>
      <c r="M84" s="15"/>
      <c r="N84" s="15"/>
      <c r="O84" s="15"/>
      <c r="P84" s="15"/>
      <c r="Q84" s="15"/>
      <c r="R84" s="15"/>
      <c r="S84" s="15"/>
      <c r="T84" s="15"/>
      <c r="U84" s="15"/>
      <c r="V84" s="15"/>
      <c r="W84" s="15"/>
    </row>
    <row r="85" spans="1:23" ht="14.25">
      <c r="A85" s="17">
        <v>83</v>
      </c>
      <c r="B85" s="16" t="s">
        <v>49</v>
      </c>
      <c r="C85" s="17" t="s">
        <v>44</v>
      </c>
      <c r="D85" s="18">
        <v>142.44800000000001</v>
      </c>
      <c r="E85" s="17" t="s">
        <v>47</v>
      </c>
      <c r="F85" s="36">
        <v>37712</v>
      </c>
      <c r="G85" s="47" t="s">
        <v>254</v>
      </c>
      <c r="H85" s="47" t="s">
        <v>255</v>
      </c>
      <c r="I85" s="15" t="s">
        <v>598</v>
      </c>
      <c r="J85" s="15">
        <v>83</v>
      </c>
      <c r="K85" s="15"/>
      <c r="L85" s="15"/>
      <c r="M85" s="15"/>
      <c r="N85" s="15"/>
      <c r="O85" s="15"/>
      <c r="P85" s="15"/>
      <c r="Q85" s="15"/>
      <c r="R85" s="15"/>
      <c r="S85" s="15"/>
      <c r="T85" s="15"/>
      <c r="U85" s="15"/>
      <c r="V85" s="15"/>
      <c r="W85" s="15"/>
    </row>
    <row r="86" spans="1:23" ht="14.25">
      <c r="A86" s="17">
        <v>84</v>
      </c>
      <c r="B86" s="19" t="s">
        <v>236</v>
      </c>
      <c r="C86" s="17" t="s">
        <v>44</v>
      </c>
      <c r="D86" s="18">
        <v>405.77199999999999</v>
      </c>
      <c r="E86" s="17" t="s">
        <v>51</v>
      </c>
      <c r="F86" s="36">
        <v>39814</v>
      </c>
      <c r="G86" s="47" t="s">
        <v>254</v>
      </c>
      <c r="H86" s="47" t="s">
        <v>255</v>
      </c>
      <c r="I86" s="15" t="s">
        <v>599</v>
      </c>
      <c r="J86" s="15">
        <v>84</v>
      </c>
      <c r="K86" s="15"/>
      <c r="L86" s="15"/>
      <c r="M86" s="15"/>
      <c r="N86" s="15"/>
      <c r="O86" s="15"/>
      <c r="P86" s="15"/>
      <c r="Q86" s="15"/>
      <c r="R86" s="15"/>
      <c r="S86" s="15"/>
      <c r="T86" s="15"/>
      <c r="U86" s="15"/>
      <c r="V86" s="15"/>
      <c r="W86" s="15"/>
    </row>
    <row r="87" spans="1:23" ht="14.25">
      <c r="A87" s="17">
        <v>85</v>
      </c>
      <c r="B87" s="19" t="s">
        <v>235</v>
      </c>
      <c r="C87" s="17" t="s">
        <v>44</v>
      </c>
      <c r="D87" s="18">
        <v>405.77199999999999</v>
      </c>
      <c r="E87" s="17" t="s">
        <v>51</v>
      </c>
      <c r="F87" s="36">
        <v>39814</v>
      </c>
      <c r="G87" s="47" t="s">
        <v>254</v>
      </c>
      <c r="H87" s="47" t="s">
        <v>255</v>
      </c>
      <c r="I87" s="15" t="s">
        <v>600</v>
      </c>
      <c r="J87" s="15">
        <v>85</v>
      </c>
      <c r="K87" s="15"/>
      <c r="L87" s="15"/>
      <c r="M87" s="15"/>
      <c r="N87" s="15"/>
      <c r="O87" s="15"/>
      <c r="P87" s="15"/>
      <c r="Q87" s="15"/>
      <c r="R87" s="15"/>
      <c r="S87" s="15"/>
      <c r="T87" s="15"/>
      <c r="U87" s="15"/>
      <c r="V87" s="15"/>
      <c r="W87" s="15"/>
    </row>
    <row r="88" spans="1:23">
      <c r="A88" s="17">
        <v>86</v>
      </c>
      <c r="B88" s="6" t="s">
        <v>52</v>
      </c>
      <c r="C88" s="17" t="s">
        <v>44</v>
      </c>
      <c r="D88" s="18">
        <v>134.74</v>
      </c>
      <c r="E88" s="17" t="s">
        <v>53</v>
      </c>
      <c r="F88" s="36">
        <v>41821</v>
      </c>
      <c r="G88" s="47" t="s">
        <v>254</v>
      </c>
      <c r="H88" s="47" t="s">
        <v>255</v>
      </c>
      <c r="I88" s="15" t="s">
        <v>601</v>
      </c>
      <c r="J88" s="15">
        <v>86</v>
      </c>
      <c r="K88" s="15"/>
      <c r="L88" s="15"/>
      <c r="M88" s="15"/>
      <c r="N88" s="15"/>
      <c r="O88" s="15"/>
      <c r="P88" s="15"/>
      <c r="Q88" s="15"/>
      <c r="R88" s="15"/>
      <c r="S88" s="15"/>
      <c r="T88" s="15"/>
      <c r="U88" s="15"/>
      <c r="V88" s="15"/>
      <c r="W88" s="15"/>
    </row>
    <row r="89" spans="1:23">
      <c r="A89" s="17">
        <v>87</v>
      </c>
      <c r="B89" s="5" t="s">
        <v>54</v>
      </c>
      <c r="C89" s="17" t="s">
        <v>44</v>
      </c>
      <c r="D89" s="18">
        <v>82.248000000000005</v>
      </c>
      <c r="E89" s="17" t="s">
        <v>53</v>
      </c>
      <c r="F89" s="36">
        <v>41923</v>
      </c>
      <c r="G89" s="47" t="s">
        <v>254</v>
      </c>
      <c r="H89" s="47" t="s">
        <v>255</v>
      </c>
      <c r="I89" s="15" t="s">
        <v>602</v>
      </c>
      <c r="J89" s="15">
        <v>87</v>
      </c>
      <c r="K89" s="15"/>
      <c r="L89" s="15"/>
      <c r="M89" s="15"/>
      <c r="N89" s="15"/>
      <c r="O89" s="15"/>
      <c r="P89" s="15"/>
      <c r="Q89" s="15"/>
      <c r="R89" s="15"/>
      <c r="S89" s="15"/>
      <c r="T89" s="15"/>
      <c r="U89" s="15"/>
      <c r="V89" s="15"/>
      <c r="W89" s="15"/>
    </row>
    <row r="90" spans="1:23">
      <c r="A90" s="17">
        <v>88</v>
      </c>
      <c r="B90" s="5" t="s">
        <v>55</v>
      </c>
      <c r="C90" s="17" t="s">
        <v>44</v>
      </c>
      <c r="D90" s="18">
        <v>3.8959999999999999</v>
      </c>
      <c r="E90" s="17" t="s">
        <v>53</v>
      </c>
      <c r="F90" s="36">
        <v>41923</v>
      </c>
      <c r="G90" s="47" t="s">
        <v>254</v>
      </c>
      <c r="H90" s="47" t="s">
        <v>255</v>
      </c>
      <c r="I90" s="15" t="s">
        <v>603</v>
      </c>
      <c r="J90" s="15">
        <v>88</v>
      </c>
      <c r="K90" s="15"/>
      <c r="L90" s="15"/>
      <c r="M90" s="15"/>
      <c r="N90" s="15"/>
      <c r="O90" s="15"/>
      <c r="P90" s="15"/>
      <c r="Q90" s="15"/>
      <c r="R90" s="15"/>
      <c r="S90" s="15"/>
      <c r="T90" s="15"/>
      <c r="U90" s="15"/>
      <c r="V90" s="15"/>
      <c r="W90" s="15"/>
    </row>
    <row r="91" spans="1:23" ht="14.25">
      <c r="A91" s="17">
        <v>89</v>
      </c>
      <c r="B91" s="7" t="s">
        <v>234</v>
      </c>
      <c r="C91" s="17" t="s">
        <v>44</v>
      </c>
      <c r="D91" s="18">
        <v>161.82</v>
      </c>
      <c r="E91" s="17" t="s">
        <v>53</v>
      </c>
      <c r="F91" s="36">
        <v>41845</v>
      </c>
      <c r="G91" s="47" t="s">
        <v>254</v>
      </c>
      <c r="H91" s="47" t="s">
        <v>255</v>
      </c>
      <c r="I91" s="15" t="s">
        <v>604</v>
      </c>
      <c r="J91" s="15">
        <v>89</v>
      </c>
      <c r="K91" s="15"/>
      <c r="L91" s="15"/>
      <c r="M91" s="15"/>
      <c r="N91" s="15"/>
      <c r="O91" s="15"/>
      <c r="P91" s="15"/>
      <c r="Q91" s="15"/>
      <c r="R91" s="15"/>
      <c r="S91" s="15"/>
      <c r="T91" s="15"/>
      <c r="U91" s="15"/>
      <c r="V91" s="15"/>
      <c r="W91" s="15"/>
    </row>
    <row r="92" spans="1:23">
      <c r="A92" s="17">
        <v>90</v>
      </c>
      <c r="B92" s="6" t="s">
        <v>56</v>
      </c>
      <c r="C92" s="17" t="s">
        <v>44</v>
      </c>
      <c r="D92" s="18">
        <v>113.389</v>
      </c>
      <c r="E92" s="17" t="s">
        <v>53</v>
      </c>
      <c r="F92" s="36">
        <v>41845</v>
      </c>
      <c r="G92" s="47" t="s">
        <v>254</v>
      </c>
      <c r="H92" s="47" t="s">
        <v>255</v>
      </c>
      <c r="I92" s="15" t="s">
        <v>605</v>
      </c>
      <c r="J92" s="15">
        <v>90</v>
      </c>
      <c r="K92" s="15"/>
      <c r="L92" s="15"/>
      <c r="M92" s="15"/>
      <c r="N92" s="15"/>
      <c r="O92" s="15"/>
      <c r="P92" s="15"/>
      <c r="Q92" s="15"/>
      <c r="R92" s="15"/>
      <c r="S92" s="15"/>
      <c r="T92" s="15"/>
      <c r="U92" s="15"/>
      <c r="V92" s="15"/>
      <c r="W92" s="15"/>
    </row>
    <row r="93" spans="1:23">
      <c r="A93" s="17">
        <v>91</v>
      </c>
      <c r="B93" s="6" t="s">
        <v>57</v>
      </c>
      <c r="C93" s="17" t="s">
        <v>44</v>
      </c>
      <c r="D93" s="18">
        <v>110.98</v>
      </c>
      <c r="E93" s="17" t="s">
        <v>53</v>
      </c>
      <c r="F93" s="36">
        <v>37712</v>
      </c>
      <c r="G93" s="47" t="s">
        <v>254</v>
      </c>
      <c r="H93" s="47" t="s">
        <v>255</v>
      </c>
      <c r="I93" s="15" t="s">
        <v>606</v>
      </c>
      <c r="J93" s="15">
        <v>91</v>
      </c>
      <c r="K93" s="15"/>
      <c r="L93" s="15"/>
      <c r="M93" s="15"/>
      <c r="N93" s="15"/>
      <c r="O93" s="15"/>
      <c r="P93" s="15"/>
      <c r="Q93" s="15"/>
      <c r="R93" s="15"/>
      <c r="S93" s="15"/>
      <c r="T93" s="15"/>
      <c r="U93" s="15"/>
      <c r="V93" s="15"/>
      <c r="W93" s="15"/>
    </row>
    <row r="94" spans="1:23">
      <c r="A94" s="17">
        <v>92</v>
      </c>
      <c r="B94" s="6" t="s">
        <v>58</v>
      </c>
      <c r="C94" s="17" t="s">
        <v>44</v>
      </c>
      <c r="D94" s="18">
        <v>143.06</v>
      </c>
      <c r="E94" s="17" t="s">
        <v>53</v>
      </c>
      <c r="F94" s="36">
        <v>37712</v>
      </c>
      <c r="G94" s="47" t="s">
        <v>254</v>
      </c>
      <c r="H94" s="47" t="s">
        <v>255</v>
      </c>
      <c r="I94" s="15" t="s">
        <v>607</v>
      </c>
      <c r="J94" s="15">
        <v>92</v>
      </c>
      <c r="K94" s="15"/>
      <c r="L94" s="15"/>
      <c r="M94" s="15"/>
      <c r="N94" s="15"/>
      <c r="O94" s="15"/>
      <c r="P94" s="15"/>
      <c r="Q94" s="15"/>
      <c r="R94" s="15"/>
      <c r="S94" s="15"/>
      <c r="T94" s="15"/>
      <c r="U94" s="15"/>
      <c r="V94" s="15"/>
      <c r="W94" s="15"/>
    </row>
    <row r="95" spans="1:23">
      <c r="A95" s="17">
        <v>93</v>
      </c>
      <c r="B95" s="6" t="s">
        <v>59</v>
      </c>
      <c r="C95" s="17" t="s">
        <v>44</v>
      </c>
      <c r="D95" s="18">
        <v>105</v>
      </c>
      <c r="E95" s="17" t="s">
        <v>53</v>
      </c>
      <c r="F95" s="36">
        <v>37712</v>
      </c>
      <c r="G95" s="47" t="s">
        <v>254</v>
      </c>
      <c r="H95" s="47" t="s">
        <v>255</v>
      </c>
      <c r="I95" s="15" t="s">
        <v>608</v>
      </c>
      <c r="J95" s="15">
        <v>93</v>
      </c>
      <c r="K95" s="15"/>
      <c r="L95" s="15"/>
      <c r="M95" s="15"/>
      <c r="N95" s="15"/>
      <c r="O95" s="15"/>
      <c r="P95" s="15"/>
      <c r="Q95" s="15"/>
      <c r="R95" s="15"/>
      <c r="S95" s="15"/>
      <c r="T95" s="15"/>
      <c r="U95" s="15"/>
      <c r="V95" s="15"/>
      <c r="W95" s="15"/>
    </row>
    <row r="96" spans="1:23">
      <c r="A96" s="17">
        <v>94</v>
      </c>
      <c r="B96" s="6" t="s">
        <v>60</v>
      </c>
      <c r="C96" s="17" t="s">
        <v>44</v>
      </c>
      <c r="D96" s="18">
        <v>104.28</v>
      </c>
      <c r="E96" s="17" t="s">
        <v>53</v>
      </c>
      <c r="F96" s="36">
        <v>37712</v>
      </c>
      <c r="G96" s="47" t="s">
        <v>254</v>
      </c>
      <c r="H96" s="47" t="s">
        <v>255</v>
      </c>
      <c r="I96" s="15" t="s">
        <v>609</v>
      </c>
      <c r="J96" s="15">
        <v>94</v>
      </c>
      <c r="K96" s="15"/>
      <c r="L96" s="15"/>
      <c r="M96" s="15"/>
      <c r="N96" s="15"/>
      <c r="O96" s="15"/>
      <c r="P96" s="15"/>
      <c r="Q96" s="15"/>
      <c r="R96" s="15"/>
      <c r="S96" s="15"/>
      <c r="T96" s="15"/>
      <c r="U96" s="15"/>
      <c r="V96" s="15"/>
      <c r="W96" s="15"/>
    </row>
    <row r="97" spans="1:23">
      <c r="A97" s="17">
        <v>95</v>
      </c>
      <c r="B97" s="2" t="s">
        <v>61</v>
      </c>
      <c r="C97" s="17" t="s">
        <v>44</v>
      </c>
      <c r="D97" s="18">
        <v>90</v>
      </c>
      <c r="E97" s="17" t="s">
        <v>62</v>
      </c>
      <c r="F97" s="36">
        <v>41730</v>
      </c>
      <c r="G97" s="47" t="s">
        <v>256</v>
      </c>
      <c r="H97" s="47" t="s">
        <v>257</v>
      </c>
      <c r="I97" s="15" t="s">
        <v>610</v>
      </c>
      <c r="J97" s="15">
        <v>95</v>
      </c>
      <c r="K97" s="15"/>
      <c r="L97" s="15"/>
      <c r="M97" s="15"/>
      <c r="N97" s="15"/>
      <c r="O97" s="15"/>
      <c r="P97" s="15"/>
      <c r="Q97" s="15"/>
      <c r="R97" s="15"/>
      <c r="S97" s="15"/>
      <c r="T97" s="15"/>
      <c r="U97" s="15"/>
      <c r="V97" s="15"/>
      <c r="W97" s="15"/>
    </row>
    <row r="98" spans="1:23">
      <c r="A98" s="17">
        <v>96</v>
      </c>
      <c r="B98" s="2" t="s">
        <v>224</v>
      </c>
      <c r="C98" s="17" t="s">
        <v>44</v>
      </c>
      <c r="D98" s="18">
        <v>303</v>
      </c>
      <c r="E98" s="17" t="s">
        <v>62</v>
      </c>
      <c r="F98" s="36">
        <v>41730</v>
      </c>
      <c r="G98" s="47" t="s">
        <v>256</v>
      </c>
      <c r="H98" s="47" t="s">
        <v>257</v>
      </c>
      <c r="I98" s="15" t="s">
        <v>611</v>
      </c>
      <c r="J98" s="15">
        <v>96</v>
      </c>
      <c r="K98" s="15"/>
      <c r="L98" s="15"/>
      <c r="M98" s="15"/>
      <c r="N98" s="15"/>
      <c r="O98" s="15"/>
      <c r="P98" s="15"/>
      <c r="Q98" s="15"/>
      <c r="R98" s="15"/>
      <c r="S98" s="15"/>
      <c r="T98" s="15"/>
      <c r="U98" s="15"/>
      <c r="V98" s="15"/>
      <c r="W98" s="15"/>
    </row>
    <row r="99" spans="1:23">
      <c r="A99" s="17">
        <v>97</v>
      </c>
      <c r="B99" s="2" t="s">
        <v>29</v>
      </c>
      <c r="C99" s="17" t="s">
        <v>44</v>
      </c>
      <c r="D99" s="18">
        <v>149.78899999999999</v>
      </c>
      <c r="E99" s="17" t="s">
        <v>63</v>
      </c>
      <c r="F99" s="36">
        <v>41851</v>
      </c>
      <c r="G99" s="47" t="s">
        <v>256</v>
      </c>
      <c r="H99" s="47" t="s">
        <v>257</v>
      </c>
      <c r="I99" s="15" t="s">
        <v>612</v>
      </c>
      <c r="J99" s="15">
        <v>97</v>
      </c>
      <c r="K99" s="15"/>
      <c r="L99" s="15"/>
      <c r="M99" s="15"/>
      <c r="N99" s="15"/>
      <c r="O99" s="15"/>
      <c r="P99" s="15"/>
      <c r="Q99" s="15"/>
      <c r="R99" s="15"/>
      <c r="S99" s="15"/>
      <c r="T99" s="15"/>
      <c r="U99" s="15"/>
      <c r="V99" s="15"/>
      <c r="W99" s="15"/>
    </row>
    <row r="100" spans="1:23">
      <c r="A100" s="17">
        <v>98</v>
      </c>
      <c r="B100" s="2" t="s">
        <v>64</v>
      </c>
      <c r="C100" s="17" t="s">
        <v>44</v>
      </c>
      <c r="D100" s="18">
        <v>149.78899999999999</v>
      </c>
      <c r="E100" s="17" t="s">
        <v>63</v>
      </c>
      <c r="F100" s="36">
        <v>41851</v>
      </c>
      <c r="G100" s="47" t="s">
        <v>256</v>
      </c>
      <c r="H100" s="47" t="s">
        <v>257</v>
      </c>
      <c r="I100" s="15" t="s">
        <v>613</v>
      </c>
      <c r="J100" s="15">
        <v>98</v>
      </c>
      <c r="K100" s="15"/>
      <c r="L100" s="15"/>
      <c r="M100" s="15"/>
      <c r="N100" s="15"/>
      <c r="O100" s="15"/>
      <c r="P100" s="15"/>
      <c r="Q100" s="15"/>
      <c r="R100" s="15"/>
      <c r="S100" s="15"/>
      <c r="T100" s="15"/>
      <c r="U100" s="15"/>
      <c r="V100" s="15"/>
      <c r="W100" s="15"/>
    </row>
    <row r="101" spans="1:23">
      <c r="A101" s="17">
        <v>99</v>
      </c>
      <c r="B101" s="2" t="s">
        <v>228</v>
      </c>
      <c r="C101" s="17" t="s">
        <v>44</v>
      </c>
      <c r="D101" s="18">
        <v>39.383000000000003</v>
      </c>
      <c r="E101" s="17"/>
      <c r="F101" s="37">
        <v>42320</v>
      </c>
      <c r="G101" s="47" t="s">
        <v>254</v>
      </c>
      <c r="H101" s="47" t="s">
        <v>255</v>
      </c>
      <c r="I101" s="15" t="s">
        <v>614</v>
      </c>
      <c r="J101" s="15">
        <v>99</v>
      </c>
      <c r="K101" s="15"/>
      <c r="L101" s="15"/>
      <c r="M101" s="15"/>
      <c r="N101" s="15"/>
      <c r="O101" s="15"/>
      <c r="P101" s="15"/>
      <c r="Q101" s="15"/>
      <c r="R101" s="15"/>
      <c r="S101" s="15"/>
      <c r="T101" s="15"/>
      <c r="U101" s="15"/>
      <c r="V101" s="15"/>
      <c r="W101" s="15"/>
    </row>
    <row r="102" spans="1:23">
      <c r="A102" s="17">
        <v>100</v>
      </c>
      <c r="B102" s="2" t="s">
        <v>229</v>
      </c>
      <c r="C102" s="17" t="s">
        <v>44</v>
      </c>
      <c r="D102" s="18">
        <v>39.383000000000003</v>
      </c>
      <c r="E102" s="17"/>
      <c r="F102" s="37">
        <v>42320</v>
      </c>
      <c r="G102" s="47" t="s">
        <v>254</v>
      </c>
      <c r="H102" s="47" t="s">
        <v>255</v>
      </c>
      <c r="I102" s="15" t="s">
        <v>615</v>
      </c>
      <c r="J102" s="15">
        <v>100</v>
      </c>
      <c r="K102" s="15"/>
      <c r="L102" s="15"/>
      <c r="M102" s="15"/>
      <c r="N102" s="15"/>
      <c r="O102" s="15"/>
      <c r="P102" s="15"/>
      <c r="Q102" s="15"/>
      <c r="R102" s="15"/>
      <c r="S102" s="15"/>
      <c r="T102" s="15"/>
      <c r="U102" s="15"/>
      <c r="V102" s="15"/>
      <c r="W102" s="15"/>
    </row>
    <row r="103" spans="1:23">
      <c r="A103" s="17">
        <v>101</v>
      </c>
      <c r="B103" s="2" t="s">
        <v>231</v>
      </c>
      <c r="C103" s="17" t="s">
        <v>44</v>
      </c>
      <c r="D103" s="18">
        <v>156.03899999999999</v>
      </c>
      <c r="E103" s="17"/>
      <c r="F103" s="37">
        <v>42320</v>
      </c>
      <c r="G103" s="47" t="s">
        <v>254</v>
      </c>
      <c r="H103" s="47" t="s">
        <v>255</v>
      </c>
      <c r="I103" s="15" t="s">
        <v>616</v>
      </c>
      <c r="J103" s="15">
        <v>101</v>
      </c>
      <c r="K103" s="15"/>
      <c r="L103" s="15"/>
      <c r="M103" s="15"/>
      <c r="N103" s="15"/>
      <c r="O103" s="15"/>
      <c r="P103" s="15"/>
      <c r="Q103" s="15"/>
      <c r="R103" s="15"/>
      <c r="S103" s="15"/>
      <c r="T103" s="15"/>
      <c r="U103" s="15"/>
      <c r="V103" s="15"/>
      <c r="W103" s="15"/>
    </row>
    <row r="104" spans="1:23">
      <c r="A104" s="17">
        <v>102</v>
      </c>
      <c r="B104" s="2" t="s">
        <v>230</v>
      </c>
      <c r="C104" s="17" t="s">
        <v>44</v>
      </c>
      <c r="D104" s="18">
        <v>156.03899999999999</v>
      </c>
      <c r="E104" s="17"/>
      <c r="F104" s="37">
        <v>42320</v>
      </c>
      <c r="G104" s="47" t="s">
        <v>254</v>
      </c>
      <c r="H104" s="47" t="s">
        <v>255</v>
      </c>
      <c r="I104" s="15" t="s">
        <v>617</v>
      </c>
      <c r="J104" s="15">
        <v>102</v>
      </c>
      <c r="K104" s="15"/>
      <c r="L104" s="15"/>
      <c r="M104" s="15"/>
      <c r="N104" s="15"/>
      <c r="O104" s="15"/>
      <c r="P104" s="15"/>
      <c r="Q104" s="15"/>
      <c r="R104" s="15"/>
      <c r="S104" s="15"/>
      <c r="T104" s="15"/>
      <c r="U104" s="15"/>
      <c r="V104" s="15"/>
      <c r="W104" s="15"/>
    </row>
    <row r="105" spans="1:23" ht="15">
      <c r="A105" s="17">
        <v>103</v>
      </c>
      <c r="B105" s="2" t="s">
        <v>233</v>
      </c>
      <c r="C105" s="17" t="s">
        <v>44</v>
      </c>
      <c r="D105" s="18">
        <v>123.45</v>
      </c>
      <c r="E105" s="17"/>
      <c r="F105" s="38">
        <v>42343</v>
      </c>
      <c r="G105" s="35" t="s">
        <v>263</v>
      </c>
      <c r="H105" s="47" t="s">
        <v>255</v>
      </c>
      <c r="I105" s="15" t="s">
        <v>618</v>
      </c>
      <c r="J105" s="15">
        <v>103</v>
      </c>
      <c r="K105" s="15"/>
      <c r="L105" s="15"/>
      <c r="M105" s="15"/>
      <c r="N105" s="15"/>
      <c r="O105" s="15"/>
      <c r="P105" s="15"/>
      <c r="Q105" s="15"/>
      <c r="R105" s="15"/>
      <c r="S105" s="15"/>
      <c r="T105" s="15"/>
      <c r="U105" s="15"/>
      <c r="V105" s="15"/>
      <c r="W105" s="15"/>
    </row>
    <row r="106" spans="1:23">
      <c r="A106" s="17">
        <v>104</v>
      </c>
      <c r="B106" s="2" t="s">
        <v>225</v>
      </c>
      <c r="C106" s="17" t="s">
        <v>44</v>
      </c>
      <c r="D106" s="18">
        <v>354</v>
      </c>
      <c r="E106" s="4" t="s">
        <v>264</v>
      </c>
      <c r="F106" s="38">
        <v>42364</v>
      </c>
      <c r="G106" s="47" t="s">
        <v>256</v>
      </c>
      <c r="H106" s="47" t="s">
        <v>257</v>
      </c>
      <c r="I106" s="15" t="s">
        <v>619</v>
      </c>
      <c r="J106" s="15">
        <v>104</v>
      </c>
      <c r="K106" s="15"/>
      <c r="L106" s="15"/>
      <c r="M106" s="15"/>
      <c r="N106" s="15"/>
      <c r="O106" s="15"/>
      <c r="P106" s="15"/>
      <c r="Q106" s="15"/>
      <c r="R106" s="15"/>
      <c r="S106" s="15"/>
      <c r="T106" s="15"/>
      <c r="U106" s="15"/>
      <c r="V106" s="15"/>
      <c r="W106" s="15"/>
    </row>
    <row r="107" spans="1:23">
      <c r="A107" s="17">
        <v>105</v>
      </c>
      <c r="B107" s="2" t="s">
        <v>509</v>
      </c>
      <c r="C107" s="17" t="s">
        <v>44</v>
      </c>
      <c r="D107" s="18">
        <v>14.372999999999998</v>
      </c>
      <c r="E107" s="17"/>
      <c r="F107" s="18"/>
      <c r="G107" s="47"/>
      <c r="H107" s="47"/>
      <c r="I107" s="15" t="s">
        <v>620</v>
      </c>
      <c r="J107" s="15">
        <v>105</v>
      </c>
      <c r="K107" s="15"/>
      <c r="L107" s="15"/>
      <c r="M107" s="15"/>
      <c r="N107" s="15"/>
      <c r="O107" s="15"/>
      <c r="P107" s="15"/>
      <c r="Q107" s="15"/>
      <c r="R107" s="15"/>
      <c r="S107" s="15"/>
      <c r="T107" s="15"/>
      <c r="U107" s="15"/>
      <c r="V107" s="15"/>
      <c r="W107" s="15"/>
    </row>
    <row r="108" spans="1:23">
      <c r="A108" s="17">
        <v>106</v>
      </c>
      <c r="B108" s="2" t="s">
        <v>510</v>
      </c>
      <c r="C108" s="17" t="s">
        <v>44</v>
      </c>
      <c r="D108" s="18">
        <v>14.372999999999998</v>
      </c>
      <c r="E108" s="17"/>
      <c r="F108" s="18"/>
      <c r="G108" s="47"/>
      <c r="H108" s="47"/>
      <c r="I108" s="15" t="s">
        <v>621</v>
      </c>
      <c r="J108" s="15">
        <v>106</v>
      </c>
      <c r="K108" s="15"/>
      <c r="L108" s="15"/>
      <c r="M108" s="15"/>
      <c r="N108" s="15"/>
      <c r="O108" s="15"/>
      <c r="P108" s="15"/>
      <c r="Q108" s="15"/>
      <c r="R108" s="15"/>
      <c r="S108" s="15"/>
      <c r="T108" s="15"/>
      <c r="U108" s="15"/>
      <c r="V108" s="15"/>
      <c r="W108" s="15"/>
    </row>
    <row r="109" spans="1:23">
      <c r="A109" s="17">
        <v>107</v>
      </c>
      <c r="B109" s="2" t="s">
        <v>511</v>
      </c>
      <c r="C109" s="17" t="s">
        <v>44</v>
      </c>
      <c r="D109" s="18">
        <v>14.387</v>
      </c>
      <c r="E109" s="17"/>
      <c r="F109" s="18"/>
      <c r="G109" s="47"/>
      <c r="H109" s="47"/>
      <c r="I109" s="15" t="s">
        <v>622</v>
      </c>
      <c r="J109" s="15">
        <v>107</v>
      </c>
      <c r="K109" s="15"/>
      <c r="L109" s="15"/>
      <c r="M109" s="15"/>
      <c r="N109" s="15"/>
      <c r="O109" s="15"/>
      <c r="P109" s="15"/>
      <c r="Q109" s="15"/>
      <c r="R109" s="15"/>
      <c r="S109" s="15"/>
      <c r="T109" s="15"/>
      <c r="U109" s="15"/>
      <c r="V109" s="15"/>
      <c r="W109" s="15"/>
    </row>
    <row r="110" spans="1:23">
      <c r="A110" s="17">
        <v>108</v>
      </c>
      <c r="B110" s="2" t="s">
        <v>512</v>
      </c>
      <c r="C110" s="17" t="s">
        <v>44</v>
      </c>
      <c r="D110" s="18">
        <v>14.387</v>
      </c>
      <c r="E110" s="17"/>
      <c r="F110" s="18"/>
      <c r="G110" s="47"/>
      <c r="H110" s="47"/>
      <c r="I110" s="15" t="s">
        <v>623</v>
      </c>
      <c r="J110" s="15">
        <v>108</v>
      </c>
      <c r="K110" s="15"/>
      <c r="L110" s="15"/>
      <c r="M110" s="15"/>
      <c r="N110" s="15"/>
      <c r="O110" s="15"/>
      <c r="P110" s="15"/>
      <c r="Q110" s="15"/>
      <c r="R110" s="15"/>
      <c r="S110" s="15"/>
      <c r="T110" s="15"/>
      <c r="U110" s="15"/>
      <c r="V110" s="15"/>
      <c r="W110" s="15"/>
    </row>
    <row r="111" spans="1:23" ht="14.25">
      <c r="A111" s="17">
        <v>109</v>
      </c>
      <c r="B111" s="16" t="s">
        <v>513</v>
      </c>
      <c r="C111" s="17" t="s">
        <v>44</v>
      </c>
      <c r="D111" s="18">
        <v>217.02</v>
      </c>
      <c r="E111" s="17"/>
      <c r="F111" s="18"/>
      <c r="G111" s="47"/>
      <c r="H111" s="47"/>
      <c r="I111" s="15" t="s">
        <v>624</v>
      </c>
      <c r="J111" s="15">
        <v>109</v>
      </c>
      <c r="K111" s="15"/>
      <c r="L111" s="15"/>
      <c r="M111" s="15"/>
      <c r="N111" s="15"/>
      <c r="O111" s="15"/>
      <c r="P111" s="15"/>
      <c r="Q111" s="15"/>
      <c r="R111" s="15"/>
      <c r="S111" s="15"/>
      <c r="T111" s="15"/>
      <c r="U111" s="15"/>
      <c r="V111" s="15"/>
      <c r="W111" s="15"/>
    </row>
    <row r="112" spans="1:23" ht="14.25">
      <c r="A112" s="17">
        <v>110</v>
      </c>
      <c r="B112" s="16" t="s">
        <v>759</v>
      </c>
      <c r="C112" s="17" t="s">
        <v>44</v>
      </c>
      <c r="D112" s="51">
        <v>17.998999999999999</v>
      </c>
      <c r="E112" s="17" t="s">
        <v>70</v>
      </c>
      <c r="F112" s="52">
        <v>42495</v>
      </c>
      <c r="G112" s="47" t="s">
        <v>254</v>
      </c>
      <c r="H112" s="47" t="s">
        <v>255</v>
      </c>
      <c r="I112" s="15" t="s">
        <v>625</v>
      </c>
      <c r="J112" s="15">
        <v>110</v>
      </c>
      <c r="K112" s="15"/>
      <c r="L112" s="15"/>
      <c r="M112" s="15"/>
      <c r="N112" s="15"/>
      <c r="O112" s="15"/>
      <c r="P112" s="15"/>
      <c r="Q112" s="15"/>
      <c r="R112" s="15"/>
      <c r="S112" s="15"/>
      <c r="T112" s="15"/>
      <c r="U112" s="15"/>
      <c r="V112" s="15"/>
      <c r="W112" s="15"/>
    </row>
    <row r="113" spans="1:23" ht="14.25">
      <c r="A113" s="17">
        <v>111</v>
      </c>
      <c r="B113" s="16" t="s">
        <v>760</v>
      </c>
      <c r="C113" s="17" t="s">
        <v>44</v>
      </c>
      <c r="D113" s="51">
        <v>17.998999999999999</v>
      </c>
      <c r="E113" s="17" t="s">
        <v>70</v>
      </c>
      <c r="F113" s="52">
        <v>42495</v>
      </c>
      <c r="G113" s="47" t="s">
        <v>254</v>
      </c>
      <c r="H113" s="47" t="s">
        <v>255</v>
      </c>
      <c r="I113" s="15" t="s">
        <v>626</v>
      </c>
      <c r="J113" s="15">
        <v>111</v>
      </c>
      <c r="K113" s="15"/>
      <c r="L113" s="15"/>
      <c r="M113" s="15"/>
      <c r="N113" s="15"/>
      <c r="O113" s="15"/>
      <c r="P113" s="15"/>
      <c r="Q113" s="15"/>
      <c r="R113" s="15"/>
      <c r="S113" s="15"/>
      <c r="T113" s="15"/>
      <c r="U113" s="15"/>
      <c r="V113" s="15"/>
      <c r="W113" s="15"/>
    </row>
    <row r="114" spans="1:23">
      <c r="A114" s="17">
        <v>112</v>
      </c>
      <c r="B114" s="2" t="s">
        <v>766</v>
      </c>
      <c r="C114" s="17" t="s">
        <v>44</v>
      </c>
      <c r="D114" s="51">
        <v>226.642</v>
      </c>
      <c r="E114" s="17" t="s">
        <v>66</v>
      </c>
      <c r="F114" s="36">
        <v>40969</v>
      </c>
      <c r="G114" s="47" t="s">
        <v>254</v>
      </c>
      <c r="H114" s="47" t="s">
        <v>255</v>
      </c>
      <c r="I114" s="15" t="s">
        <v>627</v>
      </c>
      <c r="J114" s="15">
        <v>112</v>
      </c>
      <c r="K114" s="15"/>
      <c r="L114" s="15"/>
      <c r="M114" s="15"/>
      <c r="N114" s="15"/>
      <c r="O114" s="15"/>
      <c r="P114" s="15"/>
      <c r="Q114" s="15"/>
      <c r="R114" s="15"/>
      <c r="S114" s="15"/>
      <c r="T114" s="15"/>
      <c r="U114" s="15"/>
      <c r="V114" s="15"/>
      <c r="W114" s="15"/>
    </row>
    <row r="115" spans="1:23">
      <c r="A115" s="17">
        <v>113</v>
      </c>
      <c r="B115" s="6" t="s">
        <v>127</v>
      </c>
      <c r="C115" s="17" t="s">
        <v>128</v>
      </c>
      <c r="D115" s="18">
        <v>315</v>
      </c>
      <c r="E115" s="17" t="s">
        <v>66</v>
      </c>
      <c r="F115" s="36">
        <v>41365</v>
      </c>
      <c r="G115" s="47">
        <v>315</v>
      </c>
      <c r="H115" s="47">
        <v>315</v>
      </c>
      <c r="I115" s="15" t="s">
        <v>628</v>
      </c>
      <c r="J115" s="15">
        <v>113</v>
      </c>
      <c r="K115" s="15"/>
      <c r="L115" s="15"/>
      <c r="M115" s="15"/>
      <c r="N115" s="15"/>
      <c r="O115" s="15"/>
      <c r="P115" s="15"/>
      <c r="Q115" s="15"/>
      <c r="R115" s="15"/>
      <c r="S115" s="15"/>
      <c r="T115" s="15"/>
      <c r="U115" s="15"/>
      <c r="V115" s="15"/>
      <c r="W115" s="15"/>
    </row>
    <row r="116" spans="1:23">
      <c r="A116" s="17">
        <v>114</v>
      </c>
      <c r="B116" s="6" t="s">
        <v>129</v>
      </c>
      <c r="C116" s="17" t="s">
        <v>128</v>
      </c>
      <c r="D116" s="18">
        <v>315</v>
      </c>
      <c r="E116" s="17" t="s">
        <v>66</v>
      </c>
      <c r="F116" s="36">
        <v>41365</v>
      </c>
      <c r="G116" s="47">
        <v>315</v>
      </c>
      <c r="H116" s="47">
        <v>315</v>
      </c>
      <c r="I116" s="15" t="s">
        <v>629</v>
      </c>
      <c r="J116" s="15">
        <v>114</v>
      </c>
      <c r="K116" s="15"/>
      <c r="L116" s="15"/>
      <c r="M116" s="15"/>
      <c r="N116" s="15"/>
      <c r="O116" s="15"/>
      <c r="P116" s="15"/>
      <c r="Q116" s="15"/>
      <c r="R116" s="15"/>
      <c r="S116" s="15"/>
      <c r="T116" s="15"/>
      <c r="U116" s="15"/>
      <c r="V116" s="15"/>
      <c r="W116" s="15"/>
    </row>
    <row r="117" spans="1:23">
      <c r="A117" s="17">
        <v>115</v>
      </c>
      <c r="B117" s="6" t="s">
        <v>130</v>
      </c>
      <c r="C117" s="17" t="s">
        <v>128</v>
      </c>
      <c r="D117" s="18">
        <v>315</v>
      </c>
      <c r="E117" s="17" t="s">
        <v>70</v>
      </c>
      <c r="F117" s="36">
        <v>41365</v>
      </c>
      <c r="G117" s="47">
        <v>315</v>
      </c>
      <c r="H117" s="47">
        <v>315</v>
      </c>
      <c r="I117" s="15" t="s">
        <v>630</v>
      </c>
      <c r="J117" s="15">
        <v>115</v>
      </c>
      <c r="K117" s="15"/>
      <c r="L117" s="15"/>
      <c r="M117" s="15"/>
      <c r="N117" s="15"/>
      <c r="O117" s="15"/>
      <c r="P117" s="15"/>
      <c r="Q117" s="15"/>
      <c r="R117" s="15"/>
      <c r="S117" s="15"/>
      <c r="T117" s="15"/>
      <c r="U117" s="15"/>
      <c r="V117" s="15"/>
      <c r="W117" s="15"/>
    </row>
    <row r="118" spans="1:23">
      <c r="A118" s="17">
        <v>116</v>
      </c>
      <c r="B118" s="6" t="s">
        <v>131</v>
      </c>
      <c r="C118" s="17" t="s">
        <v>128</v>
      </c>
      <c r="D118" s="18">
        <v>315</v>
      </c>
      <c r="E118" s="17" t="s">
        <v>70</v>
      </c>
      <c r="F118" s="36">
        <v>41365</v>
      </c>
      <c r="G118" s="47">
        <v>315</v>
      </c>
      <c r="H118" s="47">
        <v>315</v>
      </c>
      <c r="I118" s="15" t="s">
        <v>631</v>
      </c>
      <c r="J118" s="15">
        <v>116</v>
      </c>
      <c r="K118" s="15"/>
      <c r="L118" s="15"/>
      <c r="M118" s="15"/>
      <c r="N118" s="15"/>
      <c r="O118" s="15"/>
      <c r="P118" s="15"/>
      <c r="Q118" s="15"/>
      <c r="R118" s="15"/>
      <c r="S118" s="15"/>
      <c r="T118" s="15"/>
      <c r="U118" s="15"/>
      <c r="V118" s="15"/>
      <c r="W118" s="15"/>
    </row>
    <row r="119" spans="1:23">
      <c r="A119" s="17">
        <v>117</v>
      </c>
      <c r="B119" s="6" t="s">
        <v>132</v>
      </c>
      <c r="C119" s="17" t="s">
        <v>128</v>
      </c>
      <c r="D119" s="18">
        <v>315</v>
      </c>
      <c r="E119" s="17" t="s">
        <v>66</v>
      </c>
      <c r="F119" s="36">
        <v>41365</v>
      </c>
      <c r="G119" s="47">
        <v>315</v>
      </c>
      <c r="H119" s="47">
        <v>315</v>
      </c>
      <c r="I119" s="15" t="s">
        <v>632</v>
      </c>
      <c r="J119" s="15">
        <v>117</v>
      </c>
      <c r="K119" s="15"/>
      <c r="L119" s="15"/>
      <c r="M119" s="15"/>
      <c r="N119" s="15"/>
      <c r="O119" s="15"/>
      <c r="P119" s="15"/>
      <c r="Q119" s="15"/>
      <c r="R119" s="15"/>
      <c r="S119" s="15"/>
      <c r="T119" s="15"/>
      <c r="U119" s="15"/>
      <c r="V119" s="15"/>
      <c r="W119" s="15"/>
    </row>
    <row r="120" spans="1:23">
      <c r="A120" s="17">
        <v>118</v>
      </c>
      <c r="B120" s="6" t="s">
        <v>133</v>
      </c>
      <c r="C120" s="17" t="s">
        <v>128</v>
      </c>
      <c r="D120" s="18">
        <v>315</v>
      </c>
      <c r="E120" s="17" t="s">
        <v>66</v>
      </c>
      <c r="F120" s="36">
        <v>41365</v>
      </c>
      <c r="G120" s="47">
        <v>315</v>
      </c>
      <c r="H120" s="47">
        <v>315</v>
      </c>
      <c r="I120" s="15" t="s">
        <v>633</v>
      </c>
      <c r="J120" s="15">
        <v>118</v>
      </c>
      <c r="K120" s="15"/>
      <c r="L120" s="15"/>
      <c r="M120" s="15"/>
      <c r="N120" s="15"/>
      <c r="O120" s="15"/>
      <c r="P120" s="15"/>
      <c r="Q120" s="15"/>
      <c r="R120" s="15"/>
      <c r="S120" s="15"/>
      <c r="T120" s="15"/>
      <c r="U120" s="15"/>
      <c r="V120" s="15"/>
      <c r="W120" s="15"/>
    </row>
    <row r="121" spans="1:23">
      <c r="A121" s="17">
        <v>119</v>
      </c>
      <c r="B121" s="6" t="s">
        <v>134</v>
      </c>
      <c r="C121" s="17" t="s">
        <v>128</v>
      </c>
      <c r="D121" s="18">
        <v>315</v>
      </c>
      <c r="E121" s="17" t="s">
        <v>66</v>
      </c>
      <c r="F121" s="36">
        <v>41365</v>
      </c>
      <c r="G121" s="47">
        <v>315</v>
      </c>
      <c r="H121" s="47">
        <v>315</v>
      </c>
      <c r="I121" s="15" t="s">
        <v>634</v>
      </c>
      <c r="J121" s="15">
        <v>119</v>
      </c>
      <c r="K121" s="15"/>
      <c r="L121" s="15"/>
      <c r="M121" s="15"/>
      <c r="N121" s="15"/>
      <c r="O121" s="15"/>
      <c r="P121" s="15"/>
      <c r="Q121" s="15"/>
      <c r="R121" s="15"/>
      <c r="S121" s="15"/>
      <c r="T121" s="15"/>
      <c r="U121" s="15"/>
      <c r="V121" s="15"/>
      <c r="W121" s="15"/>
    </row>
    <row r="122" spans="1:23">
      <c r="A122" s="17">
        <v>120</v>
      </c>
      <c r="B122" s="6" t="s">
        <v>17</v>
      </c>
      <c r="C122" s="17" t="s">
        <v>128</v>
      </c>
      <c r="D122" s="18">
        <v>1500</v>
      </c>
      <c r="E122" s="17" t="s">
        <v>70</v>
      </c>
      <c r="F122" s="36">
        <v>41365</v>
      </c>
      <c r="G122" s="47">
        <v>1500</v>
      </c>
      <c r="H122" s="47">
        <v>1500</v>
      </c>
      <c r="I122" s="15" t="s">
        <v>635</v>
      </c>
      <c r="J122" s="15">
        <v>120</v>
      </c>
      <c r="K122" s="15"/>
      <c r="L122" s="15"/>
      <c r="M122" s="15"/>
      <c r="N122" s="15"/>
      <c r="O122" s="15"/>
      <c r="P122" s="15"/>
      <c r="Q122" s="15"/>
      <c r="R122" s="15"/>
      <c r="S122" s="15"/>
      <c r="T122" s="15"/>
      <c r="U122" s="15"/>
      <c r="V122" s="15"/>
      <c r="W122" s="15"/>
    </row>
    <row r="123" spans="1:23">
      <c r="A123" s="17">
        <v>121</v>
      </c>
      <c r="B123" s="6" t="s">
        <v>30</v>
      </c>
      <c r="C123" s="17" t="s">
        <v>128</v>
      </c>
      <c r="D123" s="18">
        <v>1500</v>
      </c>
      <c r="E123" s="17" t="s">
        <v>70</v>
      </c>
      <c r="F123" s="36">
        <v>41365</v>
      </c>
      <c r="G123" s="47">
        <v>1500</v>
      </c>
      <c r="H123" s="47">
        <v>1500</v>
      </c>
      <c r="I123" s="15" t="s">
        <v>636</v>
      </c>
      <c r="J123" s="15">
        <v>121</v>
      </c>
      <c r="K123" s="15"/>
      <c r="L123" s="15"/>
      <c r="M123" s="15"/>
      <c r="N123" s="15"/>
      <c r="O123" s="15"/>
      <c r="P123" s="15"/>
      <c r="Q123" s="15"/>
      <c r="R123" s="15"/>
      <c r="S123" s="15"/>
      <c r="T123" s="15"/>
      <c r="U123" s="15"/>
      <c r="V123" s="15"/>
      <c r="W123" s="15"/>
    </row>
    <row r="124" spans="1:23">
      <c r="A124" s="17">
        <v>122</v>
      </c>
      <c r="B124" s="6" t="s">
        <v>135</v>
      </c>
      <c r="C124" s="17" t="s">
        <v>128</v>
      </c>
      <c r="D124" s="18">
        <v>1500</v>
      </c>
      <c r="E124" s="17" t="s">
        <v>70</v>
      </c>
      <c r="F124" s="36">
        <v>41365</v>
      </c>
      <c r="G124" s="47">
        <v>1500</v>
      </c>
      <c r="H124" s="47">
        <v>1500</v>
      </c>
      <c r="I124" s="15" t="s">
        <v>637</v>
      </c>
      <c r="J124" s="15">
        <v>122</v>
      </c>
      <c r="K124" s="15"/>
      <c r="L124" s="15"/>
      <c r="M124" s="15"/>
      <c r="N124" s="15"/>
      <c r="O124" s="15"/>
      <c r="P124" s="15"/>
      <c r="Q124" s="15"/>
      <c r="R124" s="15"/>
      <c r="S124" s="15"/>
      <c r="T124" s="15"/>
      <c r="U124" s="15"/>
      <c r="V124" s="15"/>
      <c r="W124" s="15"/>
    </row>
    <row r="125" spans="1:23">
      <c r="A125" s="17">
        <v>123</v>
      </c>
      <c r="B125" s="6" t="s">
        <v>136</v>
      </c>
      <c r="C125" s="17" t="s">
        <v>128</v>
      </c>
      <c r="D125" s="18">
        <v>315</v>
      </c>
      <c r="E125" s="17" t="s">
        <v>70</v>
      </c>
      <c r="F125" s="36">
        <v>41365</v>
      </c>
      <c r="G125" s="47">
        <v>315</v>
      </c>
      <c r="H125" s="47">
        <v>315</v>
      </c>
      <c r="I125" s="15" t="s">
        <v>638</v>
      </c>
      <c r="J125" s="15">
        <v>123</v>
      </c>
      <c r="K125" s="15"/>
      <c r="L125" s="15"/>
      <c r="M125" s="15"/>
      <c r="N125" s="15"/>
      <c r="O125" s="15"/>
      <c r="P125" s="15"/>
      <c r="Q125" s="15"/>
      <c r="R125" s="15"/>
      <c r="S125" s="15"/>
      <c r="T125" s="15"/>
      <c r="U125" s="15"/>
      <c r="V125" s="15"/>
      <c r="W125" s="15"/>
    </row>
    <row r="126" spans="1:23">
      <c r="A126" s="17">
        <v>124</v>
      </c>
      <c r="B126" s="6" t="s">
        <v>22</v>
      </c>
      <c r="C126" s="17" t="s">
        <v>128</v>
      </c>
      <c r="D126" s="18">
        <v>1500</v>
      </c>
      <c r="E126" s="17" t="s">
        <v>70</v>
      </c>
      <c r="F126" s="36">
        <v>41365</v>
      </c>
      <c r="G126" s="47">
        <v>1500</v>
      </c>
      <c r="H126" s="47">
        <v>1500</v>
      </c>
      <c r="I126" s="15" t="s">
        <v>639</v>
      </c>
      <c r="J126" s="15">
        <v>124</v>
      </c>
      <c r="K126" s="15"/>
      <c r="L126" s="15"/>
      <c r="M126" s="15"/>
      <c r="N126" s="15"/>
      <c r="O126" s="15"/>
      <c r="P126" s="15"/>
      <c r="Q126" s="15"/>
      <c r="R126" s="15"/>
      <c r="S126" s="15"/>
      <c r="T126" s="15"/>
      <c r="U126" s="15"/>
      <c r="V126" s="15"/>
      <c r="W126" s="15"/>
    </row>
    <row r="127" spans="1:23">
      <c r="A127" s="17">
        <v>125</v>
      </c>
      <c r="B127" s="6" t="s">
        <v>137</v>
      </c>
      <c r="C127" s="17" t="s">
        <v>128</v>
      </c>
      <c r="D127" s="18">
        <v>1500</v>
      </c>
      <c r="E127" s="17" t="s">
        <v>70</v>
      </c>
      <c r="F127" s="36">
        <v>41365</v>
      </c>
      <c r="G127" s="47">
        <v>1500</v>
      </c>
      <c r="H127" s="47">
        <v>1500</v>
      </c>
      <c r="I127" s="15" t="s">
        <v>640</v>
      </c>
      <c r="J127" s="15">
        <v>125</v>
      </c>
      <c r="K127" s="15"/>
      <c r="L127" s="15"/>
      <c r="M127" s="15"/>
      <c r="N127" s="15"/>
      <c r="O127" s="15"/>
      <c r="P127" s="15"/>
      <c r="Q127" s="15"/>
      <c r="R127" s="15"/>
      <c r="S127" s="15"/>
      <c r="T127" s="15"/>
      <c r="U127" s="15"/>
      <c r="V127" s="15"/>
      <c r="W127" s="15"/>
    </row>
    <row r="128" spans="1:23">
      <c r="A128" s="17">
        <v>126</v>
      </c>
      <c r="B128" s="6" t="s">
        <v>138</v>
      </c>
      <c r="C128" s="17" t="s">
        <v>128</v>
      </c>
      <c r="D128" s="18">
        <v>1500</v>
      </c>
      <c r="E128" s="17" t="s">
        <v>70</v>
      </c>
      <c r="F128" s="36">
        <v>41365</v>
      </c>
      <c r="G128" s="47">
        <v>1500</v>
      </c>
      <c r="H128" s="47">
        <v>1500</v>
      </c>
      <c r="I128" s="15" t="s">
        <v>641</v>
      </c>
      <c r="J128" s="15">
        <v>126</v>
      </c>
      <c r="K128" s="15"/>
      <c r="L128" s="15"/>
      <c r="M128" s="15"/>
      <c r="N128" s="15"/>
      <c r="O128" s="15"/>
      <c r="P128" s="15"/>
      <c r="Q128" s="15"/>
      <c r="R128" s="15"/>
      <c r="S128" s="15"/>
      <c r="T128" s="15"/>
      <c r="U128" s="15"/>
      <c r="V128" s="15"/>
      <c r="W128" s="15"/>
    </row>
    <row r="129" spans="1:23">
      <c r="A129" s="17">
        <v>127</v>
      </c>
      <c r="B129" s="6" t="s">
        <v>139</v>
      </c>
      <c r="C129" s="17" t="s">
        <v>128</v>
      </c>
      <c r="D129" s="18">
        <v>1500</v>
      </c>
      <c r="E129" s="17" t="s">
        <v>66</v>
      </c>
      <c r="F129" s="36">
        <v>41365</v>
      </c>
      <c r="G129" s="47">
        <v>1500</v>
      </c>
      <c r="H129" s="47">
        <v>1500</v>
      </c>
      <c r="I129" s="15" t="s">
        <v>642</v>
      </c>
      <c r="J129" s="15">
        <v>127</v>
      </c>
      <c r="K129" s="15"/>
      <c r="L129" s="15"/>
      <c r="M129" s="15"/>
      <c r="N129" s="15"/>
      <c r="O129" s="15"/>
      <c r="P129" s="15"/>
      <c r="Q129" s="15"/>
      <c r="R129" s="15"/>
      <c r="S129" s="15"/>
      <c r="T129" s="15"/>
      <c r="U129" s="15"/>
      <c r="V129" s="15"/>
      <c r="W129" s="15"/>
    </row>
    <row r="130" spans="1:23">
      <c r="A130" s="17">
        <v>128</v>
      </c>
      <c r="B130" s="6" t="s">
        <v>140</v>
      </c>
      <c r="C130" s="17" t="s">
        <v>128</v>
      </c>
      <c r="D130" s="18">
        <v>1500</v>
      </c>
      <c r="E130" s="17" t="s">
        <v>66</v>
      </c>
      <c r="F130" s="36">
        <v>41365</v>
      </c>
      <c r="G130" s="47">
        <v>1500</v>
      </c>
      <c r="H130" s="47">
        <v>1500</v>
      </c>
      <c r="I130" s="15" t="s">
        <v>643</v>
      </c>
      <c r="J130" s="15">
        <v>128</v>
      </c>
      <c r="K130" s="15"/>
      <c r="L130" s="15"/>
      <c r="M130" s="15"/>
      <c r="N130" s="15"/>
      <c r="O130" s="15"/>
      <c r="P130" s="15"/>
      <c r="Q130" s="15"/>
      <c r="R130" s="15"/>
      <c r="S130" s="15"/>
      <c r="T130" s="15"/>
      <c r="U130" s="15"/>
      <c r="V130" s="15"/>
      <c r="W130" s="15"/>
    </row>
    <row r="131" spans="1:23">
      <c r="A131" s="17">
        <v>129</v>
      </c>
      <c r="B131" s="6" t="s">
        <v>141</v>
      </c>
      <c r="C131" s="17" t="s">
        <v>128</v>
      </c>
      <c r="D131" s="18">
        <v>315</v>
      </c>
      <c r="E131" s="17" t="s">
        <v>66</v>
      </c>
      <c r="F131" s="36">
        <v>41365</v>
      </c>
      <c r="G131" s="47">
        <v>315</v>
      </c>
      <c r="H131" s="47">
        <v>315</v>
      </c>
      <c r="I131" s="15" t="s">
        <v>644</v>
      </c>
      <c r="J131" s="15">
        <v>129</v>
      </c>
      <c r="K131" s="15"/>
      <c r="L131" s="15"/>
      <c r="M131" s="15"/>
      <c r="N131" s="15"/>
      <c r="O131" s="15"/>
      <c r="P131" s="15"/>
      <c r="Q131" s="15"/>
      <c r="R131" s="15"/>
      <c r="S131" s="15"/>
      <c r="T131" s="15"/>
      <c r="U131" s="15"/>
      <c r="V131" s="15"/>
      <c r="W131" s="15"/>
    </row>
    <row r="132" spans="1:23">
      <c r="A132" s="17">
        <v>130</v>
      </c>
      <c r="B132" s="6" t="s">
        <v>142</v>
      </c>
      <c r="C132" s="17" t="s">
        <v>128</v>
      </c>
      <c r="D132" s="18">
        <v>315</v>
      </c>
      <c r="E132" s="17" t="s">
        <v>70</v>
      </c>
      <c r="F132" s="36">
        <v>41365</v>
      </c>
      <c r="G132" s="47">
        <v>315</v>
      </c>
      <c r="H132" s="47">
        <v>315</v>
      </c>
      <c r="I132" s="15" t="s">
        <v>645</v>
      </c>
      <c r="J132" s="15">
        <v>130</v>
      </c>
      <c r="K132" s="15"/>
      <c r="L132" s="15"/>
      <c r="M132" s="15"/>
      <c r="N132" s="15"/>
      <c r="O132" s="15"/>
      <c r="P132" s="15"/>
      <c r="Q132" s="15"/>
      <c r="R132" s="15"/>
      <c r="S132" s="15"/>
      <c r="T132" s="15"/>
      <c r="U132" s="15"/>
      <c r="V132" s="15"/>
      <c r="W132" s="15"/>
    </row>
    <row r="133" spans="1:23">
      <c r="A133" s="17">
        <v>131</v>
      </c>
      <c r="B133" s="6" t="s">
        <v>143</v>
      </c>
      <c r="C133" s="17" t="s">
        <v>128</v>
      </c>
      <c r="D133" s="18">
        <v>315</v>
      </c>
      <c r="E133" s="17" t="s">
        <v>70</v>
      </c>
      <c r="F133" s="36">
        <v>41365</v>
      </c>
      <c r="G133" s="47">
        <v>315</v>
      </c>
      <c r="H133" s="47">
        <v>315</v>
      </c>
      <c r="I133" s="15" t="s">
        <v>646</v>
      </c>
      <c r="J133" s="15">
        <v>131</v>
      </c>
      <c r="K133" s="15"/>
      <c r="L133" s="15"/>
      <c r="M133" s="15"/>
      <c r="N133" s="15"/>
      <c r="O133" s="15"/>
      <c r="P133" s="15"/>
      <c r="Q133" s="15"/>
      <c r="R133" s="15"/>
      <c r="S133" s="15"/>
      <c r="T133" s="15"/>
      <c r="U133" s="15"/>
      <c r="V133" s="15"/>
      <c r="W133" s="15"/>
    </row>
    <row r="134" spans="1:23">
      <c r="A134" s="17">
        <v>132</v>
      </c>
      <c r="B134" s="6" t="s">
        <v>11</v>
      </c>
      <c r="C134" s="17" t="s">
        <v>128</v>
      </c>
      <c r="D134" s="18">
        <v>315</v>
      </c>
      <c r="E134" s="17" t="s">
        <v>70</v>
      </c>
      <c r="F134" s="36">
        <v>41365</v>
      </c>
      <c r="G134" s="47">
        <v>315</v>
      </c>
      <c r="H134" s="47">
        <v>315</v>
      </c>
      <c r="I134" s="15" t="s">
        <v>647</v>
      </c>
      <c r="J134" s="15">
        <v>132</v>
      </c>
      <c r="K134" s="15"/>
      <c r="L134" s="15"/>
      <c r="M134" s="15"/>
      <c r="N134" s="15"/>
      <c r="O134" s="15"/>
      <c r="P134" s="15"/>
      <c r="Q134" s="15"/>
      <c r="R134" s="15"/>
      <c r="S134" s="15"/>
      <c r="T134" s="15"/>
      <c r="U134" s="15"/>
      <c r="V134" s="15"/>
      <c r="W134" s="15"/>
    </row>
    <row r="135" spans="1:23">
      <c r="A135" s="17">
        <v>133</v>
      </c>
      <c r="B135" s="6" t="s">
        <v>33</v>
      </c>
      <c r="C135" s="17" t="s">
        <v>128</v>
      </c>
      <c r="D135" s="18">
        <v>315</v>
      </c>
      <c r="E135" s="17" t="s">
        <v>70</v>
      </c>
      <c r="F135" s="36">
        <v>41365</v>
      </c>
      <c r="G135" s="47">
        <v>315</v>
      </c>
      <c r="H135" s="47">
        <v>315</v>
      </c>
      <c r="I135" s="15" t="s">
        <v>648</v>
      </c>
      <c r="J135" s="15">
        <v>133</v>
      </c>
      <c r="K135" s="15"/>
      <c r="L135" s="15"/>
      <c r="M135" s="15"/>
      <c r="N135" s="15"/>
      <c r="O135" s="15"/>
      <c r="P135" s="15"/>
      <c r="Q135" s="15"/>
      <c r="R135" s="15"/>
      <c r="S135" s="15"/>
      <c r="T135" s="15"/>
      <c r="U135" s="15"/>
      <c r="V135" s="15"/>
      <c r="W135" s="15"/>
    </row>
    <row r="136" spans="1:23" s="27" customFormat="1">
      <c r="A136" s="17">
        <v>134</v>
      </c>
      <c r="B136" s="2" t="s">
        <v>226</v>
      </c>
      <c r="C136" s="26" t="s">
        <v>128</v>
      </c>
      <c r="D136" s="18">
        <v>500</v>
      </c>
      <c r="E136" s="26" t="s">
        <v>70</v>
      </c>
      <c r="F136" s="37">
        <v>42310</v>
      </c>
      <c r="G136" s="49">
        <v>500</v>
      </c>
      <c r="H136" s="49">
        <v>500</v>
      </c>
      <c r="I136" s="15" t="s">
        <v>649</v>
      </c>
      <c r="J136" s="15">
        <v>134</v>
      </c>
      <c r="K136" s="70"/>
      <c r="L136" s="70"/>
      <c r="M136" s="70"/>
      <c r="N136" s="70"/>
      <c r="O136" s="70"/>
      <c r="P136" s="70"/>
      <c r="Q136" s="70"/>
      <c r="R136" s="70"/>
      <c r="S136" s="70"/>
      <c r="T136" s="70"/>
      <c r="U136" s="70"/>
      <c r="V136" s="70"/>
      <c r="W136" s="70"/>
    </row>
    <row r="137" spans="1:23">
      <c r="A137" s="17">
        <v>135</v>
      </c>
      <c r="B137" s="6" t="s">
        <v>144</v>
      </c>
      <c r="C137" s="17" t="s">
        <v>128</v>
      </c>
      <c r="D137" s="18">
        <v>315</v>
      </c>
      <c r="E137" s="17" t="s">
        <v>70</v>
      </c>
      <c r="F137" s="36">
        <v>41365</v>
      </c>
      <c r="G137" s="47">
        <v>315</v>
      </c>
      <c r="H137" s="47">
        <v>315</v>
      </c>
      <c r="I137" s="15" t="s">
        <v>650</v>
      </c>
      <c r="J137" s="15">
        <v>135</v>
      </c>
      <c r="K137" s="15"/>
      <c r="L137" s="15"/>
      <c r="M137" s="15"/>
      <c r="N137" s="15"/>
      <c r="O137" s="15"/>
      <c r="P137" s="15"/>
      <c r="Q137" s="15"/>
      <c r="R137" s="15"/>
      <c r="S137" s="15"/>
      <c r="T137" s="15"/>
      <c r="U137" s="15"/>
      <c r="V137" s="15"/>
      <c r="W137" s="15"/>
    </row>
    <row r="138" spans="1:23">
      <c r="A138" s="17">
        <v>136</v>
      </c>
      <c r="B138" s="6" t="s">
        <v>145</v>
      </c>
      <c r="C138" s="17" t="s">
        <v>128</v>
      </c>
      <c r="D138" s="18">
        <v>315</v>
      </c>
      <c r="E138" s="17" t="s">
        <v>70</v>
      </c>
      <c r="F138" s="36">
        <v>41365</v>
      </c>
      <c r="G138" s="47">
        <v>315</v>
      </c>
      <c r="H138" s="47">
        <v>315</v>
      </c>
      <c r="I138" s="15" t="s">
        <v>651</v>
      </c>
      <c r="J138" s="15">
        <v>136</v>
      </c>
      <c r="K138" s="15"/>
      <c r="L138" s="15"/>
      <c r="M138" s="15"/>
      <c r="N138" s="15"/>
      <c r="O138" s="15"/>
      <c r="P138" s="15"/>
      <c r="Q138" s="15"/>
      <c r="R138" s="15"/>
      <c r="S138" s="15"/>
      <c r="T138" s="15"/>
      <c r="U138" s="15"/>
      <c r="V138" s="15"/>
      <c r="W138" s="15"/>
    </row>
    <row r="139" spans="1:23">
      <c r="A139" s="17">
        <v>137</v>
      </c>
      <c r="B139" s="6" t="s">
        <v>146</v>
      </c>
      <c r="C139" s="17" t="s">
        <v>128</v>
      </c>
      <c r="D139" s="18">
        <v>315</v>
      </c>
      <c r="E139" s="17" t="s">
        <v>70</v>
      </c>
      <c r="F139" s="36">
        <v>41365</v>
      </c>
      <c r="G139" s="47">
        <v>315</v>
      </c>
      <c r="H139" s="47">
        <v>315</v>
      </c>
      <c r="I139" s="15" t="s">
        <v>652</v>
      </c>
      <c r="J139" s="15">
        <v>137</v>
      </c>
      <c r="K139" s="15"/>
      <c r="L139" s="15"/>
      <c r="M139" s="15"/>
      <c r="N139" s="15"/>
      <c r="O139" s="15"/>
      <c r="P139" s="15"/>
      <c r="Q139" s="15"/>
      <c r="R139" s="15"/>
      <c r="S139" s="15"/>
      <c r="T139" s="15"/>
      <c r="U139" s="15"/>
      <c r="V139" s="15"/>
      <c r="W139" s="15"/>
    </row>
    <row r="140" spans="1:23">
      <c r="A140" s="17">
        <v>138</v>
      </c>
      <c r="B140" s="6" t="s">
        <v>147</v>
      </c>
      <c r="C140" s="17" t="s">
        <v>128</v>
      </c>
      <c r="D140" s="18">
        <v>315</v>
      </c>
      <c r="E140" s="17" t="s">
        <v>70</v>
      </c>
      <c r="F140" s="36">
        <v>41365</v>
      </c>
      <c r="G140" s="47">
        <v>315</v>
      </c>
      <c r="H140" s="47">
        <v>315</v>
      </c>
      <c r="I140" s="15" t="s">
        <v>653</v>
      </c>
      <c r="J140" s="15">
        <v>138</v>
      </c>
      <c r="K140" s="15"/>
      <c r="L140" s="15"/>
      <c r="M140" s="15"/>
      <c r="N140" s="15"/>
      <c r="O140" s="15"/>
      <c r="P140" s="15"/>
      <c r="Q140" s="15"/>
      <c r="R140" s="15"/>
      <c r="S140" s="15"/>
      <c r="T140" s="15"/>
      <c r="U140" s="15"/>
      <c r="V140" s="15"/>
      <c r="W140" s="15"/>
    </row>
    <row r="141" spans="1:23">
      <c r="A141" s="17">
        <v>139</v>
      </c>
      <c r="B141" s="6" t="s">
        <v>3</v>
      </c>
      <c r="C141" s="17" t="s">
        <v>128</v>
      </c>
      <c r="D141" s="18">
        <v>315</v>
      </c>
      <c r="E141" s="17" t="s">
        <v>70</v>
      </c>
      <c r="F141" s="36">
        <v>41365</v>
      </c>
      <c r="G141" s="47">
        <v>315</v>
      </c>
      <c r="H141" s="47">
        <v>315</v>
      </c>
      <c r="I141" s="15" t="s">
        <v>654</v>
      </c>
      <c r="J141" s="15">
        <v>139</v>
      </c>
      <c r="K141" s="15"/>
      <c r="L141" s="15"/>
      <c r="M141" s="15"/>
      <c r="N141" s="15"/>
      <c r="O141" s="15"/>
      <c r="P141" s="15"/>
      <c r="Q141" s="15"/>
      <c r="R141" s="15"/>
      <c r="S141" s="15"/>
      <c r="T141" s="15"/>
      <c r="U141" s="15"/>
      <c r="V141" s="15"/>
      <c r="W141" s="15"/>
    </row>
    <row r="142" spans="1:23">
      <c r="A142" s="17">
        <v>140</v>
      </c>
      <c r="B142" s="6" t="s">
        <v>148</v>
      </c>
      <c r="C142" s="17" t="s">
        <v>128</v>
      </c>
      <c r="D142" s="18">
        <v>1500</v>
      </c>
      <c r="E142" s="17" t="s">
        <v>66</v>
      </c>
      <c r="F142" s="36">
        <v>41365</v>
      </c>
      <c r="G142" s="47">
        <v>1500</v>
      </c>
      <c r="H142" s="47">
        <v>1500</v>
      </c>
      <c r="I142" s="15" t="s">
        <v>655</v>
      </c>
      <c r="J142" s="15">
        <v>140</v>
      </c>
      <c r="K142" s="15"/>
      <c r="L142" s="15"/>
      <c r="M142" s="15"/>
      <c r="N142" s="15"/>
      <c r="O142" s="15"/>
      <c r="P142" s="15"/>
      <c r="Q142" s="15"/>
      <c r="R142" s="15"/>
      <c r="S142" s="15"/>
      <c r="T142" s="15"/>
      <c r="U142" s="15"/>
      <c r="V142" s="15"/>
      <c r="W142" s="15"/>
    </row>
    <row r="143" spans="1:23">
      <c r="A143" s="17">
        <v>141</v>
      </c>
      <c r="B143" s="6" t="s">
        <v>149</v>
      </c>
      <c r="C143" s="17" t="s">
        <v>128</v>
      </c>
      <c r="D143" s="18">
        <v>1500</v>
      </c>
      <c r="E143" s="17" t="s">
        <v>66</v>
      </c>
      <c r="F143" s="36">
        <v>41365</v>
      </c>
      <c r="G143" s="47">
        <v>1500</v>
      </c>
      <c r="H143" s="47">
        <v>1500</v>
      </c>
      <c r="I143" s="15" t="s">
        <v>656</v>
      </c>
      <c r="J143" s="15">
        <v>141</v>
      </c>
      <c r="K143" s="15"/>
      <c r="L143" s="15"/>
      <c r="M143" s="15"/>
      <c r="N143" s="15"/>
      <c r="O143" s="15"/>
      <c r="P143" s="15"/>
      <c r="Q143" s="15"/>
      <c r="R143" s="15"/>
      <c r="S143" s="15"/>
      <c r="T143" s="15"/>
      <c r="U143" s="15"/>
      <c r="V143" s="15"/>
      <c r="W143" s="15"/>
    </row>
    <row r="144" spans="1:23">
      <c r="A144" s="17">
        <v>142</v>
      </c>
      <c r="B144" s="6" t="s">
        <v>150</v>
      </c>
      <c r="C144" s="17" t="s">
        <v>128</v>
      </c>
      <c r="D144" s="18">
        <v>1500</v>
      </c>
      <c r="E144" s="17" t="s">
        <v>66</v>
      </c>
      <c r="F144" s="36">
        <v>41365</v>
      </c>
      <c r="G144" s="47">
        <v>1500</v>
      </c>
      <c r="H144" s="47">
        <v>1500</v>
      </c>
      <c r="I144" s="15" t="s">
        <v>657</v>
      </c>
      <c r="J144" s="15">
        <v>142</v>
      </c>
      <c r="K144" s="15"/>
      <c r="L144" s="15"/>
      <c r="M144" s="15"/>
      <c r="N144" s="15"/>
      <c r="O144" s="15"/>
      <c r="P144" s="15"/>
      <c r="Q144" s="15"/>
      <c r="R144" s="15"/>
      <c r="S144" s="15"/>
      <c r="T144" s="15"/>
      <c r="U144" s="15"/>
      <c r="V144" s="15"/>
      <c r="W144" s="15"/>
    </row>
    <row r="145" spans="1:23">
      <c r="A145" s="17">
        <v>143</v>
      </c>
      <c r="B145" s="6" t="s">
        <v>151</v>
      </c>
      <c r="C145" s="17" t="s">
        <v>128</v>
      </c>
      <c r="D145" s="18">
        <v>1500</v>
      </c>
      <c r="E145" s="17" t="s">
        <v>66</v>
      </c>
      <c r="F145" s="36">
        <v>41365</v>
      </c>
      <c r="G145" s="47">
        <v>1500</v>
      </c>
      <c r="H145" s="47">
        <v>1500</v>
      </c>
      <c r="I145" s="15" t="s">
        <v>658</v>
      </c>
      <c r="J145" s="15">
        <v>143</v>
      </c>
      <c r="K145" s="15"/>
      <c r="L145" s="15"/>
      <c r="M145" s="15"/>
      <c r="N145" s="15"/>
      <c r="O145" s="15"/>
      <c r="P145" s="15"/>
      <c r="Q145" s="15"/>
      <c r="R145" s="15"/>
      <c r="S145" s="15"/>
      <c r="T145" s="15"/>
      <c r="U145" s="15"/>
      <c r="V145" s="15"/>
      <c r="W145" s="15"/>
    </row>
    <row r="146" spans="1:23">
      <c r="A146" s="17">
        <v>144</v>
      </c>
      <c r="B146" s="6" t="s">
        <v>10</v>
      </c>
      <c r="C146" s="17" t="s">
        <v>128</v>
      </c>
      <c r="D146" s="18">
        <v>315</v>
      </c>
      <c r="E146" s="17" t="s">
        <v>70</v>
      </c>
      <c r="F146" s="36">
        <v>41365</v>
      </c>
      <c r="G146" s="47">
        <v>315</v>
      </c>
      <c r="H146" s="47">
        <v>315</v>
      </c>
      <c r="I146" s="15" t="s">
        <v>659</v>
      </c>
      <c r="J146" s="15">
        <v>144</v>
      </c>
      <c r="K146" s="15"/>
      <c r="L146" s="15"/>
      <c r="M146" s="15"/>
      <c r="N146" s="15"/>
      <c r="O146" s="15"/>
      <c r="P146" s="15"/>
      <c r="Q146" s="15"/>
      <c r="R146" s="15"/>
      <c r="S146" s="15"/>
      <c r="T146" s="15"/>
      <c r="U146" s="15"/>
      <c r="V146" s="15"/>
      <c r="W146" s="15"/>
    </row>
    <row r="147" spans="1:23">
      <c r="A147" s="17">
        <v>145</v>
      </c>
      <c r="B147" s="6" t="s">
        <v>152</v>
      </c>
      <c r="C147" s="17" t="s">
        <v>128</v>
      </c>
      <c r="D147" s="18">
        <v>1500</v>
      </c>
      <c r="E147" s="17" t="s">
        <v>66</v>
      </c>
      <c r="F147" s="36">
        <v>41365</v>
      </c>
      <c r="G147" s="47">
        <v>1500</v>
      </c>
      <c r="H147" s="47">
        <v>1500</v>
      </c>
      <c r="I147" s="15" t="s">
        <v>660</v>
      </c>
      <c r="J147" s="15">
        <v>145</v>
      </c>
      <c r="K147" s="15"/>
      <c r="L147" s="15"/>
      <c r="M147" s="15"/>
      <c r="N147" s="15"/>
      <c r="O147" s="15"/>
      <c r="P147" s="15"/>
      <c r="Q147" s="15"/>
      <c r="R147" s="15"/>
      <c r="S147" s="15"/>
      <c r="T147" s="15"/>
      <c r="U147" s="15"/>
      <c r="V147" s="15"/>
      <c r="W147" s="15"/>
    </row>
    <row r="148" spans="1:23">
      <c r="A148" s="17">
        <v>146</v>
      </c>
      <c r="B148" s="6" t="s">
        <v>153</v>
      </c>
      <c r="C148" s="17" t="s">
        <v>128</v>
      </c>
      <c r="D148" s="18">
        <v>1500</v>
      </c>
      <c r="E148" s="17" t="s">
        <v>66</v>
      </c>
      <c r="F148" s="36">
        <v>41365</v>
      </c>
      <c r="G148" s="47">
        <v>1500</v>
      </c>
      <c r="H148" s="47">
        <v>1500</v>
      </c>
      <c r="I148" s="15" t="s">
        <v>661</v>
      </c>
      <c r="J148" s="15">
        <v>146</v>
      </c>
      <c r="K148" s="15"/>
      <c r="L148" s="15"/>
      <c r="M148" s="15"/>
      <c r="N148" s="15"/>
      <c r="O148" s="15"/>
      <c r="P148" s="15"/>
      <c r="Q148" s="15"/>
      <c r="R148" s="15"/>
      <c r="S148" s="15"/>
      <c r="T148" s="15"/>
      <c r="U148" s="15"/>
      <c r="V148" s="15"/>
      <c r="W148" s="15"/>
    </row>
    <row r="149" spans="1:23">
      <c r="A149" s="17">
        <v>147</v>
      </c>
      <c r="B149" s="6" t="s">
        <v>154</v>
      </c>
      <c r="C149" s="17" t="s">
        <v>128</v>
      </c>
      <c r="D149" s="18">
        <v>1500</v>
      </c>
      <c r="E149" s="17" t="s">
        <v>66</v>
      </c>
      <c r="F149" s="36">
        <v>41365</v>
      </c>
      <c r="G149" s="47">
        <v>1500</v>
      </c>
      <c r="H149" s="47">
        <v>1500</v>
      </c>
      <c r="I149" s="15" t="s">
        <v>662</v>
      </c>
      <c r="J149" s="15">
        <v>147</v>
      </c>
      <c r="K149" s="15"/>
      <c r="L149" s="15"/>
      <c r="M149" s="15"/>
      <c r="N149" s="15"/>
      <c r="O149" s="15"/>
      <c r="P149" s="15"/>
      <c r="Q149" s="15"/>
      <c r="R149" s="15"/>
      <c r="S149" s="15"/>
      <c r="T149" s="15"/>
      <c r="U149" s="15"/>
      <c r="V149" s="15"/>
      <c r="W149" s="15"/>
    </row>
    <row r="150" spans="1:23">
      <c r="A150" s="17">
        <v>148</v>
      </c>
      <c r="B150" s="6" t="s">
        <v>155</v>
      </c>
      <c r="C150" s="17" t="s">
        <v>128</v>
      </c>
      <c r="D150" s="18">
        <v>1500</v>
      </c>
      <c r="E150" s="17" t="s">
        <v>70</v>
      </c>
      <c r="F150" s="36">
        <v>41365</v>
      </c>
      <c r="G150" s="47">
        <v>1500</v>
      </c>
      <c r="H150" s="47">
        <v>1500</v>
      </c>
      <c r="I150" s="15" t="s">
        <v>663</v>
      </c>
      <c r="J150" s="15">
        <v>148</v>
      </c>
      <c r="K150" s="15"/>
      <c r="L150" s="15"/>
      <c r="M150" s="15"/>
      <c r="N150" s="15"/>
      <c r="O150" s="15"/>
      <c r="P150" s="15"/>
      <c r="Q150" s="15"/>
      <c r="R150" s="15"/>
      <c r="S150" s="15"/>
      <c r="T150" s="15"/>
      <c r="U150" s="15"/>
      <c r="V150" s="15"/>
      <c r="W150" s="15"/>
    </row>
    <row r="151" spans="1:23">
      <c r="A151" s="17">
        <v>149</v>
      </c>
      <c r="B151" s="6" t="s">
        <v>156</v>
      </c>
      <c r="C151" s="17" t="s">
        <v>128</v>
      </c>
      <c r="D151" s="18">
        <v>1500</v>
      </c>
      <c r="E151" s="17" t="s">
        <v>70</v>
      </c>
      <c r="F151" s="36">
        <v>41365</v>
      </c>
      <c r="G151" s="47">
        <v>1500</v>
      </c>
      <c r="H151" s="47">
        <v>1500</v>
      </c>
      <c r="I151" s="15" t="s">
        <v>664</v>
      </c>
      <c r="J151" s="15">
        <v>149</v>
      </c>
      <c r="K151" s="15"/>
      <c r="L151" s="15"/>
      <c r="M151" s="15"/>
      <c r="N151" s="15"/>
      <c r="O151" s="15"/>
      <c r="P151" s="15"/>
      <c r="Q151" s="15"/>
      <c r="R151" s="15"/>
      <c r="S151" s="15"/>
      <c r="T151" s="15"/>
      <c r="U151" s="15"/>
      <c r="V151" s="15"/>
      <c r="W151" s="15"/>
    </row>
    <row r="152" spans="1:23">
      <c r="A152" s="17">
        <v>150</v>
      </c>
      <c r="B152" s="6" t="s">
        <v>157</v>
      </c>
      <c r="C152" s="17" t="s">
        <v>128</v>
      </c>
      <c r="D152" s="18">
        <v>315</v>
      </c>
      <c r="E152" s="17" t="s">
        <v>70</v>
      </c>
      <c r="F152" s="36">
        <v>41365</v>
      </c>
      <c r="G152" s="47">
        <v>315</v>
      </c>
      <c r="H152" s="47">
        <v>315</v>
      </c>
      <c r="I152" s="15" t="s">
        <v>665</v>
      </c>
      <c r="J152" s="15">
        <v>150</v>
      </c>
      <c r="K152" s="15"/>
      <c r="L152" s="15"/>
      <c r="M152" s="15"/>
      <c r="N152" s="15"/>
      <c r="O152" s="15"/>
      <c r="P152" s="15"/>
      <c r="Q152" s="15"/>
      <c r="R152" s="15"/>
      <c r="S152" s="15"/>
      <c r="T152" s="15"/>
      <c r="U152" s="15"/>
      <c r="V152" s="15"/>
      <c r="W152" s="15"/>
    </row>
    <row r="153" spans="1:23">
      <c r="A153" s="17">
        <v>151</v>
      </c>
      <c r="B153" s="6" t="s">
        <v>158</v>
      </c>
      <c r="C153" s="17" t="s">
        <v>128</v>
      </c>
      <c r="D153" s="18">
        <v>315</v>
      </c>
      <c r="E153" s="17" t="s">
        <v>70</v>
      </c>
      <c r="F153" s="36">
        <v>41365</v>
      </c>
      <c r="G153" s="47">
        <v>315</v>
      </c>
      <c r="H153" s="47">
        <v>315</v>
      </c>
      <c r="I153" s="15" t="s">
        <v>666</v>
      </c>
      <c r="J153" s="15">
        <v>151</v>
      </c>
      <c r="K153" s="15"/>
      <c r="L153" s="15"/>
      <c r="M153" s="15"/>
      <c r="N153" s="15"/>
      <c r="O153" s="15"/>
      <c r="P153" s="15"/>
      <c r="Q153" s="15"/>
      <c r="R153" s="15"/>
      <c r="S153" s="15"/>
      <c r="T153" s="15"/>
      <c r="U153" s="15"/>
      <c r="V153" s="15"/>
      <c r="W153" s="15"/>
    </row>
    <row r="154" spans="1:23">
      <c r="A154" s="17">
        <v>152</v>
      </c>
      <c r="B154" s="6" t="s">
        <v>159</v>
      </c>
      <c r="C154" s="17" t="s">
        <v>128</v>
      </c>
      <c r="D154" s="18">
        <v>1500</v>
      </c>
      <c r="E154" s="17" t="s">
        <v>70</v>
      </c>
      <c r="F154" s="36">
        <v>41365</v>
      </c>
      <c r="G154" s="47">
        <v>1500</v>
      </c>
      <c r="H154" s="47">
        <v>1500</v>
      </c>
      <c r="I154" s="15" t="s">
        <v>667</v>
      </c>
      <c r="J154" s="15">
        <v>152</v>
      </c>
      <c r="K154" s="15"/>
      <c r="L154" s="15"/>
      <c r="M154" s="15"/>
      <c r="N154" s="15"/>
      <c r="O154" s="15"/>
      <c r="P154" s="15"/>
      <c r="Q154" s="15"/>
      <c r="R154" s="15"/>
      <c r="S154" s="15"/>
      <c r="T154" s="15"/>
      <c r="U154" s="15"/>
      <c r="V154" s="15"/>
      <c r="W154" s="15"/>
    </row>
    <row r="155" spans="1:23">
      <c r="A155" s="17">
        <v>153</v>
      </c>
      <c r="B155" s="6" t="s">
        <v>160</v>
      </c>
      <c r="C155" s="17" t="s">
        <v>128</v>
      </c>
      <c r="D155" s="18">
        <v>1500</v>
      </c>
      <c r="E155" s="17" t="s">
        <v>66</v>
      </c>
      <c r="F155" s="36">
        <v>41365</v>
      </c>
      <c r="G155" s="47">
        <v>1500</v>
      </c>
      <c r="H155" s="47">
        <v>1500</v>
      </c>
      <c r="I155" s="15" t="s">
        <v>668</v>
      </c>
      <c r="J155" s="15">
        <v>153</v>
      </c>
      <c r="K155" s="15"/>
      <c r="L155" s="15"/>
      <c r="M155" s="15"/>
      <c r="N155" s="15"/>
      <c r="O155" s="15"/>
      <c r="P155" s="15"/>
      <c r="Q155" s="15"/>
      <c r="R155" s="15"/>
      <c r="S155" s="15"/>
      <c r="T155" s="15"/>
      <c r="U155" s="15"/>
      <c r="V155" s="15"/>
      <c r="W155" s="15"/>
    </row>
    <row r="156" spans="1:23">
      <c r="A156" s="17">
        <v>154</v>
      </c>
      <c r="B156" s="6" t="s">
        <v>161</v>
      </c>
      <c r="C156" s="17" t="s">
        <v>128</v>
      </c>
      <c r="D156" s="18">
        <v>1500</v>
      </c>
      <c r="E156" s="17" t="s">
        <v>66</v>
      </c>
      <c r="F156" s="36">
        <v>41365</v>
      </c>
      <c r="G156" s="47">
        <v>1500</v>
      </c>
      <c r="H156" s="47">
        <v>1500</v>
      </c>
      <c r="I156" s="15" t="s">
        <v>669</v>
      </c>
      <c r="J156" s="15">
        <v>154</v>
      </c>
      <c r="K156" s="15"/>
      <c r="L156" s="15"/>
      <c r="M156" s="15"/>
      <c r="N156" s="15"/>
      <c r="O156" s="15"/>
      <c r="P156" s="15"/>
      <c r="Q156" s="15"/>
      <c r="R156" s="15"/>
      <c r="S156" s="15"/>
      <c r="T156" s="15"/>
      <c r="U156" s="15"/>
      <c r="V156" s="15"/>
      <c r="W156" s="15"/>
    </row>
    <row r="157" spans="1:23">
      <c r="A157" s="17">
        <v>155</v>
      </c>
      <c r="B157" s="6" t="s">
        <v>162</v>
      </c>
      <c r="C157" s="17" t="s">
        <v>128</v>
      </c>
      <c r="D157" s="18">
        <v>1500</v>
      </c>
      <c r="E157" s="17" t="s">
        <v>70</v>
      </c>
      <c r="F157" s="36">
        <v>41821</v>
      </c>
      <c r="G157" s="47">
        <v>1500</v>
      </c>
      <c r="H157" s="47">
        <v>1500</v>
      </c>
      <c r="I157" s="15" t="s">
        <v>670</v>
      </c>
      <c r="J157" s="15">
        <v>155</v>
      </c>
      <c r="K157" s="15"/>
      <c r="L157" s="15"/>
      <c r="M157" s="15"/>
      <c r="N157" s="15"/>
      <c r="O157" s="15"/>
      <c r="P157" s="15"/>
      <c r="Q157" s="15"/>
      <c r="R157" s="15"/>
      <c r="S157" s="15"/>
      <c r="T157" s="15"/>
      <c r="U157" s="15"/>
      <c r="V157" s="15"/>
      <c r="W157" s="15"/>
    </row>
    <row r="158" spans="1:23">
      <c r="A158" s="17">
        <v>156</v>
      </c>
      <c r="B158" s="6" t="s">
        <v>163</v>
      </c>
      <c r="C158" s="17" t="s">
        <v>128</v>
      </c>
      <c r="D158" s="18">
        <v>1500</v>
      </c>
      <c r="E158" s="17" t="s">
        <v>66</v>
      </c>
      <c r="F158" s="36">
        <v>41809</v>
      </c>
      <c r="G158" s="47">
        <v>1500</v>
      </c>
      <c r="H158" s="47">
        <v>1500</v>
      </c>
      <c r="I158" s="15" t="s">
        <v>671</v>
      </c>
      <c r="J158" s="15">
        <v>156</v>
      </c>
      <c r="K158" s="15"/>
      <c r="L158" s="15"/>
      <c r="M158" s="15"/>
      <c r="N158" s="15"/>
      <c r="O158" s="15"/>
      <c r="P158" s="15"/>
      <c r="Q158" s="15"/>
      <c r="R158" s="15"/>
      <c r="S158" s="15"/>
      <c r="T158" s="15"/>
      <c r="U158" s="15"/>
      <c r="V158" s="15"/>
      <c r="W158" s="15"/>
    </row>
    <row r="159" spans="1:23">
      <c r="A159" s="17">
        <v>157</v>
      </c>
      <c r="B159" s="6" t="s">
        <v>164</v>
      </c>
      <c r="C159" s="17" t="s">
        <v>128</v>
      </c>
      <c r="D159" s="18">
        <v>1500</v>
      </c>
      <c r="E159" s="17" t="s">
        <v>66</v>
      </c>
      <c r="F159" s="36">
        <v>41829</v>
      </c>
      <c r="G159" s="47">
        <v>1500</v>
      </c>
      <c r="H159" s="47">
        <v>1500</v>
      </c>
      <c r="I159" s="15" t="s">
        <v>672</v>
      </c>
      <c r="J159" s="15">
        <v>157</v>
      </c>
      <c r="K159" s="15"/>
      <c r="L159" s="15"/>
      <c r="M159" s="15"/>
      <c r="N159" s="15"/>
      <c r="O159" s="15"/>
      <c r="P159" s="15"/>
      <c r="Q159" s="15"/>
      <c r="R159" s="15"/>
      <c r="S159" s="15"/>
      <c r="T159" s="15"/>
      <c r="U159" s="15"/>
      <c r="V159" s="15"/>
      <c r="W159" s="15"/>
    </row>
    <row r="160" spans="1:23">
      <c r="A160" s="17">
        <v>158</v>
      </c>
      <c r="B160" s="6" t="s">
        <v>165</v>
      </c>
      <c r="C160" s="17" t="s">
        <v>128</v>
      </c>
      <c r="D160" s="18">
        <v>315</v>
      </c>
      <c r="E160" s="17" t="s">
        <v>70</v>
      </c>
      <c r="F160" s="36">
        <v>42082</v>
      </c>
      <c r="G160" s="47">
        <v>315</v>
      </c>
      <c r="H160" s="47">
        <v>315</v>
      </c>
      <c r="I160" s="15" t="s">
        <v>673</v>
      </c>
      <c r="J160" s="15">
        <v>158</v>
      </c>
      <c r="K160" s="15"/>
      <c r="L160" s="15"/>
      <c r="M160" s="15"/>
      <c r="N160" s="15"/>
      <c r="O160" s="15"/>
      <c r="P160" s="15"/>
      <c r="Q160" s="15"/>
      <c r="R160" s="15"/>
      <c r="S160" s="15"/>
      <c r="T160" s="15"/>
      <c r="U160" s="15"/>
      <c r="V160" s="15"/>
      <c r="W160" s="15"/>
    </row>
    <row r="161" spans="1:23">
      <c r="A161" s="17">
        <v>159</v>
      </c>
      <c r="B161" s="6" t="s">
        <v>166</v>
      </c>
      <c r="C161" s="17" t="s">
        <v>128</v>
      </c>
      <c r="D161" s="18">
        <v>1500</v>
      </c>
      <c r="E161" s="17" t="s">
        <v>70</v>
      </c>
      <c r="F161" s="36">
        <v>42065</v>
      </c>
      <c r="G161" s="47">
        <v>1500</v>
      </c>
      <c r="H161" s="47">
        <v>1500</v>
      </c>
      <c r="I161" s="15" t="s">
        <v>674</v>
      </c>
      <c r="J161" s="15">
        <v>159</v>
      </c>
      <c r="K161" s="15"/>
      <c r="L161" s="15"/>
      <c r="M161" s="15"/>
      <c r="N161" s="15"/>
      <c r="O161" s="15"/>
      <c r="P161" s="15"/>
      <c r="Q161" s="15"/>
      <c r="R161" s="15"/>
      <c r="S161" s="15"/>
      <c r="T161" s="15"/>
      <c r="U161" s="15"/>
      <c r="V161" s="15"/>
      <c r="W161" s="15"/>
    </row>
    <row r="162" spans="1:23">
      <c r="A162" s="17">
        <v>160</v>
      </c>
      <c r="B162" s="6" t="s">
        <v>167</v>
      </c>
      <c r="C162" s="17" t="s">
        <v>128</v>
      </c>
      <c r="D162" s="18">
        <v>1500</v>
      </c>
      <c r="E162" s="17" t="s">
        <v>70</v>
      </c>
      <c r="F162" s="36">
        <v>42065</v>
      </c>
      <c r="G162" s="47">
        <v>1500</v>
      </c>
      <c r="H162" s="47">
        <v>1500</v>
      </c>
      <c r="I162" s="15" t="s">
        <v>675</v>
      </c>
      <c r="J162" s="15">
        <v>160</v>
      </c>
      <c r="K162" s="15"/>
      <c r="L162" s="15"/>
      <c r="M162" s="15"/>
      <c r="N162" s="15"/>
      <c r="O162" s="15"/>
      <c r="P162" s="15"/>
      <c r="Q162" s="15"/>
      <c r="R162" s="15"/>
      <c r="S162" s="15"/>
      <c r="T162" s="15"/>
      <c r="U162" s="15"/>
      <c r="V162" s="15"/>
      <c r="W162" s="15"/>
    </row>
    <row r="163" spans="1:23" s="27" customFormat="1">
      <c r="A163" s="17">
        <v>161</v>
      </c>
      <c r="B163" s="2" t="s">
        <v>2</v>
      </c>
      <c r="C163" s="26" t="s">
        <v>128</v>
      </c>
      <c r="D163" s="18">
        <v>1500</v>
      </c>
      <c r="E163" s="26" t="s">
        <v>66</v>
      </c>
      <c r="F163" s="39">
        <v>42168</v>
      </c>
      <c r="G163" s="49">
        <v>1500</v>
      </c>
      <c r="H163" s="49">
        <v>1500</v>
      </c>
      <c r="I163" s="15" t="s">
        <v>676</v>
      </c>
      <c r="J163" s="15">
        <v>161</v>
      </c>
      <c r="K163" s="70"/>
      <c r="L163" s="70"/>
      <c r="M163" s="70"/>
      <c r="N163" s="70"/>
      <c r="O163" s="70"/>
      <c r="P163" s="70"/>
      <c r="Q163" s="70"/>
      <c r="R163" s="70"/>
      <c r="S163" s="70"/>
      <c r="T163" s="70"/>
      <c r="U163" s="70"/>
      <c r="V163" s="70"/>
      <c r="W163" s="70"/>
    </row>
    <row r="164" spans="1:23" s="27" customFormat="1">
      <c r="A164" s="17">
        <v>162</v>
      </c>
      <c r="B164" s="2" t="s">
        <v>248</v>
      </c>
      <c r="C164" s="26" t="s">
        <v>128</v>
      </c>
      <c r="D164" s="18">
        <v>1500</v>
      </c>
      <c r="E164" s="26" t="s">
        <v>66</v>
      </c>
      <c r="F164" s="39"/>
      <c r="G164" s="49">
        <v>1500</v>
      </c>
      <c r="H164" s="49">
        <v>1500</v>
      </c>
      <c r="I164" s="15" t="s">
        <v>677</v>
      </c>
      <c r="J164" s="15">
        <v>162</v>
      </c>
      <c r="K164" s="70"/>
      <c r="L164" s="70"/>
      <c r="M164" s="70"/>
      <c r="N164" s="70"/>
      <c r="O164" s="70"/>
      <c r="P164" s="70"/>
      <c r="Q164" s="70"/>
      <c r="R164" s="70"/>
      <c r="S164" s="70"/>
      <c r="T164" s="70"/>
      <c r="U164" s="70"/>
      <c r="V164" s="70"/>
      <c r="W164" s="70"/>
    </row>
    <row r="165" spans="1:23" s="27" customFormat="1">
      <c r="A165" s="17">
        <v>163</v>
      </c>
      <c r="B165" s="2" t="s">
        <v>168</v>
      </c>
      <c r="C165" s="26" t="s">
        <v>169</v>
      </c>
      <c r="D165" s="18">
        <v>63</v>
      </c>
      <c r="E165" s="26" t="s">
        <v>66</v>
      </c>
      <c r="F165" s="39">
        <v>41365</v>
      </c>
      <c r="G165" s="49">
        <v>63</v>
      </c>
      <c r="H165" s="49">
        <v>63</v>
      </c>
      <c r="I165" s="15" t="s">
        <v>678</v>
      </c>
      <c r="J165" s="15">
        <v>163</v>
      </c>
      <c r="K165" s="70"/>
      <c r="L165" s="70"/>
      <c r="M165" s="70"/>
      <c r="N165" s="70"/>
      <c r="O165" s="70"/>
      <c r="P165" s="70"/>
      <c r="Q165" s="70"/>
      <c r="R165" s="70"/>
      <c r="S165" s="70"/>
      <c r="T165" s="70"/>
      <c r="U165" s="70"/>
      <c r="V165" s="70"/>
      <c r="W165" s="70"/>
    </row>
    <row r="166" spans="1:23">
      <c r="A166" s="17">
        <v>164</v>
      </c>
      <c r="B166" s="6" t="s">
        <v>170</v>
      </c>
      <c r="C166" s="17" t="s">
        <v>169</v>
      </c>
      <c r="D166" s="18">
        <v>240</v>
      </c>
      <c r="E166" s="17" t="s">
        <v>70</v>
      </c>
      <c r="F166" s="36">
        <v>41365</v>
      </c>
      <c r="G166" s="47">
        <v>240</v>
      </c>
      <c r="H166" s="47">
        <v>240</v>
      </c>
      <c r="I166" s="15" t="s">
        <v>679</v>
      </c>
      <c r="J166" s="15">
        <v>164</v>
      </c>
      <c r="K166" s="15"/>
      <c r="L166" s="15"/>
      <c r="M166" s="15"/>
      <c r="N166" s="15"/>
      <c r="O166" s="15"/>
      <c r="P166" s="15"/>
      <c r="Q166" s="15"/>
      <c r="R166" s="15"/>
      <c r="S166" s="15"/>
      <c r="T166" s="15"/>
      <c r="U166" s="15"/>
      <c r="V166" s="15"/>
      <c r="W166" s="15"/>
    </row>
    <row r="167" spans="1:23">
      <c r="A167" s="17">
        <v>165</v>
      </c>
      <c r="B167" s="6" t="s">
        <v>171</v>
      </c>
      <c r="C167" s="17" t="s">
        <v>169</v>
      </c>
      <c r="D167" s="18">
        <v>50</v>
      </c>
      <c r="E167" s="17" t="s">
        <v>66</v>
      </c>
      <c r="F167" s="36">
        <v>41365</v>
      </c>
      <c r="G167" s="47">
        <v>50</v>
      </c>
      <c r="H167" s="47">
        <v>50</v>
      </c>
      <c r="I167" s="15" t="s">
        <v>680</v>
      </c>
      <c r="J167" s="15">
        <v>165</v>
      </c>
      <c r="K167" s="15"/>
      <c r="L167" s="15"/>
      <c r="M167" s="15"/>
      <c r="N167" s="15"/>
      <c r="O167" s="15"/>
      <c r="P167" s="15"/>
      <c r="Q167" s="15"/>
      <c r="R167" s="15"/>
      <c r="S167" s="15"/>
      <c r="T167" s="15"/>
      <c r="U167" s="15"/>
      <c r="V167" s="15"/>
      <c r="W167" s="15"/>
    </row>
    <row r="168" spans="1:23">
      <c r="A168" s="17">
        <v>166</v>
      </c>
      <c r="B168" s="6" t="s">
        <v>172</v>
      </c>
      <c r="C168" s="17" t="s">
        <v>169</v>
      </c>
      <c r="D168" s="18">
        <v>50</v>
      </c>
      <c r="E168" s="17" t="s">
        <v>70</v>
      </c>
      <c r="F168" s="36">
        <v>41365</v>
      </c>
      <c r="G168" s="47">
        <v>50</v>
      </c>
      <c r="H168" s="47">
        <v>50</v>
      </c>
      <c r="I168" s="15" t="s">
        <v>681</v>
      </c>
      <c r="J168" s="15">
        <v>166</v>
      </c>
      <c r="K168" s="15"/>
      <c r="L168" s="15"/>
      <c r="M168" s="15"/>
      <c r="N168" s="15"/>
      <c r="O168" s="15"/>
      <c r="P168" s="15"/>
      <c r="Q168" s="15"/>
      <c r="R168" s="15"/>
      <c r="S168" s="15"/>
      <c r="T168" s="15"/>
      <c r="U168" s="15"/>
      <c r="V168" s="15"/>
      <c r="W168" s="15"/>
    </row>
    <row r="169" spans="1:23">
      <c r="A169" s="17">
        <v>167</v>
      </c>
      <c r="B169" s="6" t="s">
        <v>21</v>
      </c>
      <c r="C169" s="17" t="s">
        <v>169</v>
      </c>
      <c r="D169" s="18">
        <v>63</v>
      </c>
      <c r="E169" s="17" t="s">
        <v>70</v>
      </c>
      <c r="F169" s="36">
        <v>41365</v>
      </c>
      <c r="G169" s="47">
        <v>63</v>
      </c>
      <c r="H169" s="47">
        <v>63</v>
      </c>
      <c r="I169" s="15" t="s">
        <v>682</v>
      </c>
      <c r="J169" s="15">
        <v>167</v>
      </c>
      <c r="K169" s="15"/>
      <c r="L169" s="15"/>
      <c r="M169" s="15"/>
      <c r="N169" s="15"/>
      <c r="O169" s="15"/>
      <c r="P169" s="15"/>
      <c r="Q169" s="15"/>
      <c r="R169" s="15"/>
      <c r="S169" s="15"/>
      <c r="T169" s="15"/>
      <c r="U169" s="15"/>
      <c r="V169" s="15"/>
      <c r="W169" s="15"/>
    </row>
    <row r="170" spans="1:23">
      <c r="A170" s="17">
        <v>168</v>
      </c>
      <c r="B170" s="6" t="s">
        <v>19</v>
      </c>
      <c r="C170" s="17" t="s">
        <v>169</v>
      </c>
      <c r="D170" s="18">
        <v>63</v>
      </c>
      <c r="E170" s="17" t="s">
        <v>70</v>
      </c>
      <c r="F170" s="36">
        <v>41365</v>
      </c>
      <c r="G170" s="47">
        <v>63</v>
      </c>
      <c r="H170" s="47">
        <v>63</v>
      </c>
      <c r="I170" s="15" t="s">
        <v>683</v>
      </c>
      <c r="J170" s="15">
        <v>168</v>
      </c>
      <c r="K170" s="15"/>
      <c r="L170" s="15"/>
      <c r="M170" s="15"/>
      <c r="N170" s="15"/>
      <c r="O170" s="15"/>
      <c r="P170" s="15"/>
      <c r="Q170" s="15"/>
      <c r="R170" s="15"/>
      <c r="S170" s="15"/>
      <c r="T170" s="15"/>
      <c r="U170" s="15"/>
      <c r="V170" s="15"/>
      <c r="W170" s="15"/>
    </row>
    <row r="171" spans="1:23">
      <c r="A171" s="17">
        <v>169</v>
      </c>
      <c r="B171" s="6" t="s">
        <v>5</v>
      </c>
      <c r="C171" s="17" t="s">
        <v>169</v>
      </c>
      <c r="D171" s="18">
        <v>50</v>
      </c>
      <c r="E171" s="17" t="s">
        <v>70</v>
      </c>
      <c r="F171" s="36">
        <v>41365</v>
      </c>
      <c r="G171" s="47">
        <v>50</v>
      </c>
      <c r="H171" s="47">
        <v>50</v>
      </c>
      <c r="I171" s="15" t="s">
        <v>684</v>
      </c>
      <c r="J171" s="15">
        <v>169</v>
      </c>
      <c r="K171" s="15"/>
      <c r="L171" s="15"/>
      <c r="M171" s="15"/>
      <c r="N171" s="15"/>
      <c r="O171" s="15"/>
      <c r="P171" s="15"/>
      <c r="Q171" s="15"/>
      <c r="R171" s="15"/>
      <c r="S171" s="15"/>
      <c r="T171" s="15"/>
      <c r="U171" s="15"/>
      <c r="V171" s="15"/>
      <c r="W171" s="15"/>
    </row>
    <row r="172" spans="1:23">
      <c r="A172" s="17">
        <v>170</v>
      </c>
      <c r="B172" s="6" t="s">
        <v>173</v>
      </c>
      <c r="C172" s="17" t="s">
        <v>169</v>
      </c>
      <c r="D172" s="18">
        <v>240</v>
      </c>
      <c r="E172" s="17" t="s">
        <v>70</v>
      </c>
      <c r="F172" s="36">
        <v>41365</v>
      </c>
      <c r="G172" s="47">
        <v>240</v>
      </c>
      <c r="H172" s="47">
        <v>240</v>
      </c>
      <c r="I172" s="15" t="s">
        <v>685</v>
      </c>
      <c r="J172" s="15">
        <v>170</v>
      </c>
      <c r="K172" s="15"/>
      <c r="L172" s="15"/>
      <c r="M172" s="15"/>
      <c r="N172" s="15"/>
      <c r="O172" s="15"/>
      <c r="P172" s="15"/>
      <c r="Q172" s="15"/>
      <c r="R172" s="15"/>
      <c r="S172" s="15"/>
      <c r="T172" s="15"/>
      <c r="U172" s="15"/>
      <c r="V172" s="15"/>
      <c r="W172" s="15"/>
    </row>
    <row r="173" spans="1:23">
      <c r="A173" s="17">
        <v>171</v>
      </c>
      <c r="B173" s="6" t="s">
        <v>38</v>
      </c>
      <c r="C173" s="17" t="s">
        <v>169</v>
      </c>
      <c r="D173" s="18">
        <v>240</v>
      </c>
      <c r="E173" s="17" t="s">
        <v>66</v>
      </c>
      <c r="F173" s="36">
        <v>41365</v>
      </c>
      <c r="G173" s="47">
        <v>240</v>
      </c>
      <c r="H173" s="47">
        <v>240</v>
      </c>
      <c r="I173" s="15" t="s">
        <v>686</v>
      </c>
      <c r="J173" s="15">
        <v>171</v>
      </c>
      <c r="K173" s="15"/>
      <c r="L173" s="15"/>
      <c r="M173" s="15"/>
      <c r="N173" s="15"/>
      <c r="O173" s="15"/>
      <c r="P173" s="15"/>
      <c r="Q173" s="15"/>
      <c r="R173" s="15"/>
      <c r="S173" s="15"/>
      <c r="T173" s="15"/>
      <c r="U173" s="15"/>
      <c r="V173" s="15"/>
      <c r="W173" s="15"/>
    </row>
    <row r="174" spans="1:23">
      <c r="A174" s="17">
        <v>172</v>
      </c>
      <c r="B174" s="6" t="s">
        <v>174</v>
      </c>
      <c r="C174" s="17" t="s">
        <v>169</v>
      </c>
      <c r="D174" s="18">
        <v>240</v>
      </c>
      <c r="E174" s="17" t="s">
        <v>70</v>
      </c>
      <c r="F174" s="36">
        <v>41365</v>
      </c>
      <c r="G174" s="47">
        <v>240</v>
      </c>
      <c r="H174" s="47">
        <v>240</v>
      </c>
      <c r="I174" s="15" t="s">
        <v>687</v>
      </c>
      <c r="J174" s="15">
        <v>172</v>
      </c>
      <c r="K174" s="15"/>
      <c r="L174" s="15"/>
      <c r="M174" s="15"/>
      <c r="N174" s="15"/>
      <c r="O174" s="15"/>
      <c r="P174" s="15"/>
      <c r="Q174" s="15"/>
      <c r="R174" s="15"/>
      <c r="S174" s="15"/>
      <c r="T174" s="15"/>
      <c r="U174" s="15"/>
      <c r="V174" s="15"/>
      <c r="W174" s="15"/>
    </row>
    <row r="175" spans="1:23">
      <c r="A175" s="17">
        <v>173</v>
      </c>
      <c r="B175" s="6" t="s">
        <v>175</v>
      </c>
      <c r="C175" s="17" t="s">
        <v>169</v>
      </c>
      <c r="D175" s="18">
        <v>240</v>
      </c>
      <c r="E175" s="17" t="s">
        <v>66</v>
      </c>
      <c r="F175" s="36">
        <v>41365</v>
      </c>
      <c r="G175" s="47">
        <v>240</v>
      </c>
      <c r="H175" s="47">
        <v>240</v>
      </c>
      <c r="I175" s="15" t="s">
        <v>688</v>
      </c>
      <c r="J175" s="15">
        <v>173</v>
      </c>
      <c r="K175" s="15"/>
      <c r="L175" s="15"/>
      <c r="M175" s="15"/>
      <c r="N175" s="15"/>
      <c r="O175" s="15"/>
      <c r="P175" s="15"/>
      <c r="Q175" s="15"/>
      <c r="R175" s="15"/>
      <c r="S175" s="15"/>
      <c r="T175" s="15"/>
      <c r="U175" s="15"/>
      <c r="V175" s="15"/>
      <c r="W175" s="15"/>
    </row>
    <row r="176" spans="1:23">
      <c r="A176" s="17">
        <v>174</v>
      </c>
      <c r="B176" s="6" t="s">
        <v>176</v>
      </c>
      <c r="C176" s="17" t="s">
        <v>169</v>
      </c>
      <c r="D176" s="18">
        <v>240</v>
      </c>
      <c r="E176" s="17" t="s">
        <v>66</v>
      </c>
      <c r="F176" s="36">
        <v>41365</v>
      </c>
      <c r="G176" s="47">
        <v>240</v>
      </c>
      <c r="H176" s="47">
        <v>240</v>
      </c>
      <c r="I176" s="15" t="s">
        <v>689</v>
      </c>
      <c r="J176" s="15">
        <v>174</v>
      </c>
      <c r="K176" s="15"/>
      <c r="L176" s="15"/>
      <c r="M176" s="15"/>
      <c r="N176" s="15"/>
      <c r="O176" s="15"/>
      <c r="P176" s="15"/>
      <c r="Q176" s="15"/>
      <c r="R176" s="15"/>
      <c r="S176" s="15"/>
      <c r="T176" s="15"/>
      <c r="U176" s="15"/>
      <c r="V176" s="15"/>
      <c r="W176" s="15"/>
    </row>
    <row r="177" spans="1:23">
      <c r="A177" s="17">
        <v>175</v>
      </c>
      <c r="B177" s="6" t="s">
        <v>177</v>
      </c>
      <c r="C177" s="17" t="s">
        <v>169</v>
      </c>
      <c r="D177" s="18">
        <v>240</v>
      </c>
      <c r="E177" s="17" t="s">
        <v>66</v>
      </c>
      <c r="F177" s="36">
        <v>41365</v>
      </c>
      <c r="G177" s="47">
        <v>240</v>
      </c>
      <c r="H177" s="47">
        <v>240</v>
      </c>
      <c r="I177" s="15" t="s">
        <v>690</v>
      </c>
      <c r="J177" s="15">
        <v>175</v>
      </c>
      <c r="K177" s="15"/>
      <c r="L177" s="15"/>
      <c r="M177" s="15"/>
      <c r="N177" s="15"/>
      <c r="O177" s="15"/>
      <c r="P177" s="15"/>
      <c r="Q177" s="15"/>
      <c r="R177" s="15"/>
      <c r="S177" s="15"/>
      <c r="T177" s="15"/>
      <c r="U177" s="15"/>
      <c r="V177" s="15"/>
      <c r="W177" s="15"/>
    </row>
    <row r="178" spans="1:23">
      <c r="A178" s="17">
        <v>176</v>
      </c>
      <c r="B178" s="6" t="s">
        <v>178</v>
      </c>
      <c r="C178" s="17" t="s">
        <v>169</v>
      </c>
      <c r="D178" s="18">
        <v>240</v>
      </c>
      <c r="E178" s="17" t="s">
        <v>66</v>
      </c>
      <c r="F178" s="36">
        <v>41365</v>
      </c>
      <c r="G178" s="47">
        <v>240</v>
      </c>
      <c r="H178" s="47">
        <v>240</v>
      </c>
      <c r="I178" s="15" t="s">
        <v>691</v>
      </c>
      <c r="J178" s="15">
        <v>176</v>
      </c>
      <c r="K178" s="15"/>
      <c r="L178" s="15"/>
      <c r="M178" s="15"/>
      <c r="N178" s="15"/>
      <c r="O178" s="15"/>
      <c r="P178" s="15"/>
      <c r="Q178" s="15"/>
      <c r="R178" s="15"/>
      <c r="S178" s="15"/>
      <c r="T178" s="15"/>
      <c r="U178" s="15"/>
      <c r="V178" s="15"/>
      <c r="W178" s="15"/>
    </row>
    <row r="179" spans="1:23">
      <c r="A179" s="17">
        <v>177</v>
      </c>
      <c r="B179" s="6" t="s">
        <v>179</v>
      </c>
      <c r="C179" s="17" t="s">
        <v>169</v>
      </c>
      <c r="D179" s="18">
        <v>80</v>
      </c>
      <c r="E179" s="17" t="s">
        <v>66</v>
      </c>
      <c r="F179" s="36">
        <v>41365</v>
      </c>
      <c r="G179" s="47">
        <v>80</v>
      </c>
      <c r="H179" s="47">
        <v>80</v>
      </c>
      <c r="I179" s="15" t="s">
        <v>692</v>
      </c>
      <c r="J179" s="15">
        <v>177</v>
      </c>
      <c r="K179" s="15"/>
      <c r="L179" s="15"/>
      <c r="M179" s="15"/>
      <c r="N179" s="15"/>
      <c r="O179" s="15"/>
      <c r="P179" s="15"/>
      <c r="Q179" s="15"/>
      <c r="R179" s="15"/>
      <c r="S179" s="15"/>
      <c r="T179" s="15"/>
      <c r="U179" s="15"/>
      <c r="V179" s="15"/>
      <c r="W179" s="15"/>
    </row>
    <row r="180" spans="1:23">
      <c r="A180" s="17">
        <v>178</v>
      </c>
      <c r="B180" s="6" t="s">
        <v>9</v>
      </c>
      <c r="C180" s="17" t="s">
        <v>169</v>
      </c>
      <c r="D180" s="18">
        <v>240</v>
      </c>
      <c r="E180" s="17" t="s">
        <v>66</v>
      </c>
      <c r="F180" s="36">
        <v>41365</v>
      </c>
      <c r="G180" s="47">
        <v>240</v>
      </c>
      <c r="H180" s="47">
        <v>240</v>
      </c>
      <c r="I180" s="15" t="s">
        <v>693</v>
      </c>
      <c r="J180" s="15">
        <v>178</v>
      </c>
      <c r="K180" s="15"/>
      <c r="L180" s="15"/>
      <c r="M180" s="15"/>
      <c r="N180" s="15"/>
      <c r="O180" s="15"/>
      <c r="P180" s="15"/>
      <c r="Q180" s="15"/>
      <c r="R180" s="15"/>
      <c r="S180" s="15"/>
      <c r="T180" s="15"/>
      <c r="U180" s="15"/>
      <c r="V180" s="15"/>
      <c r="W180" s="15"/>
    </row>
    <row r="181" spans="1:23">
      <c r="A181" s="17">
        <v>179</v>
      </c>
      <c r="B181" s="6" t="s">
        <v>180</v>
      </c>
      <c r="C181" s="17" t="s">
        <v>169</v>
      </c>
      <c r="D181" s="18">
        <v>50</v>
      </c>
      <c r="E181" s="17" t="s">
        <v>70</v>
      </c>
      <c r="F181" s="36">
        <v>41365</v>
      </c>
      <c r="G181" s="47">
        <v>50</v>
      </c>
      <c r="H181" s="47">
        <v>50</v>
      </c>
      <c r="I181" s="15" t="s">
        <v>694</v>
      </c>
      <c r="J181" s="15">
        <v>179</v>
      </c>
      <c r="K181" s="15"/>
      <c r="L181" s="15"/>
      <c r="M181" s="15"/>
      <c r="N181" s="15"/>
      <c r="O181" s="15"/>
      <c r="P181" s="15"/>
      <c r="Q181" s="15"/>
      <c r="R181" s="15"/>
      <c r="S181" s="15"/>
      <c r="T181" s="15"/>
      <c r="U181" s="15"/>
      <c r="V181" s="15"/>
      <c r="W181" s="15"/>
    </row>
    <row r="182" spans="1:23">
      <c r="A182" s="17">
        <v>180</v>
      </c>
      <c r="B182" s="6" t="s">
        <v>181</v>
      </c>
      <c r="C182" s="17" t="s">
        <v>169</v>
      </c>
      <c r="D182" s="18">
        <v>80</v>
      </c>
      <c r="E182" s="17" t="s">
        <v>66</v>
      </c>
      <c r="F182" s="36">
        <v>41365</v>
      </c>
      <c r="G182" s="47">
        <v>80</v>
      </c>
      <c r="H182" s="47">
        <v>80</v>
      </c>
      <c r="I182" s="15" t="s">
        <v>695</v>
      </c>
      <c r="J182" s="15">
        <v>180</v>
      </c>
      <c r="K182" s="15"/>
      <c r="L182" s="15"/>
      <c r="M182" s="15"/>
      <c r="N182" s="15"/>
      <c r="O182" s="15"/>
      <c r="P182" s="15"/>
      <c r="Q182" s="15"/>
      <c r="R182" s="15"/>
      <c r="S182" s="15"/>
      <c r="T182" s="15"/>
      <c r="U182" s="15"/>
      <c r="V182" s="15"/>
      <c r="W182" s="15"/>
    </row>
    <row r="183" spans="1:23">
      <c r="A183" s="17">
        <v>181</v>
      </c>
      <c r="B183" s="6" t="s">
        <v>20</v>
      </c>
      <c r="C183" s="17" t="s">
        <v>169</v>
      </c>
      <c r="D183" s="18">
        <v>50</v>
      </c>
      <c r="E183" s="17" t="s">
        <v>70</v>
      </c>
      <c r="F183" s="36">
        <v>41365</v>
      </c>
      <c r="G183" s="47">
        <v>50</v>
      </c>
      <c r="H183" s="47">
        <v>50</v>
      </c>
      <c r="I183" s="15" t="s">
        <v>696</v>
      </c>
      <c r="J183" s="15">
        <v>181</v>
      </c>
      <c r="K183" s="15"/>
      <c r="L183" s="15"/>
      <c r="M183" s="15"/>
      <c r="N183" s="15"/>
      <c r="O183" s="15"/>
      <c r="P183" s="15"/>
      <c r="Q183" s="15"/>
      <c r="R183" s="15"/>
      <c r="S183" s="15"/>
      <c r="T183" s="15"/>
      <c r="U183" s="15"/>
      <c r="V183" s="15"/>
      <c r="W183" s="15"/>
    </row>
    <row r="184" spans="1:23">
      <c r="A184" s="17">
        <v>182</v>
      </c>
      <c r="B184" s="6" t="s">
        <v>16</v>
      </c>
      <c r="C184" s="17" t="s">
        <v>169</v>
      </c>
      <c r="D184" s="18">
        <v>80</v>
      </c>
      <c r="E184" s="17" t="s">
        <v>70</v>
      </c>
      <c r="F184" s="36">
        <v>41365</v>
      </c>
      <c r="G184" s="47">
        <v>80</v>
      </c>
      <c r="H184" s="47">
        <v>80</v>
      </c>
      <c r="I184" s="15" t="s">
        <v>697</v>
      </c>
      <c r="J184" s="15">
        <v>182</v>
      </c>
      <c r="K184" s="15"/>
      <c r="L184" s="15"/>
      <c r="M184" s="15"/>
      <c r="N184" s="15"/>
      <c r="O184" s="15"/>
      <c r="P184" s="15"/>
      <c r="Q184" s="15"/>
      <c r="R184" s="15"/>
      <c r="S184" s="15"/>
      <c r="T184" s="15"/>
      <c r="U184" s="15"/>
      <c r="V184" s="15"/>
      <c r="W184" s="15"/>
    </row>
    <row r="185" spans="1:23">
      <c r="A185" s="17">
        <v>183</v>
      </c>
      <c r="B185" s="6" t="s">
        <v>15</v>
      </c>
      <c r="C185" s="17" t="s">
        <v>169</v>
      </c>
      <c r="D185" s="18">
        <v>240</v>
      </c>
      <c r="E185" s="17" t="s">
        <v>66</v>
      </c>
      <c r="F185" s="36">
        <v>41365</v>
      </c>
      <c r="G185" s="47">
        <v>240</v>
      </c>
      <c r="H185" s="47">
        <v>240</v>
      </c>
      <c r="I185" s="15" t="s">
        <v>698</v>
      </c>
      <c r="J185" s="15">
        <v>183</v>
      </c>
      <c r="K185" s="15"/>
      <c r="L185" s="15"/>
      <c r="M185" s="15"/>
      <c r="N185" s="15"/>
      <c r="O185" s="15"/>
      <c r="P185" s="15"/>
      <c r="Q185" s="15"/>
      <c r="R185" s="15"/>
      <c r="S185" s="15"/>
      <c r="T185" s="15"/>
      <c r="U185" s="15"/>
      <c r="V185" s="15"/>
      <c r="W185" s="15"/>
    </row>
    <row r="186" spans="1:23">
      <c r="A186" s="17">
        <v>184</v>
      </c>
      <c r="B186" s="6" t="s">
        <v>182</v>
      </c>
      <c r="C186" s="17" t="s">
        <v>169</v>
      </c>
      <c r="D186" s="18">
        <v>240</v>
      </c>
      <c r="E186" s="17" t="s">
        <v>66</v>
      </c>
      <c r="F186" s="36">
        <v>41365</v>
      </c>
      <c r="G186" s="47">
        <v>240</v>
      </c>
      <c r="H186" s="47">
        <v>240</v>
      </c>
      <c r="I186" s="15" t="s">
        <v>699</v>
      </c>
      <c r="J186" s="15">
        <v>184</v>
      </c>
      <c r="K186" s="15"/>
      <c r="L186" s="15"/>
      <c r="M186" s="15"/>
      <c r="N186" s="15"/>
      <c r="O186" s="15"/>
      <c r="P186" s="15"/>
      <c r="Q186" s="15"/>
      <c r="R186" s="15"/>
      <c r="S186" s="15"/>
      <c r="T186" s="15"/>
      <c r="U186" s="15"/>
      <c r="V186" s="15"/>
      <c r="W186" s="15"/>
    </row>
    <row r="187" spans="1:23">
      <c r="A187" s="17">
        <v>185</v>
      </c>
      <c r="B187" s="6" t="s">
        <v>183</v>
      </c>
      <c r="C187" s="17" t="s">
        <v>169</v>
      </c>
      <c r="D187" s="18">
        <v>240</v>
      </c>
      <c r="E187" s="17" t="s">
        <v>66</v>
      </c>
      <c r="F187" s="36">
        <v>41365</v>
      </c>
      <c r="G187" s="47">
        <v>240</v>
      </c>
      <c r="H187" s="47">
        <v>240</v>
      </c>
      <c r="I187" s="15" t="s">
        <v>700</v>
      </c>
      <c r="J187" s="15">
        <v>185</v>
      </c>
      <c r="K187" s="15"/>
      <c r="L187" s="15"/>
      <c r="M187" s="15"/>
      <c r="N187" s="15"/>
      <c r="O187" s="15"/>
      <c r="P187" s="15"/>
      <c r="Q187" s="15"/>
      <c r="R187" s="15"/>
      <c r="S187" s="15"/>
      <c r="T187" s="15"/>
      <c r="U187" s="15"/>
      <c r="V187" s="15"/>
      <c r="W187" s="15"/>
    </row>
    <row r="188" spans="1:23">
      <c r="A188" s="17">
        <v>186</v>
      </c>
      <c r="B188" s="6" t="s">
        <v>184</v>
      </c>
      <c r="C188" s="17" t="s">
        <v>169</v>
      </c>
      <c r="D188" s="18">
        <v>240</v>
      </c>
      <c r="E188" s="17" t="s">
        <v>70</v>
      </c>
      <c r="F188" s="36">
        <v>41365</v>
      </c>
      <c r="G188" s="47">
        <v>240</v>
      </c>
      <c r="H188" s="47">
        <v>240</v>
      </c>
      <c r="I188" s="15" t="s">
        <v>701</v>
      </c>
      <c r="J188" s="15">
        <v>186</v>
      </c>
      <c r="K188" s="15"/>
      <c r="L188" s="15"/>
      <c r="M188" s="15"/>
      <c r="N188" s="15"/>
      <c r="O188" s="15"/>
      <c r="P188" s="15"/>
      <c r="Q188" s="15"/>
      <c r="R188" s="15"/>
      <c r="S188" s="15"/>
      <c r="T188" s="15"/>
      <c r="U188" s="15"/>
      <c r="V188" s="15"/>
      <c r="W188" s="15"/>
    </row>
    <row r="189" spans="1:23">
      <c r="A189" s="17">
        <v>187</v>
      </c>
      <c r="B189" s="6" t="s">
        <v>185</v>
      </c>
      <c r="C189" s="17" t="s">
        <v>169</v>
      </c>
      <c r="D189" s="18">
        <v>240</v>
      </c>
      <c r="E189" s="17" t="s">
        <v>70</v>
      </c>
      <c r="F189" s="36">
        <v>41365</v>
      </c>
      <c r="G189" s="47">
        <v>240</v>
      </c>
      <c r="H189" s="47">
        <v>240</v>
      </c>
      <c r="I189" s="15" t="s">
        <v>702</v>
      </c>
      <c r="J189" s="15">
        <v>187</v>
      </c>
      <c r="K189" s="15"/>
      <c r="L189" s="15"/>
      <c r="M189" s="15"/>
      <c r="N189" s="15"/>
      <c r="O189" s="15"/>
      <c r="P189" s="15"/>
      <c r="Q189" s="15"/>
      <c r="R189" s="15"/>
      <c r="S189" s="15"/>
      <c r="T189" s="15"/>
      <c r="U189" s="15"/>
      <c r="V189" s="15"/>
      <c r="W189" s="15"/>
    </row>
    <row r="190" spans="1:23">
      <c r="A190" s="17">
        <v>188</v>
      </c>
      <c r="B190" s="6" t="s">
        <v>186</v>
      </c>
      <c r="C190" s="17" t="s">
        <v>169</v>
      </c>
      <c r="D190" s="18">
        <v>240</v>
      </c>
      <c r="E190" s="17" t="s">
        <v>70</v>
      </c>
      <c r="F190" s="36">
        <v>41365</v>
      </c>
      <c r="G190" s="47">
        <v>240</v>
      </c>
      <c r="H190" s="47">
        <v>240</v>
      </c>
      <c r="I190" s="15" t="s">
        <v>703</v>
      </c>
      <c r="J190" s="15">
        <v>188</v>
      </c>
      <c r="K190" s="15"/>
      <c r="L190" s="15"/>
      <c r="M190" s="15"/>
      <c r="N190" s="15"/>
      <c r="O190" s="15"/>
      <c r="P190" s="15"/>
      <c r="Q190" s="15"/>
      <c r="R190" s="15"/>
      <c r="S190" s="15"/>
      <c r="T190" s="15"/>
      <c r="U190" s="15"/>
      <c r="V190" s="15"/>
      <c r="W190" s="15"/>
    </row>
    <row r="191" spans="1:23">
      <c r="A191" s="17">
        <v>189</v>
      </c>
      <c r="B191" s="6" t="s">
        <v>187</v>
      </c>
      <c r="C191" s="17" t="s">
        <v>169</v>
      </c>
      <c r="D191" s="18">
        <v>330</v>
      </c>
      <c r="E191" s="17" t="s">
        <v>70</v>
      </c>
      <c r="F191" s="36">
        <v>41365</v>
      </c>
      <c r="G191" s="47">
        <v>330</v>
      </c>
      <c r="H191" s="47">
        <v>330</v>
      </c>
      <c r="I191" s="15" t="s">
        <v>704</v>
      </c>
      <c r="J191" s="15">
        <v>189</v>
      </c>
      <c r="K191" s="15"/>
      <c r="L191" s="15"/>
      <c r="M191" s="15"/>
      <c r="N191" s="15"/>
      <c r="O191" s="15"/>
      <c r="P191" s="15"/>
      <c r="Q191" s="15"/>
      <c r="R191" s="15"/>
      <c r="S191" s="15"/>
      <c r="T191" s="15"/>
      <c r="U191" s="15"/>
      <c r="V191" s="15"/>
      <c r="W191" s="15"/>
    </row>
    <row r="192" spans="1:23">
      <c r="A192" s="17">
        <v>190</v>
      </c>
      <c r="B192" s="6" t="s">
        <v>188</v>
      </c>
      <c r="C192" s="17" t="s">
        <v>169</v>
      </c>
      <c r="D192" s="18">
        <v>330</v>
      </c>
      <c r="E192" s="17" t="s">
        <v>70</v>
      </c>
      <c r="F192" s="36">
        <v>41365</v>
      </c>
      <c r="G192" s="47">
        <v>330</v>
      </c>
      <c r="H192" s="47">
        <v>330</v>
      </c>
      <c r="I192" s="15" t="s">
        <v>705</v>
      </c>
      <c r="J192" s="15">
        <v>190</v>
      </c>
      <c r="K192" s="15"/>
      <c r="L192" s="15"/>
      <c r="M192" s="15"/>
      <c r="N192" s="15"/>
      <c r="O192" s="15"/>
      <c r="P192" s="15"/>
      <c r="Q192" s="15"/>
      <c r="R192" s="15"/>
      <c r="S192" s="15"/>
      <c r="T192" s="15"/>
      <c r="U192" s="15"/>
      <c r="V192" s="15"/>
      <c r="W192" s="15"/>
    </row>
    <row r="193" spans="1:23">
      <c r="A193" s="17">
        <v>191</v>
      </c>
      <c r="B193" s="6" t="s">
        <v>189</v>
      </c>
      <c r="C193" s="17" t="s">
        <v>169</v>
      </c>
      <c r="D193" s="18">
        <v>240</v>
      </c>
      <c r="E193" s="17" t="s">
        <v>70</v>
      </c>
      <c r="F193" s="36">
        <v>41365</v>
      </c>
      <c r="G193" s="47">
        <v>240</v>
      </c>
      <c r="H193" s="47">
        <v>240</v>
      </c>
      <c r="I193" s="15" t="s">
        <v>706</v>
      </c>
      <c r="J193" s="15">
        <v>191</v>
      </c>
      <c r="K193" s="15"/>
      <c r="L193" s="15"/>
      <c r="M193" s="15"/>
      <c r="N193" s="15"/>
      <c r="O193" s="15"/>
      <c r="P193" s="15"/>
      <c r="Q193" s="15"/>
      <c r="R193" s="15"/>
      <c r="S193" s="15"/>
      <c r="T193" s="15"/>
      <c r="U193" s="15"/>
      <c r="V193" s="15"/>
      <c r="W193" s="15"/>
    </row>
    <row r="194" spans="1:23">
      <c r="A194" s="17">
        <v>192</v>
      </c>
      <c r="B194" s="6" t="s">
        <v>190</v>
      </c>
      <c r="C194" s="17" t="s">
        <v>169</v>
      </c>
      <c r="D194" s="18">
        <v>240</v>
      </c>
      <c r="E194" s="17" t="s">
        <v>70</v>
      </c>
      <c r="F194" s="36">
        <v>41730</v>
      </c>
      <c r="G194" s="47">
        <v>240</v>
      </c>
      <c r="H194" s="47">
        <v>240</v>
      </c>
      <c r="I194" s="15" t="s">
        <v>707</v>
      </c>
      <c r="J194" s="15">
        <v>192</v>
      </c>
      <c r="K194" s="15"/>
      <c r="L194" s="15"/>
      <c r="M194" s="15"/>
      <c r="N194" s="15"/>
      <c r="O194" s="15"/>
      <c r="P194" s="15"/>
      <c r="Q194" s="15"/>
      <c r="R194" s="15"/>
      <c r="S194" s="15"/>
      <c r="T194" s="15"/>
      <c r="U194" s="15"/>
      <c r="V194" s="15"/>
      <c r="W194" s="15"/>
    </row>
    <row r="195" spans="1:23">
      <c r="A195" s="17">
        <v>193</v>
      </c>
      <c r="B195" s="6" t="s">
        <v>191</v>
      </c>
      <c r="C195" s="17" t="s">
        <v>169</v>
      </c>
      <c r="D195" s="18">
        <v>330</v>
      </c>
      <c r="E195" s="17" t="s">
        <v>66</v>
      </c>
      <c r="F195" s="36">
        <v>41730</v>
      </c>
      <c r="G195" s="47">
        <v>240</v>
      </c>
      <c r="H195" s="47">
        <v>240</v>
      </c>
      <c r="I195" s="15" t="s">
        <v>708</v>
      </c>
      <c r="J195" s="15">
        <v>193</v>
      </c>
      <c r="K195" s="15"/>
      <c r="L195" s="15"/>
      <c r="M195" s="15"/>
      <c r="N195" s="15"/>
      <c r="O195" s="15"/>
      <c r="P195" s="15"/>
      <c r="Q195" s="15"/>
      <c r="R195" s="15"/>
      <c r="S195" s="15"/>
      <c r="T195" s="15"/>
      <c r="U195" s="15"/>
      <c r="V195" s="15"/>
      <c r="W195" s="15"/>
    </row>
    <row r="196" spans="1:23">
      <c r="A196" s="17">
        <v>194</v>
      </c>
      <c r="B196" s="6" t="s">
        <v>192</v>
      </c>
      <c r="C196" s="17" t="s">
        <v>169</v>
      </c>
      <c r="D196" s="18">
        <v>330</v>
      </c>
      <c r="E196" s="17" t="s">
        <v>66</v>
      </c>
      <c r="F196" s="36">
        <v>41747</v>
      </c>
      <c r="G196" s="47">
        <v>240</v>
      </c>
      <c r="H196" s="47">
        <v>240</v>
      </c>
      <c r="I196" s="15" t="s">
        <v>709</v>
      </c>
      <c r="J196" s="15">
        <v>194</v>
      </c>
      <c r="K196" s="15"/>
      <c r="L196" s="15"/>
      <c r="M196" s="15"/>
      <c r="N196" s="15"/>
      <c r="O196" s="15"/>
      <c r="P196" s="15"/>
      <c r="Q196" s="15"/>
      <c r="R196" s="15"/>
      <c r="S196" s="15"/>
      <c r="T196" s="15"/>
      <c r="U196" s="15"/>
      <c r="V196" s="15"/>
      <c r="W196" s="15"/>
    </row>
    <row r="197" spans="1:23">
      <c r="A197" s="17">
        <v>195</v>
      </c>
      <c r="B197" s="6" t="s">
        <v>13</v>
      </c>
      <c r="C197" s="17" t="s">
        <v>169</v>
      </c>
      <c r="D197" s="18">
        <v>240</v>
      </c>
      <c r="E197" s="17" t="s">
        <v>70</v>
      </c>
      <c r="F197" s="36">
        <v>41365</v>
      </c>
      <c r="G197" s="47">
        <v>240</v>
      </c>
      <c r="H197" s="47">
        <v>240</v>
      </c>
      <c r="I197" s="15" t="s">
        <v>710</v>
      </c>
      <c r="J197" s="15">
        <v>195</v>
      </c>
      <c r="K197" s="15"/>
      <c r="L197" s="15"/>
      <c r="M197" s="15"/>
      <c r="N197" s="15"/>
      <c r="O197" s="15"/>
      <c r="P197" s="15"/>
      <c r="Q197" s="15"/>
      <c r="R197" s="15"/>
      <c r="S197" s="15"/>
      <c r="T197" s="15"/>
      <c r="U197" s="15"/>
      <c r="V197" s="15"/>
      <c r="W197" s="15"/>
    </row>
    <row r="198" spans="1:23">
      <c r="A198" s="17">
        <v>196</v>
      </c>
      <c r="B198" s="6" t="s">
        <v>27</v>
      </c>
      <c r="C198" s="17" t="s">
        <v>169</v>
      </c>
      <c r="D198" s="18">
        <v>125</v>
      </c>
      <c r="E198" s="17" t="s">
        <v>70</v>
      </c>
      <c r="F198" s="36">
        <v>41759</v>
      </c>
      <c r="G198" s="47">
        <v>125</v>
      </c>
      <c r="H198" s="47">
        <v>125</v>
      </c>
      <c r="I198" s="15" t="s">
        <v>711</v>
      </c>
      <c r="J198" s="15">
        <v>196</v>
      </c>
      <c r="K198" s="15"/>
      <c r="L198" s="15"/>
      <c r="M198" s="15"/>
      <c r="N198" s="15"/>
      <c r="O198" s="15"/>
      <c r="P198" s="15"/>
      <c r="Q198" s="15"/>
      <c r="R198" s="15"/>
      <c r="S198" s="15"/>
      <c r="T198" s="15"/>
      <c r="U198" s="15"/>
      <c r="V198" s="15"/>
      <c r="W198" s="15"/>
    </row>
    <row r="199" spans="1:23">
      <c r="A199" s="17">
        <v>197</v>
      </c>
      <c r="B199" s="6" t="s">
        <v>4</v>
      </c>
      <c r="C199" s="17" t="s">
        <v>169</v>
      </c>
      <c r="D199" s="18">
        <v>240</v>
      </c>
      <c r="E199" s="17" t="s">
        <v>66</v>
      </c>
      <c r="F199" s="36">
        <v>41785</v>
      </c>
      <c r="G199" s="47">
        <v>240</v>
      </c>
      <c r="H199" s="47">
        <v>240</v>
      </c>
      <c r="I199" s="15" t="s">
        <v>712</v>
      </c>
      <c r="J199" s="15">
        <v>197</v>
      </c>
      <c r="K199" s="15"/>
      <c r="L199" s="15"/>
      <c r="M199" s="15"/>
      <c r="N199" s="15"/>
      <c r="O199" s="15"/>
      <c r="P199" s="15"/>
      <c r="Q199" s="15"/>
      <c r="R199" s="15"/>
      <c r="S199" s="15"/>
      <c r="T199" s="15"/>
      <c r="U199" s="15"/>
      <c r="V199" s="15"/>
      <c r="W199" s="15"/>
    </row>
    <row r="200" spans="1:23">
      <c r="A200" s="17">
        <v>198</v>
      </c>
      <c r="B200" s="6" t="s">
        <v>193</v>
      </c>
      <c r="C200" s="17" t="s">
        <v>169</v>
      </c>
      <c r="D200" s="18">
        <v>125</v>
      </c>
      <c r="E200" s="17" t="s">
        <v>66</v>
      </c>
      <c r="F200" s="36">
        <v>41846</v>
      </c>
      <c r="G200" s="47">
        <v>125</v>
      </c>
      <c r="H200" s="47">
        <v>125</v>
      </c>
      <c r="I200" s="15" t="s">
        <v>713</v>
      </c>
      <c r="J200" s="15">
        <v>198</v>
      </c>
      <c r="K200" s="15"/>
      <c r="L200" s="15"/>
      <c r="M200" s="15"/>
      <c r="N200" s="15"/>
      <c r="O200" s="15"/>
      <c r="P200" s="15"/>
      <c r="Q200" s="15"/>
      <c r="R200" s="15"/>
      <c r="S200" s="15"/>
      <c r="T200" s="15"/>
      <c r="U200" s="15"/>
      <c r="V200" s="15"/>
      <c r="W200" s="15"/>
    </row>
    <row r="201" spans="1:23">
      <c r="A201" s="17">
        <v>199</v>
      </c>
      <c r="B201" s="6" t="s">
        <v>194</v>
      </c>
      <c r="C201" s="17" t="s">
        <v>169</v>
      </c>
      <c r="D201" s="18">
        <v>240</v>
      </c>
      <c r="E201" s="17" t="s">
        <v>70</v>
      </c>
      <c r="F201" s="36">
        <v>41761</v>
      </c>
      <c r="G201" s="47">
        <v>240</v>
      </c>
      <c r="H201" s="47">
        <v>240</v>
      </c>
      <c r="I201" s="15" t="s">
        <v>714</v>
      </c>
      <c r="J201" s="15">
        <v>199</v>
      </c>
      <c r="K201" s="15"/>
      <c r="L201" s="15"/>
      <c r="M201" s="15"/>
      <c r="N201" s="15"/>
      <c r="O201" s="15"/>
      <c r="P201" s="15"/>
      <c r="Q201" s="15"/>
      <c r="R201" s="15"/>
      <c r="S201" s="15"/>
      <c r="T201" s="15"/>
      <c r="U201" s="15"/>
      <c r="V201" s="15"/>
      <c r="W201" s="15"/>
    </row>
    <row r="202" spans="1:23">
      <c r="A202" s="17">
        <v>200</v>
      </c>
      <c r="B202" s="6" t="s">
        <v>195</v>
      </c>
      <c r="C202" s="17" t="s">
        <v>169</v>
      </c>
      <c r="D202" s="18">
        <v>125</v>
      </c>
      <c r="E202" s="17" t="s">
        <v>66</v>
      </c>
      <c r="F202" s="36">
        <v>41852</v>
      </c>
      <c r="G202" s="47">
        <v>125</v>
      </c>
      <c r="H202" s="47">
        <v>125</v>
      </c>
      <c r="I202" s="15" t="s">
        <v>715</v>
      </c>
      <c r="J202" s="15">
        <v>200</v>
      </c>
      <c r="K202" s="15"/>
      <c r="L202" s="15"/>
      <c r="M202" s="15"/>
      <c r="N202" s="15"/>
      <c r="O202" s="15"/>
      <c r="P202" s="15"/>
      <c r="Q202" s="15"/>
      <c r="R202" s="15"/>
      <c r="S202" s="15"/>
      <c r="T202" s="15"/>
      <c r="U202" s="15"/>
      <c r="V202" s="15"/>
      <c r="W202" s="15"/>
    </row>
    <row r="203" spans="1:23">
      <c r="A203" s="17">
        <v>201</v>
      </c>
      <c r="B203" s="6" t="s">
        <v>196</v>
      </c>
      <c r="C203" s="17" t="s">
        <v>169</v>
      </c>
      <c r="D203" s="18">
        <v>240</v>
      </c>
      <c r="E203" s="17" t="s">
        <v>70</v>
      </c>
      <c r="F203" s="36">
        <v>41853</v>
      </c>
      <c r="G203" s="47">
        <v>240</v>
      </c>
      <c r="H203" s="47">
        <v>240</v>
      </c>
      <c r="I203" s="15" t="s">
        <v>716</v>
      </c>
      <c r="J203" s="15">
        <v>201</v>
      </c>
      <c r="K203" s="15"/>
      <c r="L203" s="15"/>
      <c r="M203" s="15"/>
      <c r="N203" s="15"/>
      <c r="O203" s="15"/>
      <c r="P203" s="15"/>
      <c r="Q203" s="15"/>
      <c r="R203" s="15"/>
      <c r="S203" s="15"/>
      <c r="T203" s="15"/>
      <c r="U203" s="15"/>
      <c r="V203" s="15"/>
      <c r="W203" s="15"/>
    </row>
    <row r="204" spans="1:23">
      <c r="A204" s="17">
        <v>202</v>
      </c>
      <c r="B204" s="6" t="s">
        <v>18</v>
      </c>
      <c r="C204" s="17" t="s">
        <v>169</v>
      </c>
      <c r="D204" s="18">
        <v>240</v>
      </c>
      <c r="E204" s="17" t="s">
        <v>70</v>
      </c>
      <c r="F204" s="36">
        <v>41858</v>
      </c>
      <c r="G204" s="47">
        <v>240</v>
      </c>
      <c r="H204" s="47">
        <v>240</v>
      </c>
      <c r="I204" s="15" t="s">
        <v>717</v>
      </c>
      <c r="J204" s="15">
        <v>202</v>
      </c>
      <c r="K204" s="15"/>
      <c r="L204" s="15"/>
      <c r="M204" s="15"/>
      <c r="N204" s="15"/>
      <c r="O204" s="15"/>
      <c r="P204" s="15"/>
      <c r="Q204" s="15"/>
      <c r="R204" s="15"/>
      <c r="S204" s="15"/>
      <c r="T204" s="15"/>
      <c r="U204" s="15"/>
      <c r="V204" s="15"/>
      <c r="W204" s="15"/>
    </row>
    <row r="205" spans="1:23">
      <c r="A205" s="17">
        <v>203</v>
      </c>
      <c r="B205" s="6" t="s">
        <v>197</v>
      </c>
      <c r="C205" s="17" t="s">
        <v>169</v>
      </c>
      <c r="D205" s="18">
        <v>240</v>
      </c>
      <c r="E205" s="17" t="s">
        <v>66</v>
      </c>
      <c r="F205" s="36">
        <v>41872</v>
      </c>
      <c r="G205" s="47">
        <v>240</v>
      </c>
      <c r="H205" s="47">
        <v>240</v>
      </c>
      <c r="I205" s="15" t="s">
        <v>718</v>
      </c>
      <c r="J205" s="15">
        <v>203</v>
      </c>
      <c r="K205" s="15"/>
      <c r="L205" s="15"/>
      <c r="M205" s="15"/>
      <c r="N205" s="15"/>
      <c r="O205" s="15"/>
      <c r="P205" s="15"/>
      <c r="Q205" s="15"/>
      <c r="R205" s="15"/>
      <c r="S205" s="15"/>
      <c r="T205" s="15"/>
      <c r="U205" s="15"/>
      <c r="V205" s="15"/>
      <c r="W205" s="15"/>
    </row>
    <row r="206" spans="1:23">
      <c r="A206" s="17">
        <v>204</v>
      </c>
      <c r="B206" s="6" t="s">
        <v>198</v>
      </c>
      <c r="C206" s="17" t="s">
        <v>169</v>
      </c>
      <c r="D206" s="18">
        <v>240</v>
      </c>
      <c r="E206" s="17" t="s">
        <v>66</v>
      </c>
      <c r="F206" s="36">
        <v>41880</v>
      </c>
      <c r="G206" s="47">
        <v>240</v>
      </c>
      <c r="H206" s="47">
        <v>240</v>
      </c>
      <c r="I206" s="15" t="s">
        <v>719</v>
      </c>
      <c r="J206" s="15">
        <v>204</v>
      </c>
      <c r="K206" s="15"/>
      <c r="L206" s="15"/>
      <c r="M206" s="15"/>
      <c r="N206" s="15"/>
      <c r="O206" s="15"/>
      <c r="P206" s="15"/>
      <c r="Q206" s="15"/>
      <c r="R206" s="15"/>
      <c r="S206" s="15"/>
      <c r="T206" s="15"/>
      <c r="U206" s="15"/>
      <c r="V206" s="15"/>
      <c r="W206" s="15"/>
    </row>
    <row r="207" spans="1:23">
      <c r="A207" s="17">
        <v>205</v>
      </c>
      <c r="B207" s="6" t="s">
        <v>199</v>
      </c>
      <c r="C207" s="17" t="s">
        <v>169</v>
      </c>
      <c r="D207" s="18">
        <v>80</v>
      </c>
      <c r="E207" s="17" t="s">
        <v>70</v>
      </c>
      <c r="F207" s="36">
        <v>41913</v>
      </c>
      <c r="G207" s="47">
        <v>80</v>
      </c>
      <c r="H207" s="47">
        <v>80</v>
      </c>
      <c r="I207" s="15" t="s">
        <v>720</v>
      </c>
      <c r="J207" s="15">
        <v>205</v>
      </c>
      <c r="K207" s="15"/>
      <c r="L207" s="15"/>
      <c r="M207" s="15"/>
      <c r="N207" s="15"/>
      <c r="O207" s="15"/>
      <c r="P207" s="15"/>
      <c r="Q207" s="15"/>
      <c r="R207" s="15"/>
      <c r="S207" s="15"/>
      <c r="T207" s="15"/>
      <c r="U207" s="15"/>
      <c r="V207" s="15"/>
      <c r="W207" s="15"/>
    </row>
    <row r="208" spans="1:23">
      <c r="A208" s="17">
        <v>206</v>
      </c>
      <c r="B208" s="6" t="s">
        <v>200</v>
      </c>
      <c r="C208" s="17" t="s">
        <v>169</v>
      </c>
      <c r="D208" s="18">
        <v>80</v>
      </c>
      <c r="E208" s="17" t="s">
        <v>70</v>
      </c>
      <c r="F208" s="36">
        <v>41914</v>
      </c>
      <c r="G208" s="47">
        <v>80</v>
      </c>
      <c r="H208" s="47">
        <v>80</v>
      </c>
      <c r="I208" s="15" t="s">
        <v>721</v>
      </c>
      <c r="J208" s="15">
        <v>206</v>
      </c>
      <c r="K208" s="15"/>
      <c r="L208" s="15"/>
      <c r="M208" s="15"/>
      <c r="N208" s="15"/>
      <c r="O208" s="15"/>
      <c r="P208" s="15"/>
      <c r="Q208" s="15"/>
      <c r="R208" s="15"/>
      <c r="S208" s="15"/>
      <c r="T208" s="15"/>
      <c r="U208" s="15"/>
      <c r="V208" s="15"/>
      <c r="W208" s="15"/>
    </row>
    <row r="209" spans="1:23">
      <c r="A209" s="17">
        <v>207</v>
      </c>
      <c r="B209" s="6" t="s">
        <v>201</v>
      </c>
      <c r="C209" s="17" t="s">
        <v>169</v>
      </c>
      <c r="D209" s="18">
        <v>125</v>
      </c>
      <c r="E209" s="17" t="s">
        <v>66</v>
      </c>
      <c r="F209" s="36">
        <v>41914</v>
      </c>
      <c r="G209" s="47">
        <v>125</v>
      </c>
      <c r="H209" s="47">
        <v>125</v>
      </c>
      <c r="I209" s="15" t="s">
        <v>722</v>
      </c>
      <c r="J209" s="15">
        <v>207</v>
      </c>
      <c r="K209" s="15"/>
      <c r="L209" s="15"/>
      <c r="M209" s="15"/>
      <c r="N209" s="15"/>
      <c r="O209" s="15"/>
      <c r="P209" s="15"/>
      <c r="Q209" s="15"/>
      <c r="R209" s="15"/>
      <c r="S209" s="15"/>
      <c r="T209" s="15"/>
      <c r="U209" s="15"/>
      <c r="V209" s="15"/>
      <c r="W209" s="15"/>
    </row>
    <row r="210" spans="1:23">
      <c r="A210" s="17">
        <v>208</v>
      </c>
      <c r="B210" s="6" t="s">
        <v>202</v>
      </c>
      <c r="C210" s="17" t="s">
        <v>169</v>
      </c>
      <c r="D210" s="18">
        <v>330</v>
      </c>
      <c r="E210" s="17" t="s">
        <v>70</v>
      </c>
      <c r="F210" s="36">
        <v>41946</v>
      </c>
      <c r="G210" s="47">
        <v>330</v>
      </c>
      <c r="H210" s="47">
        <v>330</v>
      </c>
      <c r="I210" s="15" t="s">
        <v>723</v>
      </c>
      <c r="J210" s="15">
        <v>208</v>
      </c>
      <c r="K210" s="15"/>
      <c r="L210" s="15"/>
      <c r="M210" s="15"/>
      <c r="N210" s="15"/>
      <c r="O210" s="15"/>
      <c r="P210" s="15"/>
      <c r="Q210" s="15"/>
      <c r="R210" s="15"/>
      <c r="S210" s="15"/>
      <c r="T210" s="15"/>
      <c r="U210" s="15"/>
      <c r="V210" s="15"/>
      <c r="W210" s="15"/>
    </row>
    <row r="211" spans="1:23">
      <c r="A211" s="17">
        <v>209</v>
      </c>
      <c r="B211" s="6" t="s">
        <v>203</v>
      </c>
      <c r="C211" s="17" t="s">
        <v>169</v>
      </c>
      <c r="D211" s="18">
        <v>80</v>
      </c>
      <c r="E211" s="17" t="s">
        <v>70</v>
      </c>
      <c r="F211" s="36">
        <v>41969</v>
      </c>
      <c r="G211" s="47">
        <v>80</v>
      </c>
      <c r="H211" s="47">
        <v>80</v>
      </c>
      <c r="I211" s="15" t="s">
        <v>724</v>
      </c>
      <c r="J211" s="15">
        <v>209</v>
      </c>
      <c r="K211" s="15"/>
      <c r="L211" s="15"/>
      <c r="M211" s="15"/>
      <c r="N211" s="15"/>
      <c r="O211" s="15"/>
      <c r="P211" s="15"/>
      <c r="Q211" s="15"/>
      <c r="R211" s="15"/>
      <c r="S211" s="15"/>
      <c r="T211" s="15"/>
      <c r="U211" s="15"/>
      <c r="V211" s="15"/>
      <c r="W211" s="15"/>
    </row>
    <row r="212" spans="1:23">
      <c r="A212" s="17">
        <v>210</v>
      </c>
      <c r="B212" s="6" t="s">
        <v>204</v>
      </c>
      <c r="C212" s="17" t="s">
        <v>169</v>
      </c>
      <c r="D212" s="18">
        <v>125</v>
      </c>
      <c r="E212" s="17" t="s">
        <v>70</v>
      </c>
      <c r="F212" s="36">
        <v>41986</v>
      </c>
      <c r="G212" s="47">
        <v>125</v>
      </c>
      <c r="H212" s="47">
        <v>125</v>
      </c>
      <c r="I212" s="15" t="s">
        <v>725</v>
      </c>
      <c r="J212" s="15">
        <v>210</v>
      </c>
      <c r="K212" s="15"/>
      <c r="L212" s="15"/>
      <c r="M212" s="15"/>
      <c r="N212" s="15"/>
      <c r="O212" s="15"/>
      <c r="P212" s="15"/>
      <c r="Q212" s="15"/>
      <c r="R212" s="15"/>
      <c r="S212" s="15"/>
      <c r="T212" s="15"/>
      <c r="U212" s="15"/>
      <c r="V212" s="15"/>
      <c r="W212" s="15"/>
    </row>
    <row r="213" spans="1:23">
      <c r="A213" s="17">
        <v>211</v>
      </c>
      <c r="B213" s="21" t="s">
        <v>31</v>
      </c>
      <c r="C213" s="17" t="s">
        <v>169</v>
      </c>
      <c r="D213" s="18">
        <v>50</v>
      </c>
      <c r="E213" s="17" t="s">
        <v>70</v>
      </c>
      <c r="F213" s="36">
        <v>41986</v>
      </c>
      <c r="G213" s="47">
        <v>50</v>
      </c>
      <c r="H213" s="47">
        <v>50</v>
      </c>
      <c r="I213" s="15" t="s">
        <v>726</v>
      </c>
      <c r="J213" s="15">
        <v>211</v>
      </c>
      <c r="K213" s="15"/>
      <c r="L213" s="15"/>
      <c r="M213" s="15"/>
      <c r="N213" s="15"/>
      <c r="O213" s="15"/>
      <c r="P213" s="15"/>
      <c r="Q213" s="15"/>
      <c r="R213" s="15"/>
      <c r="S213" s="15"/>
      <c r="T213" s="15"/>
      <c r="U213" s="15"/>
      <c r="V213" s="15"/>
      <c r="W213" s="15"/>
    </row>
    <row r="214" spans="1:23">
      <c r="A214" s="17">
        <v>212</v>
      </c>
      <c r="B214" s="22" t="s">
        <v>32</v>
      </c>
      <c r="C214" s="17" t="s">
        <v>169</v>
      </c>
      <c r="D214" s="18">
        <v>50</v>
      </c>
      <c r="E214" s="17" t="s">
        <v>70</v>
      </c>
      <c r="F214" s="36">
        <v>41986</v>
      </c>
      <c r="G214" s="47">
        <v>50</v>
      </c>
      <c r="H214" s="47">
        <v>50</v>
      </c>
      <c r="I214" s="15" t="s">
        <v>727</v>
      </c>
      <c r="J214" s="15">
        <v>212</v>
      </c>
      <c r="K214" s="15"/>
      <c r="L214" s="15"/>
      <c r="M214" s="15"/>
      <c r="N214" s="15"/>
      <c r="O214" s="15"/>
      <c r="P214" s="15"/>
      <c r="Q214" s="15"/>
      <c r="R214" s="15"/>
      <c r="S214" s="15"/>
      <c r="T214" s="15"/>
      <c r="U214" s="15"/>
      <c r="V214" s="15"/>
      <c r="W214" s="15"/>
    </row>
    <row r="215" spans="1:23">
      <c r="A215" s="17">
        <v>213</v>
      </c>
      <c r="B215" s="22" t="s">
        <v>764</v>
      </c>
      <c r="C215" s="17" t="s">
        <v>169</v>
      </c>
      <c r="D215" s="18">
        <v>50</v>
      </c>
      <c r="E215" s="17" t="s">
        <v>70</v>
      </c>
      <c r="F215" s="36">
        <v>41986</v>
      </c>
      <c r="G215" s="47">
        <v>50</v>
      </c>
      <c r="H215" s="47">
        <v>50</v>
      </c>
      <c r="I215" s="15" t="s">
        <v>728</v>
      </c>
      <c r="J215" s="15">
        <v>213</v>
      </c>
      <c r="K215" s="15"/>
      <c r="L215" s="15"/>
      <c r="M215" s="15"/>
      <c r="N215" s="15"/>
      <c r="O215" s="15"/>
      <c r="P215" s="15"/>
      <c r="Q215" s="15"/>
      <c r="R215" s="15"/>
      <c r="S215" s="15"/>
      <c r="T215" s="15"/>
      <c r="U215" s="15"/>
      <c r="V215" s="15"/>
      <c r="W215" s="15"/>
    </row>
    <row r="216" spans="1:23">
      <c r="A216" s="17">
        <v>214</v>
      </c>
      <c r="B216" s="22" t="s">
        <v>765</v>
      </c>
      <c r="C216" s="17" t="s">
        <v>169</v>
      </c>
      <c r="D216" s="18">
        <v>50</v>
      </c>
      <c r="E216" s="17" t="s">
        <v>70</v>
      </c>
      <c r="F216" s="36">
        <v>41986</v>
      </c>
      <c r="G216" s="47">
        <v>50</v>
      </c>
      <c r="H216" s="47">
        <v>50</v>
      </c>
      <c r="I216" s="15" t="s">
        <v>729</v>
      </c>
      <c r="J216" s="15">
        <v>214</v>
      </c>
      <c r="K216" s="15"/>
      <c r="L216" s="15"/>
      <c r="M216" s="15"/>
      <c r="N216" s="15"/>
      <c r="O216" s="15"/>
      <c r="P216" s="15"/>
      <c r="Q216" s="15"/>
      <c r="R216" s="15"/>
      <c r="S216" s="15"/>
      <c r="T216" s="15"/>
      <c r="U216" s="15"/>
      <c r="V216" s="15"/>
      <c r="W216" s="15"/>
    </row>
    <row r="217" spans="1:23">
      <c r="A217" s="17">
        <v>215</v>
      </c>
      <c r="B217" s="6" t="s">
        <v>8</v>
      </c>
      <c r="C217" s="17" t="s">
        <v>169</v>
      </c>
      <c r="D217" s="18">
        <v>125</v>
      </c>
      <c r="E217" s="17" t="s">
        <v>70</v>
      </c>
      <c r="F217" s="36">
        <v>42014</v>
      </c>
      <c r="G217" s="47">
        <v>125</v>
      </c>
      <c r="H217" s="47">
        <v>125</v>
      </c>
      <c r="I217" s="15" t="s">
        <v>730</v>
      </c>
      <c r="J217" s="15">
        <v>215</v>
      </c>
      <c r="K217" s="15"/>
      <c r="L217" s="15"/>
      <c r="M217" s="15"/>
      <c r="N217" s="15"/>
      <c r="O217" s="15"/>
      <c r="P217" s="15"/>
      <c r="Q217" s="15"/>
      <c r="R217" s="15"/>
      <c r="S217" s="15"/>
      <c r="T217" s="15"/>
      <c r="U217" s="15"/>
      <c r="V217" s="15"/>
      <c r="W217" s="15"/>
    </row>
    <row r="218" spans="1:23">
      <c r="A218" s="17">
        <v>216</v>
      </c>
      <c r="B218" s="6" t="s">
        <v>12</v>
      </c>
      <c r="C218" s="17" t="s">
        <v>169</v>
      </c>
      <c r="D218" s="18">
        <v>240</v>
      </c>
      <c r="E218" s="17" t="s">
        <v>70</v>
      </c>
      <c r="F218" s="36">
        <v>42065</v>
      </c>
      <c r="G218" s="47">
        <v>240</v>
      </c>
      <c r="H218" s="47">
        <v>240</v>
      </c>
      <c r="I218" s="15" t="s">
        <v>731</v>
      </c>
      <c r="J218" s="15">
        <v>216</v>
      </c>
      <c r="K218" s="15"/>
      <c r="L218" s="15"/>
      <c r="M218" s="15"/>
      <c r="N218" s="15"/>
      <c r="O218" s="15"/>
      <c r="P218" s="15"/>
      <c r="Q218" s="15"/>
      <c r="R218" s="15"/>
      <c r="S218" s="15"/>
      <c r="T218" s="15"/>
      <c r="U218" s="15"/>
      <c r="V218" s="15"/>
      <c r="W218" s="15"/>
    </row>
    <row r="219" spans="1:23">
      <c r="A219" s="17">
        <v>217</v>
      </c>
      <c r="B219" s="6" t="s">
        <v>205</v>
      </c>
      <c r="C219" s="17" t="s">
        <v>169</v>
      </c>
      <c r="D219" s="18">
        <v>240</v>
      </c>
      <c r="E219" s="17" t="s">
        <v>70</v>
      </c>
      <c r="F219" s="36">
        <v>42065</v>
      </c>
      <c r="G219" s="47">
        <v>240</v>
      </c>
      <c r="H219" s="47">
        <v>240</v>
      </c>
      <c r="I219" s="15" t="s">
        <v>732</v>
      </c>
      <c r="J219" s="15">
        <v>217</v>
      </c>
      <c r="K219" s="15"/>
      <c r="L219" s="15"/>
      <c r="M219" s="15"/>
      <c r="N219" s="15"/>
      <c r="O219" s="15"/>
      <c r="P219" s="15"/>
      <c r="Q219" s="15"/>
      <c r="R219" s="15"/>
      <c r="S219" s="15"/>
      <c r="T219" s="15"/>
      <c r="U219" s="15"/>
      <c r="V219" s="15"/>
      <c r="W219" s="15"/>
    </row>
    <row r="220" spans="1:23">
      <c r="A220" s="17">
        <v>218</v>
      </c>
      <c r="B220" s="6" t="s">
        <v>206</v>
      </c>
      <c r="C220" s="17" t="s">
        <v>169</v>
      </c>
      <c r="D220" s="18">
        <v>80</v>
      </c>
      <c r="E220" s="17" t="s">
        <v>70</v>
      </c>
      <c r="F220" s="36">
        <v>41365</v>
      </c>
      <c r="G220" s="47">
        <v>80</v>
      </c>
      <c r="H220" s="47">
        <v>80</v>
      </c>
      <c r="I220" s="15" t="s">
        <v>733</v>
      </c>
      <c r="J220" s="15">
        <v>218</v>
      </c>
      <c r="K220" s="15"/>
      <c r="L220" s="15"/>
      <c r="M220" s="15"/>
      <c r="N220" s="15"/>
      <c r="O220" s="15"/>
      <c r="P220" s="15"/>
      <c r="Q220" s="15"/>
      <c r="R220" s="15"/>
      <c r="S220" s="15"/>
      <c r="T220" s="15"/>
      <c r="U220" s="15"/>
      <c r="V220" s="15"/>
      <c r="W220" s="15"/>
    </row>
    <row r="221" spans="1:23">
      <c r="A221" s="17">
        <v>219</v>
      </c>
      <c r="B221" s="6" t="s">
        <v>207</v>
      </c>
      <c r="C221" s="17" t="s">
        <v>169</v>
      </c>
      <c r="D221" s="18">
        <v>330</v>
      </c>
      <c r="E221" s="17" t="s">
        <v>70</v>
      </c>
      <c r="F221" s="36">
        <v>42095</v>
      </c>
      <c r="G221" s="47">
        <v>330</v>
      </c>
      <c r="H221" s="47">
        <v>330</v>
      </c>
      <c r="I221" s="15" t="s">
        <v>734</v>
      </c>
      <c r="J221" s="15">
        <v>219</v>
      </c>
      <c r="K221" s="15"/>
      <c r="L221" s="15"/>
      <c r="M221" s="15"/>
      <c r="N221" s="15"/>
      <c r="O221" s="15"/>
      <c r="P221" s="15"/>
      <c r="Q221" s="15"/>
      <c r="R221" s="15"/>
      <c r="S221" s="15"/>
      <c r="T221" s="15"/>
      <c r="U221" s="15"/>
      <c r="V221" s="15"/>
      <c r="W221" s="15"/>
    </row>
    <row r="222" spans="1:23">
      <c r="A222" s="17">
        <v>220</v>
      </c>
      <c r="B222" s="6" t="s">
        <v>208</v>
      </c>
      <c r="C222" s="17" t="s">
        <v>169</v>
      </c>
      <c r="D222" s="18">
        <v>330</v>
      </c>
      <c r="E222" s="17" t="s">
        <v>70</v>
      </c>
      <c r="F222" s="36">
        <v>42095</v>
      </c>
      <c r="G222" s="47">
        <v>330</v>
      </c>
      <c r="H222" s="47">
        <v>330</v>
      </c>
      <c r="I222" s="15" t="s">
        <v>735</v>
      </c>
      <c r="J222" s="15">
        <v>220</v>
      </c>
      <c r="K222" s="15"/>
      <c r="L222" s="15"/>
      <c r="M222" s="15"/>
      <c r="N222" s="15"/>
      <c r="O222" s="15"/>
      <c r="P222" s="15"/>
      <c r="Q222" s="15"/>
      <c r="R222" s="15"/>
      <c r="S222" s="15"/>
      <c r="T222" s="15"/>
      <c r="U222" s="15"/>
      <c r="V222" s="15"/>
      <c r="W222" s="15"/>
    </row>
    <row r="223" spans="1:23">
      <c r="A223" s="17">
        <v>221</v>
      </c>
      <c r="B223" s="6" t="s">
        <v>215</v>
      </c>
      <c r="C223" s="17" t="s">
        <v>169</v>
      </c>
      <c r="D223" s="18">
        <v>330</v>
      </c>
      <c r="E223" s="17" t="s">
        <v>66</v>
      </c>
      <c r="F223" s="36">
        <v>42261</v>
      </c>
      <c r="G223" s="47">
        <v>330</v>
      </c>
      <c r="H223" s="47">
        <v>330</v>
      </c>
      <c r="I223" s="15" t="s">
        <v>736</v>
      </c>
      <c r="J223" s="15">
        <v>221</v>
      </c>
      <c r="K223" s="15"/>
      <c r="L223" s="15"/>
      <c r="M223" s="15"/>
      <c r="N223" s="15"/>
      <c r="O223" s="15"/>
      <c r="P223" s="15"/>
      <c r="Q223" s="15"/>
      <c r="R223" s="15"/>
      <c r="S223" s="15"/>
      <c r="T223" s="15"/>
      <c r="U223" s="15"/>
      <c r="V223" s="15"/>
      <c r="W223" s="15"/>
    </row>
    <row r="224" spans="1:23">
      <c r="A224" s="17">
        <v>222</v>
      </c>
      <c r="B224" s="6" t="s">
        <v>216</v>
      </c>
      <c r="C224" s="17" t="s">
        <v>169</v>
      </c>
      <c r="D224" s="18">
        <v>330</v>
      </c>
      <c r="E224" s="17" t="s">
        <v>66</v>
      </c>
      <c r="F224" s="36">
        <v>42262</v>
      </c>
      <c r="G224" s="47">
        <v>330</v>
      </c>
      <c r="H224" s="47">
        <v>330</v>
      </c>
      <c r="I224" s="15" t="s">
        <v>737</v>
      </c>
      <c r="J224" s="15">
        <v>222</v>
      </c>
      <c r="K224" s="15"/>
      <c r="L224" s="15"/>
      <c r="M224" s="15"/>
      <c r="N224" s="15"/>
      <c r="O224" s="15"/>
      <c r="P224" s="15"/>
      <c r="Q224" s="15"/>
      <c r="R224" s="15"/>
      <c r="S224" s="15"/>
      <c r="T224" s="15"/>
      <c r="U224" s="15"/>
      <c r="V224" s="15"/>
      <c r="W224" s="15"/>
    </row>
    <row r="225" spans="1:23" ht="15.75">
      <c r="A225" s="17">
        <v>223</v>
      </c>
      <c r="B225" s="6" t="s">
        <v>220</v>
      </c>
      <c r="C225" s="17" t="s">
        <v>169</v>
      </c>
      <c r="D225" s="18">
        <v>240</v>
      </c>
      <c r="E225" s="17" t="s">
        <v>70</v>
      </c>
      <c r="F225" s="40">
        <v>42284</v>
      </c>
      <c r="G225" s="47">
        <v>240</v>
      </c>
      <c r="H225" s="47">
        <v>240</v>
      </c>
      <c r="I225" s="15" t="s">
        <v>738</v>
      </c>
      <c r="J225" s="15">
        <v>223</v>
      </c>
      <c r="K225" s="15"/>
      <c r="L225" s="15"/>
      <c r="M225" s="15"/>
      <c r="N225" s="15"/>
      <c r="O225" s="15"/>
      <c r="P225" s="15"/>
      <c r="Q225" s="15"/>
      <c r="R225" s="15"/>
      <c r="S225" s="15"/>
      <c r="T225" s="15"/>
      <c r="U225" s="15"/>
      <c r="V225" s="15"/>
      <c r="W225" s="15"/>
    </row>
    <row r="226" spans="1:23" ht="15.75">
      <c r="A226" s="17">
        <v>224</v>
      </c>
      <c r="B226" s="6" t="s">
        <v>221</v>
      </c>
      <c r="C226" s="17" t="s">
        <v>169</v>
      </c>
      <c r="D226" s="18">
        <v>240</v>
      </c>
      <c r="E226" s="17" t="s">
        <v>70</v>
      </c>
      <c r="F226" s="40">
        <v>42284</v>
      </c>
      <c r="G226" s="47">
        <v>240</v>
      </c>
      <c r="H226" s="47">
        <v>240</v>
      </c>
      <c r="I226" s="15" t="s">
        <v>739</v>
      </c>
      <c r="J226" s="15">
        <v>224</v>
      </c>
      <c r="K226" s="15"/>
      <c r="L226" s="15"/>
      <c r="M226" s="15"/>
      <c r="N226" s="15"/>
      <c r="O226" s="15"/>
      <c r="P226" s="15"/>
      <c r="Q226" s="15"/>
      <c r="R226" s="15"/>
      <c r="S226" s="15"/>
      <c r="T226" s="15"/>
      <c r="U226" s="15"/>
      <c r="V226" s="15"/>
      <c r="W226" s="15"/>
    </row>
    <row r="227" spans="1:23">
      <c r="A227" s="17">
        <v>225</v>
      </c>
      <c r="B227" s="2" t="s">
        <v>223</v>
      </c>
      <c r="C227" s="17" t="s">
        <v>169</v>
      </c>
      <c r="D227" s="18">
        <v>330</v>
      </c>
      <c r="E227" s="17" t="s">
        <v>66</v>
      </c>
      <c r="F227" s="41">
        <v>42294</v>
      </c>
      <c r="G227" s="47">
        <v>330</v>
      </c>
      <c r="H227" s="47">
        <v>330</v>
      </c>
      <c r="I227" s="15" t="s">
        <v>740</v>
      </c>
      <c r="J227" s="15">
        <v>225</v>
      </c>
      <c r="K227" s="15"/>
      <c r="L227" s="15"/>
      <c r="M227" s="15"/>
      <c r="N227" s="15"/>
      <c r="O227" s="15"/>
      <c r="P227" s="15"/>
      <c r="Q227" s="15"/>
      <c r="R227" s="15"/>
      <c r="S227" s="15"/>
      <c r="T227" s="15"/>
      <c r="U227" s="15"/>
      <c r="V227" s="15"/>
      <c r="W227" s="15"/>
    </row>
    <row r="228" spans="1:23">
      <c r="A228" s="17">
        <v>226</v>
      </c>
      <c r="B228" s="2" t="s">
        <v>222</v>
      </c>
      <c r="C228" s="17" t="s">
        <v>169</v>
      </c>
      <c r="D228" s="18">
        <v>330</v>
      </c>
      <c r="E228" s="17" t="s">
        <v>66</v>
      </c>
      <c r="F228" s="41">
        <v>42294</v>
      </c>
      <c r="G228" s="47">
        <v>330</v>
      </c>
      <c r="H228" s="47">
        <v>330</v>
      </c>
      <c r="I228" s="15" t="s">
        <v>741</v>
      </c>
      <c r="J228" s="15">
        <v>226</v>
      </c>
      <c r="K228" s="15"/>
      <c r="L228" s="15"/>
      <c r="M228" s="15"/>
      <c r="N228" s="15"/>
      <c r="O228" s="15"/>
      <c r="P228" s="15"/>
      <c r="Q228" s="15"/>
      <c r="R228" s="15"/>
      <c r="S228" s="15"/>
      <c r="T228" s="15"/>
      <c r="U228" s="15"/>
      <c r="V228" s="15"/>
      <c r="W228" s="15"/>
    </row>
    <row r="229" spans="1:23">
      <c r="A229" s="17">
        <v>227</v>
      </c>
      <c r="B229" s="23" t="s">
        <v>232</v>
      </c>
      <c r="C229" s="17" t="s">
        <v>169</v>
      </c>
      <c r="D229" s="18">
        <v>125</v>
      </c>
      <c r="E229" s="17" t="s">
        <v>70</v>
      </c>
      <c r="F229" s="37">
        <v>42320</v>
      </c>
      <c r="G229" s="47">
        <v>125</v>
      </c>
      <c r="H229" s="47">
        <v>125</v>
      </c>
      <c r="I229" s="15" t="s">
        <v>742</v>
      </c>
      <c r="J229" s="15">
        <v>227</v>
      </c>
      <c r="K229" s="15"/>
      <c r="L229" s="15"/>
      <c r="M229" s="15"/>
      <c r="N229" s="15"/>
      <c r="O229" s="15"/>
      <c r="P229" s="15"/>
      <c r="Q229" s="15"/>
      <c r="R229" s="15"/>
      <c r="S229" s="15"/>
      <c r="T229" s="15"/>
      <c r="U229" s="15"/>
      <c r="V229" s="15"/>
      <c r="W229" s="15"/>
    </row>
    <row r="230" spans="1:23">
      <c r="A230" s="17">
        <v>228</v>
      </c>
      <c r="B230" s="2" t="s">
        <v>246</v>
      </c>
      <c r="C230" s="17" t="s">
        <v>169</v>
      </c>
      <c r="D230" s="18">
        <v>80</v>
      </c>
      <c r="E230" s="17" t="s">
        <v>70</v>
      </c>
      <c r="F230" s="37"/>
      <c r="G230" s="47">
        <v>80</v>
      </c>
      <c r="H230" s="47">
        <v>80</v>
      </c>
      <c r="I230" s="15" t="s">
        <v>743</v>
      </c>
      <c r="J230" s="15">
        <v>228</v>
      </c>
      <c r="K230" s="15"/>
      <c r="L230" s="15"/>
      <c r="M230" s="15"/>
      <c r="N230" s="15"/>
      <c r="O230" s="15"/>
      <c r="P230" s="15"/>
      <c r="Q230" s="15"/>
      <c r="R230" s="15"/>
      <c r="S230" s="15"/>
      <c r="T230" s="15"/>
      <c r="U230" s="15"/>
      <c r="V230" s="15"/>
      <c r="W230" s="15"/>
    </row>
    <row r="231" spans="1:23">
      <c r="A231" s="17">
        <v>229</v>
      </c>
      <c r="B231" s="2" t="s">
        <v>247</v>
      </c>
      <c r="C231" s="17" t="s">
        <v>169</v>
      </c>
      <c r="D231" s="18">
        <v>80</v>
      </c>
      <c r="E231" s="17" t="s">
        <v>70</v>
      </c>
      <c r="F231" s="37"/>
      <c r="G231" s="47">
        <v>80</v>
      </c>
      <c r="H231" s="47">
        <v>80</v>
      </c>
      <c r="I231" s="15" t="s">
        <v>744</v>
      </c>
      <c r="J231" s="15">
        <v>229</v>
      </c>
      <c r="K231" s="15"/>
      <c r="L231" s="15"/>
      <c r="M231" s="15"/>
      <c r="N231" s="15"/>
      <c r="O231" s="15"/>
      <c r="P231" s="15"/>
      <c r="Q231" s="15"/>
      <c r="R231" s="15"/>
      <c r="S231" s="15"/>
      <c r="T231" s="15"/>
      <c r="U231" s="15"/>
      <c r="V231" s="15"/>
      <c r="W231" s="15"/>
    </row>
    <row r="232" spans="1:23" ht="15">
      <c r="A232" s="17">
        <v>230</v>
      </c>
      <c r="B232" s="2" t="s">
        <v>250</v>
      </c>
      <c r="C232" s="17" t="s">
        <v>169</v>
      </c>
      <c r="D232" s="18">
        <v>240</v>
      </c>
      <c r="E232" s="17"/>
      <c r="F232" s="37"/>
      <c r="G232" s="50">
        <v>240</v>
      </c>
      <c r="H232" s="50">
        <v>240</v>
      </c>
      <c r="I232" s="15" t="s">
        <v>745</v>
      </c>
      <c r="J232" s="15">
        <v>230</v>
      </c>
      <c r="K232" s="15"/>
      <c r="L232" s="15"/>
      <c r="M232" s="15"/>
      <c r="N232" s="15"/>
      <c r="O232" s="15"/>
      <c r="P232" s="15"/>
      <c r="Q232" s="15"/>
      <c r="R232" s="15"/>
      <c r="S232" s="15"/>
      <c r="T232" s="15"/>
      <c r="U232" s="15"/>
      <c r="V232" s="15"/>
      <c r="W232" s="15"/>
    </row>
    <row r="233" spans="1:23" ht="15">
      <c r="A233" s="17">
        <v>231</v>
      </c>
      <c r="B233" s="2" t="s">
        <v>251</v>
      </c>
      <c r="C233" s="17" t="s">
        <v>169</v>
      </c>
      <c r="D233" s="18">
        <v>80</v>
      </c>
      <c r="E233" s="17"/>
      <c r="F233" s="37"/>
      <c r="G233" s="50">
        <v>80</v>
      </c>
      <c r="H233" s="50">
        <v>80</v>
      </c>
      <c r="I233" s="15" t="s">
        <v>746</v>
      </c>
      <c r="J233" s="15">
        <v>231</v>
      </c>
      <c r="K233" s="15"/>
      <c r="L233" s="15"/>
      <c r="M233" s="15"/>
      <c r="N233" s="15"/>
      <c r="O233" s="15"/>
      <c r="P233" s="15"/>
      <c r="Q233" s="15"/>
      <c r="R233" s="15"/>
      <c r="S233" s="15"/>
      <c r="T233" s="15"/>
      <c r="U233" s="15"/>
      <c r="V233" s="15"/>
      <c r="W233" s="15"/>
    </row>
    <row r="234" spans="1:23" ht="15">
      <c r="A234" s="17">
        <v>232</v>
      </c>
      <c r="B234" s="42" t="s">
        <v>514</v>
      </c>
      <c r="C234" s="17" t="s">
        <v>169</v>
      </c>
      <c r="D234" s="18">
        <v>330</v>
      </c>
      <c r="E234" s="17"/>
      <c r="F234" s="37"/>
      <c r="G234" s="50"/>
      <c r="H234" s="50"/>
      <c r="I234" s="15" t="s">
        <v>747</v>
      </c>
      <c r="J234" s="15">
        <v>232</v>
      </c>
      <c r="K234" s="15"/>
      <c r="L234" s="15"/>
      <c r="M234" s="15"/>
      <c r="N234" s="15"/>
      <c r="O234" s="15"/>
      <c r="P234" s="15"/>
      <c r="Q234" s="15"/>
      <c r="R234" s="15"/>
      <c r="S234" s="15"/>
      <c r="T234" s="15"/>
      <c r="U234" s="15"/>
      <c r="V234" s="15"/>
      <c r="W234" s="15"/>
    </row>
    <row r="235" spans="1:23" ht="15">
      <c r="A235" s="17">
        <v>233</v>
      </c>
      <c r="B235" s="42" t="s">
        <v>515</v>
      </c>
      <c r="C235" s="17" t="s">
        <v>169</v>
      </c>
      <c r="D235" s="18">
        <v>330</v>
      </c>
      <c r="E235" s="17"/>
      <c r="F235" s="37"/>
      <c r="G235" s="50"/>
      <c r="H235" s="50"/>
      <c r="I235" s="15" t="s">
        <v>748</v>
      </c>
      <c r="J235" s="15">
        <v>233</v>
      </c>
      <c r="K235" s="15"/>
      <c r="L235" s="15"/>
      <c r="M235" s="15"/>
      <c r="N235" s="15"/>
      <c r="O235" s="15"/>
      <c r="P235" s="15"/>
      <c r="Q235" s="15"/>
      <c r="R235" s="15"/>
      <c r="S235" s="15"/>
      <c r="T235" s="15"/>
      <c r="U235" s="15"/>
      <c r="V235" s="15"/>
      <c r="W235" s="15"/>
    </row>
    <row r="236" spans="1:23">
      <c r="A236" s="17">
        <v>234</v>
      </c>
      <c r="B236" s="6" t="s">
        <v>209</v>
      </c>
      <c r="C236" s="17" t="s">
        <v>210</v>
      </c>
      <c r="D236" s="18">
        <v>500</v>
      </c>
      <c r="E236" s="17" t="s">
        <v>70</v>
      </c>
      <c r="F236" s="36">
        <v>41365</v>
      </c>
      <c r="G236" s="47">
        <v>500</v>
      </c>
      <c r="H236" s="47">
        <v>500</v>
      </c>
      <c r="I236" s="15" t="s">
        <v>749</v>
      </c>
      <c r="J236" s="15">
        <v>234</v>
      </c>
      <c r="K236" s="15"/>
      <c r="L236" s="15"/>
      <c r="M236" s="15"/>
      <c r="N236" s="15"/>
      <c r="O236" s="15"/>
      <c r="P236" s="15"/>
      <c r="Q236" s="15"/>
      <c r="R236" s="15"/>
      <c r="S236" s="15"/>
      <c r="T236" s="15"/>
      <c r="U236" s="15"/>
      <c r="V236" s="15"/>
      <c r="W236" s="15"/>
    </row>
    <row r="237" spans="1:23">
      <c r="A237" s="17">
        <v>235</v>
      </c>
      <c r="B237" s="6" t="s">
        <v>211</v>
      </c>
      <c r="C237" s="17" t="s">
        <v>210</v>
      </c>
      <c r="D237" s="18">
        <v>500</v>
      </c>
      <c r="E237" s="17" t="s">
        <v>70</v>
      </c>
      <c r="F237" s="36">
        <v>41365</v>
      </c>
      <c r="G237" s="47">
        <v>500</v>
      </c>
      <c r="H237" s="47">
        <v>500</v>
      </c>
      <c r="I237" s="15" t="s">
        <v>750</v>
      </c>
      <c r="J237" s="15">
        <v>235</v>
      </c>
      <c r="K237" s="15"/>
      <c r="L237" s="15"/>
      <c r="M237" s="15"/>
      <c r="N237" s="15"/>
      <c r="O237" s="15"/>
      <c r="P237" s="15"/>
      <c r="Q237" s="15"/>
      <c r="R237" s="15"/>
      <c r="S237" s="15"/>
      <c r="T237" s="15"/>
      <c r="U237" s="15"/>
      <c r="V237" s="15"/>
      <c r="W237" s="15"/>
    </row>
    <row r="238" spans="1:23">
      <c r="A238" s="15"/>
      <c r="B238" s="15"/>
      <c r="C238" s="17"/>
      <c r="D238" s="18"/>
      <c r="E238" s="17"/>
      <c r="F238" s="18"/>
      <c r="G238" s="47"/>
      <c r="H238" s="47"/>
      <c r="I238" s="15"/>
      <c r="J238" s="15"/>
      <c r="K238" s="15"/>
      <c r="L238" s="15"/>
      <c r="M238" s="15"/>
      <c r="N238" s="15"/>
      <c r="O238" s="15"/>
      <c r="P238" s="15"/>
      <c r="Q238" s="15"/>
      <c r="R238" s="15"/>
      <c r="S238" s="15"/>
      <c r="T238" s="15"/>
      <c r="U238" s="15"/>
      <c r="V238" s="15"/>
      <c r="W238" s="15"/>
    </row>
    <row r="239" spans="1:23">
      <c r="A239" s="15"/>
      <c r="B239" s="15"/>
      <c r="C239" s="17"/>
      <c r="D239" s="18"/>
      <c r="E239" s="17"/>
      <c r="F239" s="18"/>
      <c r="G239" s="47"/>
      <c r="H239" s="47"/>
      <c r="I239" s="15"/>
      <c r="J239" s="15"/>
      <c r="K239" s="15"/>
      <c r="L239" s="15"/>
      <c r="M239" s="15"/>
      <c r="N239" s="15"/>
      <c r="O239" s="15"/>
      <c r="P239" s="15"/>
      <c r="Q239" s="15"/>
      <c r="R239" s="15"/>
      <c r="S239" s="15"/>
      <c r="T239" s="15"/>
      <c r="U239" s="15"/>
      <c r="V239" s="15"/>
      <c r="W239" s="15"/>
    </row>
    <row r="240" spans="1:23">
      <c r="A240" s="15"/>
      <c r="B240" s="15"/>
      <c r="C240" s="17"/>
      <c r="D240" s="18"/>
      <c r="E240" s="17"/>
      <c r="F240" s="18"/>
      <c r="G240" s="47"/>
      <c r="H240" s="47"/>
      <c r="I240" s="15"/>
      <c r="J240" s="15"/>
      <c r="K240" s="15"/>
      <c r="L240" s="15"/>
      <c r="M240" s="15"/>
      <c r="N240" s="15"/>
      <c r="O240" s="15"/>
      <c r="P240" s="15"/>
      <c r="Q240" s="15"/>
      <c r="R240" s="15"/>
      <c r="S240" s="15"/>
      <c r="T240" s="15"/>
      <c r="U240" s="15"/>
      <c r="V240" s="15"/>
      <c r="W240" s="15"/>
    </row>
    <row r="241" spans="1:23">
      <c r="A241" s="15"/>
      <c r="B241" s="15"/>
      <c r="C241" s="17"/>
      <c r="D241" s="18"/>
      <c r="E241" s="17"/>
      <c r="F241" s="18"/>
      <c r="G241" s="47"/>
      <c r="H241" s="47"/>
      <c r="I241" s="15"/>
      <c r="J241" s="15"/>
      <c r="K241" s="15"/>
      <c r="L241" s="15"/>
      <c r="M241" s="15"/>
      <c r="N241" s="15"/>
      <c r="O241" s="15"/>
      <c r="P241" s="15"/>
      <c r="Q241" s="15"/>
      <c r="R241" s="15"/>
      <c r="S241" s="15"/>
      <c r="T241" s="15"/>
      <c r="U241" s="15"/>
      <c r="V241" s="15"/>
      <c r="W241" s="15"/>
    </row>
    <row r="242" spans="1:23">
      <c r="A242" s="15"/>
      <c r="B242" s="15"/>
      <c r="C242" s="17"/>
      <c r="D242" s="18"/>
      <c r="E242" s="17"/>
      <c r="F242" s="18"/>
      <c r="G242" s="47"/>
      <c r="H242" s="47"/>
      <c r="I242" s="15"/>
      <c r="J242" s="15"/>
      <c r="K242" s="15"/>
      <c r="L242" s="15"/>
      <c r="M242" s="15"/>
      <c r="N242" s="15"/>
      <c r="O242" s="15"/>
      <c r="P242" s="15"/>
      <c r="Q242" s="15"/>
      <c r="R242" s="15"/>
      <c r="S242" s="15"/>
      <c r="T242" s="15"/>
      <c r="U242" s="15"/>
      <c r="V242" s="15"/>
      <c r="W242" s="15"/>
    </row>
    <row r="243" spans="1:23">
      <c r="A243" s="15"/>
      <c r="B243" s="15"/>
      <c r="C243" s="17"/>
      <c r="D243" s="18"/>
      <c r="E243" s="17"/>
      <c r="F243" s="18"/>
      <c r="G243" s="47"/>
      <c r="H243" s="47"/>
      <c r="I243" s="15"/>
      <c r="J243" s="15"/>
      <c r="K243" s="15"/>
      <c r="L243" s="15"/>
      <c r="M243" s="15"/>
      <c r="N243" s="15"/>
      <c r="O243" s="15"/>
      <c r="P243" s="15"/>
      <c r="Q243" s="15"/>
      <c r="R243" s="15"/>
      <c r="S243" s="15"/>
      <c r="T243" s="15"/>
      <c r="U243" s="15"/>
      <c r="V243" s="15"/>
      <c r="W243" s="15"/>
    </row>
    <row r="244" spans="1:23">
      <c r="A244" s="15"/>
      <c r="B244" s="15"/>
      <c r="C244" s="17"/>
      <c r="D244" s="18"/>
      <c r="E244" s="17"/>
      <c r="F244" s="18"/>
      <c r="G244" s="47"/>
      <c r="H244" s="47"/>
      <c r="I244" s="15"/>
      <c r="J244" s="15"/>
      <c r="K244" s="15"/>
      <c r="L244" s="15"/>
      <c r="M244" s="15"/>
      <c r="N244" s="15"/>
      <c r="O244" s="15"/>
      <c r="P244" s="15"/>
      <c r="Q244" s="15"/>
      <c r="R244" s="15"/>
      <c r="S244" s="15"/>
      <c r="T244" s="15"/>
      <c r="U244" s="15"/>
      <c r="V244" s="15"/>
      <c r="W244" s="15"/>
    </row>
    <row r="245" spans="1:23">
      <c r="A245" s="15"/>
      <c r="B245" s="15"/>
      <c r="C245" s="17"/>
      <c r="D245" s="18"/>
      <c r="E245" s="17"/>
      <c r="F245" s="18"/>
      <c r="G245" s="47"/>
      <c r="H245" s="47"/>
      <c r="I245" s="15"/>
      <c r="J245" s="15"/>
      <c r="K245" s="15"/>
      <c r="L245" s="15"/>
      <c r="M245" s="15"/>
      <c r="N245" s="15"/>
      <c r="O245" s="15"/>
      <c r="P245" s="15"/>
      <c r="Q245" s="15"/>
      <c r="R245" s="15"/>
      <c r="S245" s="15"/>
      <c r="T245" s="15"/>
      <c r="U245" s="15"/>
      <c r="V245" s="15"/>
      <c r="W245" s="15"/>
    </row>
    <row r="246" spans="1:23">
      <c r="A246" s="15"/>
      <c r="B246" s="15"/>
      <c r="C246" s="17"/>
      <c r="D246" s="18"/>
      <c r="E246" s="17"/>
      <c r="F246" s="18"/>
      <c r="G246" s="47"/>
      <c r="H246" s="47"/>
      <c r="I246" s="15"/>
      <c r="J246" s="15"/>
      <c r="K246" s="15"/>
      <c r="L246" s="15"/>
      <c r="M246" s="15"/>
      <c r="N246" s="15"/>
      <c r="O246" s="15"/>
      <c r="P246" s="15"/>
      <c r="Q246" s="15"/>
      <c r="R246" s="15"/>
      <c r="S246" s="15"/>
      <c r="T246" s="15"/>
      <c r="U246" s="15"/>
      <c r="V246" s="15"/>
      <c r="W246" s="15"/>
    </row>
    <row r="247" spans="1:23">
      <c r="A247" s="15"/>
      <c r="B247" s="15"/>
      <c r="C247" s="17"/>
      <c r="D247" s="18"/>
      <c r="E247" s="17"/>
      <c r="F247" s="18"/>
      <c r="G247" s="47"/>
      <c r="H247" s="47"/>
      <c r="I247" s="15"/>
      <c r="J247" s="15"/>
      <c r="K247" s="15"/>
      <c r="L247" s="15"/>
      <c r="M247" s="15"/>
      <c r="N247" s="15"/>
      <c r="O247" s="15"/>
      <c r="P247" s="15"/>
      <c r="Q247" s="15"/>
      <c r="R247" s="15"/>
      <c r="S247" s="15"/>
      <c r="T247" s="15"/>
      <c r="U247" s="15"/>
      <c r="V247" s="15"/>
      <c r="W247" s="15"/>
    </row>
    <row r="248" spans="1:23">
      <c r="A248" s="15"/>
      <c r="B248" s="15"/>
      <c r="C248" s="17"/>
      <c r="D248" s="18"/>
      <c r="E248" s="17"/>
      <c r="F248" s="18"/>
      <c r="G248" s="47"/>
      <c r="H248" s="47"/>
      <c r="I248" s="15"/>
      <c r="J248" s="15"/>
      <c r="K248" s="15"/>
      <c r="L248" s="15"/>
      <c r="M248" s="15"/>
      <c r="N248" s="15"/>
      <c r="O248" s="15"/>
      <c r="P248" s="15"/>
      <c r="Q248" s="15"/>
      <c r="R248" s="15"/>
      <c r="S248" s="15"/>
      <c r="T248" s="15"/>
      <c r="U248" s="15"/>
      <c r="V248" s="15"/>
      <c r="W248" s="15"/>
    </row>
    <row r="249" spans="1:23">
      <c r="A249" s="15"/>
      <c r="B249" s="15"/>
      <c r="C249" s="17"/>
      <c r="D249" s="18"/>
      <c r="E249" s="17"/>
      <c r="F249" s="18"/>
      <c r="G249" s="47"/>
      <c r="H249" s="47"/>
      <c r="I249" s="15"/>
      <c r="J249" s="15"/>
      <c r="K249" s="15"/>
      <c r="L249" s="15"/>
      <c r="M249" s="15"/>
      <c r="N249" s="15"/>
      <c r="O249" s="15"/>
      <c r="P249" s="15"/>
      <c r="Q249" s="15"/>
      <c r="R249" s="15"/>
      <c r="S249" s="15"/>
      <c r="T249" s="15"/>
      <c r="U249" s="15"/>
      <c r="V249" s="15"/>
      <c r="W249" s="15"/>
    </row>
    <row r="250" spans="1:23">
      <c r="A250" s="15"/>
      <c r="B250" s="15"/>
      <c r="C250" s="17"/>
      <c r="D250" s="18"/>
      <c r="E250" s="17"/>
      <c r="F250" s="18"/>
      <c r="G250" s="47"/>
      <c r="H250" s="47"/>
      <c r="I250" s="15"/>
      <c r="J250" s="15"/>
      <c r="K250" s="15"/>
      <c r="L250" s="15"/>
      <c r="M250" s="15"/>
      <c r="N250" s="15"/>
      <c r="O250" s="15"/>
      <c r="P250" s="15"/>
      <c r="Q250" s="15"/>
      <c r="R250" s="15"/>
      <c r="S250" s="15"/>
      <c r="T250" s="15"/>
      <c r="U250" s="15"/>
      <c r="V250" s="15"/>
      <c r="W250" s="15"/>
    </row>
    <row r="251" spans="1:23">
      <c r="A251" s="15"/>
      <c r="B251" s="15"/>
      <c r="C251" s="17"/>
      <c r="D251" s="18"/>
      <c r="E251" s="17"/>
      <c r="F251" s="18"/>
      <c r="G251" s="47"/>
      <c r="H251" s="47"/>
      <c r="I251" s="15"/>
      <c r="J251" s="15"/>
      <c r="K251" s="15"/>
      <c r="L251" s="15"/>
      <c r="M251" s="15"/>
      <c r="N251" s="15"/>
      <c r="O251" s="15"/>
      <c r="P251" s="15"/>
      <c r="Q251" s="15"/>
      <c r="R251" s="15"/>
      <c r="S251" s="15"/>
      <c r="T251" s="15"/>
      <c r="U251" s="15"/>
      <c r="V251" s="15"/>
      <c r="W251" s="15"/>
    </row>
    <row r="252" spans="1:23">
      <c r="A252" s="15"/>
      <c r="B252" s="15"/>
      <c r="C252" s="17"/>
      <c r="D252" s="18"/>
      <c r="E252" s="17"/>
      <c r="F252" s="18"/>
      <c r="G252" s="47"/>
      <c r="H252" s="47"/>
      <c r="I252" s="15"/>
      <c r="J252" s="15"/>
      <c r="K252" s="15"/>
      <c r="L252" s="15"/>
      <c r="M252" s="15"/>
      <c r="N252" s="15"/>
      <c r="O252" s="15"/>
      <c r="P252" s="15"/>
      <c r="Q252" s="15"/>
      <c r="R252" s="15"/>
      <c r="S252" s="15"/>
      <c r="T252" s="15"/>
      <c r="U252" s="15"/>
      <c r="V252" s="15"/>
      <c r="W252" s="15"/>
    </row>
    <row r="253" spans="1:23">
      <c r="A253" s="15"/>
      <c r="B253" s="15"/>
      <c r="C253" s="17"/>
      <c r="D253" s="18"/>
      <c r="E253" s="17"/>
      <c r="F253" s="18"/>
      <c r="G253" s="47"/>
      <c r="H253" s="47"/>
      <c r="I253" s="15"/>
      <c r="J253" s="15"/>
      <c r="K253" s="15"/>
      <c r="L253" s="15"/>
      <c r="M253" s="15"/>
      <c r="N253" s="15"/>
      <c r="O253" s="15"/>
      <c r="P253" s="15"/>
      <c r="Q253" s="15"/>
      <c r="R253" s="15"/>
      <c r="S253" s="15"/>
      <c r="T253" s="15"/>
      <c r="U253" s="15"/>
      <c r="V253" s="15"/>
      <c r="W253" s="15"/>
    </row>
    <row r="254" spans="1:23">
      <c r="A254" s="15"/>
      <c r="B254" s="15"/>
      <c r="C254" s="17"/>
      <c r="D254" s="18"/>
      <c r="E254" s="17"/>
      <c r="F254" s="18"/>
      <c r="G254" s="47"/>
      <c r="H254" s="47"/>
      <c r="I254" s="15"/>
      <c r="J254" s="15"/>
      <c r="K254" s="15"/>
      <c r="L254" s="15"/>
      <c r="M254" s="15"/>
      <c r="N254" s="15"/>
      <c r="O254" s="15"/>
      <c r="P254" s="15"/>
      <c r="Q254" s="15"/>
      <c r="R254" s="15"/>
      <c r="S254" s="15"/>
      <c r="T254" s="15"/>
      <c r="U254" s="15"/>
      <c r="V254" s="15"/>
      <c r="W254" s="15"/>
    </row>
    <row r="255" spans="1:23">
      <c r="A255" s="15"/>
      <c r="B255" s="15"/>
      <c r="C255" s="17"/>
      <c r="D255" s="18"/>
      <c r="E255" s="17"/>
      <c r="F255" s="18"/>
      <c r="G255" s="47"/>
      <c r="H255" s="47"/>
      <c r="I255" s="15"/>
      <c r="J255" s="15"/>
      <c r="K255" s="15"/>
      <c r="L255" s="15"/>
      <c r="M255" s="15"/>
      <c r="N255" s="15"/>
      <c r="O255" s="15"/>
      <c r="P255" s="15"/>
      <c r="Q255" s="15"/>
      <c r="R255" s="15"/>
      <c r="S255" s="15"/>
      <c r="T255" s="15"/>
      <c r="U255" s="15"/>
      <c r="V255" s="15"/>
      <c r="W255" s="15"/>
    </row>
    <row r="256" spans="1:23">
      <c r="A256" s="15"/>
      <c r="B256" s="15"/>
      <c r="C256" s="17"/>
      <c r="D256" s="18"/>
      <c r="E256" s="17"/>
      <c r="F256" s="18"/>
      <c r="G256" s="47"/>
      <c r="H256" s="47"/>
      <c r="I256" s="15"/>
      <c r="J256" s="15"/>
      <c r="K256" s="15"/>
      <c r="L256" s="15"/>
      <c r="M256" s="15"/>
      <c r="N256" s="15"/>
      <c r="O256" s="15"/>
      <c r="P256" s="15"/>
      <c r="Q256" s="15"/>
      <c r="R256" s="15"/>
      <c r="S256" s="15"/>
      <c r="T256" s="15"/>
      <c r="U256" s="15"/>
      <c r="V256" s="15"/>
      <c r="W256" s="15"/>
    </row>
    <row r="257" spans="1:23">
      <c r="A257" s="15"/>
      <c r="B257" s="15"/>
      <c r="C257" s="17"/>
      <c r="D257" s="18"/>
      <c r="E257" s="17"/>
      <c r="F257" s="18"/>
      <c r="G257" s="47"/>
      <c r="H257" s="47"/>
      <c r="I257" s="15"/>
      <c r="J257" s="15"/>
      <c r="K257" s="15"/>
      <c r="L257" s="15"/>
      <c r="M257" s="15"/>
      <c r="N257" s="15"/>
      <c r="O257" s="15"/>
      <c r="P257" s="15"/>
      <c r="Q257" s="15"/>
      <c r="R257" s="15"/>
      <c r="S257" s="15"/>
      <c r="T257" s="15"/>
      <c r="U257" s="15"/>
      <c r="V257" s="15"/>
      <c r="W257" s="15"/>
    </row>
    <row r="258" spans="1:23">
      <c r="A258" s="15"/>
      <c r="B258" s="15"/>
      <c r="C258" s="17"/>
      <c r="D258" s="18"/>
      <c r="E258" s="17"/>
      <c r="F258" s="18"/>
      <c r="G258" s="47"/>
      <c r="H258" s="47"/>
      <c r="I258" s="15"/>
      <c r="J258" s="15"/>
      <c r="K258" s="15"/>
      <c r="L258" s="15"/>
      <c r="M258" s="15"/>
      <c r="N258" s="15"/>
      <c r="O258" s="15"/>
      <c r="P258" s="15"/>
      <c r="Q258" s="15"/>
      <c r="R258" s="15"/>
      <c r="S258" s="15"/>
      <c r="T258" s="15"/>
      <c r="U258" s="15"/>
      <c r="V258" s="15"/>
      <c r="W258" s="15"/>
    </row>
    <row r="259" spans="1:23">
      <c r="A259" s="15"/>
      <c r="B259" s="15"/>
      <c r="C259" s="17"/>
      <c r="D259" s="18"/>
      <c r="E259" s="17"/>
      <c r="F259" s="18"/>
      <c r="G259" s="47"/>
      <c r="H259" s="47"/>
      <c r="I259" s="15"/>
      <c r="J259" s="15"/>
      <c r="K259" s="15"/>
      <c r="L259" s="15"/>
      <c r="M259" s="15"/>
      <c r="N259" s="15"/>
      <c r="O259" s="15"/>
      <c r="P259" s="15"/>
      <c r="Q259" s="15"/>
      <c r="R259" s="15"/>
      <c r="S259" s="15"/>
      <c r="T259" s="15"/>
      <c r="U259" s="15"/>
      <c r="V259" s="15"/>
      <c r="W259" s="15"/>
    </row>
    <row r="260" spans="1:23">
      <c r="A260" s="15"/>
      <c r="B260" s="15"/>
      <c r="C260" s="17"/>
      <c r="D260" s="18"/>
      <c r="E260" s="17"/>
      <c r="F260" s="18"/>
      <c r="G260" s="47"/>
      <c r="H260" s="47"/>
      <c r="I260" s="15"/>
      <c r="J260" s="15"/>
      <c r="K260" s="15"/>
      <c r="L260" s="15"/>
      <c r="M260" s="15"/>
      <c r="N260" s="15"/>
      <c r="O260" s="15"/>
      <c r="P260" s="15"/>
      <c r="Q260" s="15"/>
      <c r="R260" s="15"/>
      <c r="S260" s="15"/>
      <c r="T260" s="15"/>
      <c r="U260" s="15"/>
      <c r="V260" s="15"/>
      <c r="W260" s="15"/>
    </row>
    <row r="261" spans="1:23">
      <c r="A261" s="15"/>
      <c r="B261" s="15"/>
      <c r="C261" s="17"/>
      <c r="D261" s="18"/>
      <c r="E261" s="17"/>
      <c r="F261" s="18"/>
      <c r="G261" s="47"/>
      <c r="H261" s="47"/>
      <c r="I261" s="15"/>
      <c r="J261" s="15"/>
      <c r="K261" s="15"/>
      <c r="L261" s="15"/>
      <c r="M261" s="15"/>
      <c r="N261" s="15"/>
      <c r="O261" s="15"/>
      <c r="P261" s="15"/>
      <c r="Q261" s="15"/>
      <c r="R261" s="15"/>
      <c r="S261" s="15"/>
      <c r="T261" s="15"/>
      <c r="U261" s="15"/>
      <c r="V261" s="15"/>
      <c r="W261" s="15"/>
    </row>
    <row r="262" spans="1:23">
      <c r="A262" s="15"/>
      <c r="B262" s="15"/>
      <c r="C262" s="17"/>
      <c r="D262" s="18"/>
      <c r="E262" s="17"/>
      <c r="F262" s="18"/>
      <c r="G262" s="47"/>
      <c r="H262" s="47"/>
      <c r="I262" s="15"/>
      <c r="J262" s="15"/>
      <c r="K262" s="15"/>
      <c r="L262" s="15"/>
      <c r="M262" s="15"/>
      <c r="N262" s="15"/>
      <c r="O262" s="15"/>
      <c r="P262" s="15"/>
      <c r="Q262" s="15"/>
      <c r="R262" s="15"/>
      <c r="S262" s="15"/>
      <c r="T262" s="15"/>
      <c r="U262" s="15"/>
      <c r="V262" s="15"/>
      <c r="W262" s="15"/>
    </row>
    <row r="263" spans="1:23">
      <c r="A263" s="15"/>
      <c r="B263" s="15"/>
      <c r="C263" s="17"/>
      <c r="D263" s="18"/>
      <c r="E263" s="17"/>
      <c r="F263" s="18"/>
      <c r="G263" s="47"/>
      <c r="H263" s="47"/>
      <c r="I263" s="15"/>
      <c r="J263" s="15"/>
      <c r="K263" s="15"/>
      <c r="L263" s="15"/>
      <c r="M263" s="15"/>
      <c r="N263" s="15"/>
      <c r="O263" s="15"/>
      <c r="P263" s="15"/>
      <c r="Q263" s="15"/>
      <c r="R263" s="15"/>
      <c r="S263" s="15"/>
      <c r="T263" s="15"/>
      <c r="U263" s="15"/>
      <c r="V263" s="15"/>
      <c r="W263" s="15"/>
    </row>
    <row r="264" spans="1:23">
      <c r="A264" s="15"/>
      <c r="B264" s="15"/>
      <c r="C264" s="17"/>
      <c r="D264" s="18"/>
      <c r="E264" s="17"/>
      <c r="F264" s="18"/>
      <c r="G264" s="47"/>
      <c r="H264" s="47"/>
      <c r="I264" s="15"/>
      <c r="J264" s="15"/>
      <c r="K264" s="15"/>
      <c r="L264" s="15"/>
      <c r="M264" s="15"/>
      <c r="N264" s="15"/>
      <c r="O264" s="15"/>
      <c r="P264" s="15"/>
      <c r="Q264" s="15"/>
      <c r="R264" s="15"/>
      <c r="S264" s="15"/>
      <c r="T264" s="15"/>
      <c r="U264" s="15"/>
      <c r="V264" s="15"/>
      <c r="W264" s="15"/>
    </row>
    <row r="265" spans="1:23">
      <c r="A265" s="15"/>
      <c r="B265" s="15"/>
      <c r="C265" s="17"/>
      <c r="D265" s="18"/>
      <c r="E265" s="17"/>
      <c r="F265" s="18"/>
      <c r="G265" s="47"/>
      <c r="H265" s="47"/>
      <c r="I265" s="15"/>
      <c r="J265" s="15"/>
      <c r="K265" s="15"/>
      <c r="L265" s="15"/>
      <c r="M265" s="15"/>
      <c r="N265" s="15"/>
      <c r="O265" s="15"/>
      <c r="P265" s="15"/>
      <c r="Q265" s="15"/>
      <c r="R265" s="15"/>
      <c r="S265" s="15"/>
      <c r="T265" s="15"/>
      <c r="U265" s="15"/>
      <c r="V265" s="15"/>
      <c r="W265" s="15"/>
    </row>
    <row r="266" spans="1:23">
      <c r="A266" s="15"/>
      <c r="B266" s="15"/>
      <c r="C266" s="17"/>
      <c r="D266" s="18"/>
      <c r="E266" s="17"/>
      <c r="F266" s="18"/>
      <c r="G266" s="47"/>
      <c r="H266" s="47"/>
      <c r="I266" s="15"/>
      <c r="J266" s="15"/>
      <c r="K266" s="15"/>
      <c r="L266" s="15"/>
      <c r="M266" s="15"/>
      <c r="N266" s="15"/>
      <c r="O266" s="15"/>
      <c r="P266" s="15"/>
      <c r="Q266" s="15"/>
      <c r="R266" s="15"/>
      <c r="S266" s="15"/>
      <c r="T266" s="15"/>
      <c r="U266" s="15"/>
      <c r="V266" s="15"/>
      <c r="W266" s="15"/>
    </row>
    <row r="267" spans="1:23">
      <c r="A267" s="15"/>
      <c r="B267" s="15"/>
      <c r="C267" s="17"/>
      <c r="D267" s="18"/>
      <c r="E267" s="17"/>
      <c r="F267" s="18"/>
      <c r="G267" s="47"/>
      <c r="H267" s="47"/>
      <c r="I267" s="15"/>
      <c r="J267" s="15"/>
      <c r="K267" s="15"/>
      <c r="L267" s="15"/>
      <c r="M267" s="15"/>
      <c r="N267" s="15"/>
      <c r="O267" s="15"/>
      <c r="P267" s="15"/>
      <c r="Q267" s="15"/>
      <c r="R267" s="15"/>
      <c r="S267" s="15"/>
      <c r="T267" s="15"/>
      <c r="U267" s="15"/>
      <c r="V267" s="15"/>
      <c r="W267" s="15"/>
    </row>
    <row r="268" spans="1:23">
      <c r="A268" s="15"/>
      <c r="B268" s="15"/>
      <c r="C268" s="17"/>
      <c r="D268" s="18"/>
      <c r="E268" s="17"/>
      <c r="F268" s="18"/>
      <c r="G268" s="47"/>
      <c r="H268" s="47"/>
      <c r="I268" s="15"/>
      <c r="J268" s="15"/>
      <c r="K268" s="15"/>
      <c r="L268" s="15"/>
      <c r="M268" s="15"/>
      <c r="N268" s="15"/>
      <c r="O268" s="15"/>
      <c r="P268" s="15"/>
      <c r="Q268" s="15"/>
      <c r="R268" s="15"/>
      <c r="S268" s="15"/>
      <c r="T268" s="15"/>
      <c r="U268" s="15"/>
      <c r="V268" s="15"/>
      <c r="W268" s="15"/>
    </row>
    <row r="269" spans="1:23">
      <c r="A269" s="15"/>
      <c r="B269" s="15"/>
      <c r="C269" s="17"/>
      <c r="D269" s="18"/>
      <c r="E269" s="17"/>
      <c r="F269" s="18"/>
      <c r="G269" s="47"/>
      <c r="H269" s="47"/>
      <c r="I269" s="15"/>
      <c r="J269" s="15"/>
      <c r="K269" s="15"/>
      <c r="L269" s="15"/>
      <c r="M269" s="15"/>
      <c r="N269" s="15"/>
      <c r="O269" s="15"/>
      <c r="P269" s="15"/>
      <c r="Q269" s="15"/>
      <c r="R269" s="15"/>
      <c r="S269" s="15"/>
      <c r="T269" s="15"/>
      <c r="U269" s="15"/>
      <c r="V269" s="15"/>
      <c r="W269" s="15"/>
    </row>
    <row r="270" spans="1:23">
      <c r="A270" s="15"/>
      <c r="B270" s="15"/>
      <c r="C270" s="17"/>
      <c r="D270" s="18"/>
      <c r="E270" s="17"/>
      <c r="F270" s="18"/>
      <c r="G270" s="47"/>
      <c r="H270" s="47"/>
      <c r="I270" s="15"/>
      <c r="J270" s="15"/>
      <c r="K270" s="15"/>
      <c r="L270" s="15"/>
      <c r="M270" s="15"/>
      <c r="N270" s="15"/>
      <c r="O270" s="15"/>
      <c r="P270" s="15"/>
      <c r="Q270" s="15"/>
      <c r="R270" s="15"/>
      <c r="S270" s="15"/>
      <c r="T270" s="15"/>
      <c r="U270" s="15"/>
      <c r="V270" s="15"/>
      <c r="W270" s="15"/>
    </row>
    <row r="271" spans="1:23">
      <c r="A271" s="15"/>
      <c r="B271" s="15"/>
      <c r="C271" s="17"/>
      <c r="D271" s="18"/>
      <c r="E271" s="17"/>
      <c r="F271" s="18"/>
      <c r="G271" s="47"/>
      <c r="H271" s="47"/>
      <c r="I271" s="15"/>
      <c r="J271" s="15"/>
      <c r="K271" s="15"/>
      <c r="L271" s="15"/>
      <c r="M271" s="15"/>
      <c r="N271" s="15"/>
      <c r="O271" s="15"/>
      <c r="P271" s="15"/>
      <c r="Q271" s="15"/>
      <c r="R271" s="15"/>
      <c r="S271" s="15"/>
      <c r="T271" s="15"/>
      <c r="U271" s="15"/>
      <c r="V271" s="15"/>
      <c r="W271" s="15"/>
    </row>
    <row r="272" spans="1:23">
      <c r="A272" s="15"/>
      <c r="B272" s="15"/>
      <c r="C272" s="17"/>
      <c r="D272" s="18"/>
      <c r="E272" s="17"/>
      <c r="F272" s="18"/>
      <c r="G272" s="47"/>
      <c r="H272" s="47"/>
      <c r="I272" s="15"/>
      <c r="J272" s="15"/>
      <c r="K272" s="15"/>
      <c r="L272" s="15"/>
      <c r="M272" s="15"/>
      <c r="N272" s="15"/>
      <c r="O272" s="15"/>
      <c r="P272" s="15"/>
      <c r="Q272" s="15"/>
      <c r="R272" s="15"/>
      <c r="S272" s="15"/>
      <c r="T272" s="15"/>
      <c r="U272" s="15"/>
      <c r="V272" s="15"/>
      <c r="W272" s="15"/>
    </row>
    <row r="273" spans="1:23">
      <c r="A273" s="15"/>
      <c r="B273" s="15"/>
      <c r="C273" s="17"/>
      <c r="D273" s="18"/>
      <c r="E273" s="17"/>
      <c r="F273" s="18"/>
      <c r="G273" s="47"/>
      <c r="H273" s="47"/>
      <c r="I273" s="15"/>
      <c r="J273" s="15"/>
      <c r="K273" s="15"/>
      <c r="L273" s="15"/>
      <c r="M273" s="15"/>
      <c r="N273" s="15"/>
      <c r="O273" s="15"/>
      <c r="P273" s="15"/>
      <c r="Q273" s="15"/>
      <c r="R273" s="15"/>
      <c r="S273" s="15"/>
      <c r="T273" s="15"/>
      <c r="U273" s="15"/>
      <c r="V273" s="15"/>
      <c r="W273" s="15"/>
    </row>
    <row r="274" spans="1:23">
      <c r="A274" s="15"/>
      <c r="B274" s="15"/>
      <c r="C274" s="17"/>
      <c r="D274" s="18"/>
      <c r="E274" s="17"/>
      <c r="F274" s="18"/>
      <c r="G274" s="47"/>
      <c r="H274" s="47"/>
      <c r="I274" s="15"/>
      <c r="J274" s="15"/>
      <c r="K274" s="15"/>
      <c r="L274" s="15"/>
      <c r="M274" s="15"/>
      <c r="N274" s="15"/>
      <c r="O274" s="15"/>
      <c r="P274" s="15"/>
      <c r="Q274" s="15"/>
      <c r="R274" s="15"/>
      <c r="S274" s="15"/>
      <c r="T274" s="15"/>
      <c r="U274" s="15"/>
      <c r="V274" s="15"/>
      <c r="W274" s="15"/>
    </row>
    <row r="275" spans="1:23">
      <c r="A275" s="15"/>
      <c r="B275" s="15"/>
      <c r="C275" s="17"/>
      <c r="D275" s="18"/>
      <c r="E275" s="17"/>
      <c r="F275" s="18"/>
      <c r="G275" s="47"/>
      <c r="H275" s="47"/>
      <c r="I275" s="15"/>
      <c r="J275" s="15"/>
      <c r="K275" s="15"/>
      <c r="L275" s="15"/>
      <c r="M275" s="15"/>
      <c r="N275" s="15"/>
      <c r="O275" s="15"/>
      <c r="P275" s="15"/>
      <c r="Q275" s="15"/>
      <c r="R275" s="15"/>
      <c r="S275" s="15"/>
      <c r="T275" s="15"/>
      <c r="U275" s="15"/>
      <c r="V275" s="15"/>
      <c r="W275" s="15"/>
    </row>
    <row r="276" spans="1:23">
      <c r="A276" s="15"/>
      <c r="B276" s="15"/>
      <c r="C276" s="17"/>
      <c r="D276" s="18"/>
      <c r="E276" s="17"/>
      <c r="F276" s="18"/>
      <c r="G276" s="47"/>
      <c r="H276" s="47"/>
      <c r="I276" s="15"/>
      <c r="J276" s="15"/>
      <c r="K276" s="15"/>
      <c r="L276" s="15"/>
      <c r="M276" s="15"/>
      <c r="N276" s="15"/>
      <c r="O276" s="15"/>
      <c r="P276" s="15"/>
      <c r="Q276" s="15"/>
      <c r="R276" s="15"/>
      <c r="S276" s="15"/>
      <c r="T276" s="15"/>
      <c r="U276" s="15"/>
      <c r="V276" s="15"/>
      <c r="W276" s="15"/>
    </row>
    <row r="277" spans="1:23">
      <c r="A277" s="15"/>
      <c r="B277" s="15"/>
      <c r="C277" s="17"/>
      <c r="D277" s="18"/>
      <c r="E277" s="17"/>
      <c r="F277" s="18"/>
      <c r="G277" s="47"/>
      <c r="H277" s="47"/>
      <c r="I277" s="15"/>
      <c r="J277" s="15"/>
      <c r="K277" s="15"/>
      <c r="L277" s="15"/>
      <c r="M277" s="15"/>
      <c r="N277" s="15"/>
      <c r="O277" s="15"/>
      <c r="P277" s="15"/>
      <c r="Q277" s="15"/>
      <c r="R277" s="15"/>
      <c r="S277" s="15"/>
      <c r="T277" s="15"/>
      <c r="U277" s="15"/>
      <c r="V277" s="15"/>
      <c r="W277" s="15"/>
    </row>
    <row r="278" spans="1:23">
      <c r="A278" s="15"/>
      <c r="B278" s="15"/>
      <c r="C278" s="17"/>
      <c r="D278" s="18"/>
      <c r="E278" s="17"/>
      <c r="F278" s="18"/>
      <c r="G278" s="47"/>
      <c r="H278" s="47"/>
      <c r="I278" s="15"/>
      <c r="J278" s="15"/>
      <c r="K278" s="15"/>
      <c r="L278" s="15"/>
      <c r="M278" s="15"/>
      <c r="N278" s="15"/>
      <c r="O278" s="15"/>
      <c r="P278" s="15"/>
      <c r="Q278" s="15"/>
      <c r="R278" s="15"/>
      <c r="S278" s="15"/>
      <c r="T278" s="15"/>
      <c r="U278" s="15"/>
      <c r="V278" s="15"/>
      <c r="W278" s="15"/>
    </row>
    <row r="279" spans="1:23">
      <c r="A279" s="15"/>
      <c r="B279" s="15"/>
      <c r="C279" s="17"/>
      <c r="D279" s="18"/>
      <c r="E279" s="17"/>
      <c r="F279" s="18"/>
      <c r="G279" s="47"/>
      <c r="H279" s="47"/>
      <c r="I279" s="15"/>
      <c r="J279" s="15"/>
      <c r="K279" s="15"/>
      <c r="L279" s="15"/>
      <c r="M279" s="15"/>
      <c r="N279" s="15"/>
      <c r="O279" s="15"/>
      <c r="P279" s="15"/>
      <c r="Q279" s="15"/>
      <c r="R279" s="15"/>
      <c r="S279" s="15"/>
      <c r="T279" s="15"/>
      <c r="U279" s="15"/>
      <c r="V279" s="15"/>
      <c r="W279" s="15"/>
    </row>
    <row r="280" spans="1:23">
      <c r="A280" s="15"/>
      <c r="B280" s="15"/>
      <c r="C280" s="17"/>
      <c r="D280" s="18"/>
      <c r="E280" s="17"/>
      <c r="F280" s="18"/>
      <c r="G280" s="47"/>
      <c r="H280" s="47"/>
      <c r="I280" s="15"/>
      <c r="J280" s="15"/>
      <c r="K280" s="15"/>
      <c r="L280" s="15"/>
      <c r="M280" s="15"/>
      <c r="N280" s="15"/>
      <c r="O280" s="15"/>
      <c r="P280" s="15"/>
      <c r="Q280" s="15"/>
      <c r="R280" s="15"/>
      <c r="S280" s="15"/>
      <c r="T280" s="15"/>
      <c r="U280" s="15"/>
      <c r="V280" s="15"/>
      <c r="W280" s="15"/>
    </row>
    <row r="281" spans="1:23">
      <c r="A281" s="15"/>
      <c r="B281" s="15"/>
      <c r="C281" s="17"/>
      <c r="D281" s="18"/>
      <c r="E281" s="17"/>
      <c r="F281" s="18"/>
      <c r="G281" s="47"/>
      <c r="H281" s="47"/>
      <c r="I281" s="15"/>
      <c r="J281" s="15"/>
      <c r="K281" s="15"/>
      <c r="L281" s="15"/>
      <c r="M281" s="15"/>
      <c r="N281" s="15"/>
      <c r="O281" s="15"/>
      <c r="P281" s="15"/>
      <c r="Q281" s="15"/>
      <c r="R281" s="15"/>
      <c r="S281" s="15"/>
      <c r="T281" s="15"/>
      <c r="U281" s="15"/>
      <c r="V281" s="15"/>
      <c r="W281" s="15"/>
    </row>
    <row r="282" spans="1:23">
      <c r="A282" s="15"/>
      <c r="B282" s="15"/>
      <c r="C282" s="17"/>
      <c r="D282" s="18"/>
      <c r="E282" s="17"/>
      <c r="F282" s="18"/>
      <c r="G282" s="47"/>
      <c r="H282" s="47"/>
      <c r="I282" s="15"/>
      <c r="J282" s="15"/>
      <c r="K282" s="15"/>
      <c r="L282" s="15"/>
      <c r="M282" s="15"/>
      <c r="N282" s="15"/>
      <c r="O282" s="15"/>
      <c r="P282" s="15"/>
      <c r="Q282" s="15"/>
      <c r="R282" s="15"/>
      <c r="S282" s="15"/>
      <c r="T282" s="15"/>
      <c r="U282" s="15"/>
      <c r="V282" s="15"/>
      <c r="W282" s="15"/>
    </row>
    <row r="283" spans="1:23">
      <c r="A283" s="15"/>
      <c r="B283" s="15"/>
      <c r="C283" s="17"/>
      <c r="D283" s="18"/>
      <c r="E283" s="17"/>
      <c r="F283" s="18"/>
      <c r="G283" s="47"/>
      <c r="H283" s="47"/>
      <c r="I283" s="15"/>
      <c r="J283" s="15"/>
      <c r="K283" s="15"/>
      <c r="L283" s="15"/>
      <c r="M283" s="15"/>
      <c r="N283" s="15"/>
      <c r="O283" s="15"/>
      <c r="P283" s="15"/>
      <c r="Q283" s="15"/>
      <c r="R283" s="15"/>
      <c r="S283" s="15"/>
      <c r="T283" s="15"/>
      <c r="U283" s="15"/>
      <c r="V283" s="15"/>
      <c r="W283" s="15"/>
    </row>
    <row r="284" spans="1:23">
      <c r="A284" s="15"/>
      <c r="B284" s="15"/>
      <c r="C284" s="17"/>
      <c r="D284" s="18"/>
      <c r="E284" s="17"/>
      <c r="F284" s="18"/>
      <c r="G284" s="47"/>
      <c r="H284" s="47"/>
      <c r="I284" s="15"/>
      <c r="J284" s="15"/>
      <c r="K284" s="15"/>
      <c r="L284" s="15"/>
      <c r="M284" s="15"/>
      <c r="N284" s="15"/>
      <c r="O284" s="15"/>
      <c r="P284" s="15"/>
      <c r="Q284" s="15"/>
      <c r="R284" s="15"/>
      <c r="S284" s="15"/>
      <c r="T284" s="15"/>
      <c r="U284" s="15"/>
      <c r="V284" s="15"/>
      <c r="W284" s="15"/>
    </row>
    <row r="285" spans="1:23">
      <c r="A285" s="15"/>
      <c r="B285" s="15"/>
      <c r="C285" s="17"/>
      <c r="D285" s="18"/>
      <c r="E285" s="17"/>
      <c r="F285" s="18"/>
      <c r="G285" s="47"/>
      <c r="H285" s="47"/>
      <c r="I285" s="15"/>
      <c r="J285" s="15"/>
      <c r="K285" s="15"/>
      <c r="L285" s="15"/>
      <c r="M285" s="15"/>
      <c r="N285" s="15"/>
      <c r="O285" s="15"/>
      <c r="P285" s="15"/>
      <c r="Q285" s="15"/>
      <c r="R285" s="15"/>
      <c r="S285" s="15"/>
      <c r="T285" s="15"/>
      <c r="U285" s="15"/>
      <c r="V285" s="15"/>
      <c r="W285" s="15"/>
    </row>
    <row r="286" spans="1:23">
      <c r="A286" s="15"/>
      <c r="B286" s="15"/>
      <c r="C286" s="17"/>
      <c r="D286" s="18"/>
      <c r="E286" s="17"/>
      <c r="F286" s="18"/>
      <c r="G286" s="47"/>
      <c r="H286" s="47"/>
      <c r="I286" s="15"/>
      <c r="J286" s="15"/>
      <c r="K286" s="15"/>
      <c r="L286" s="15"/>
      <c r="M286" s="15"/>
      <c r="N286" s="15"/>
      <c r="O286" s="15"/>
      <c r="P286" s="15"/>
      <c r="Q286" s="15"/>
      <c r="R286" s="15"/>
      <c r="S286" s="15"/>
      <c r="T286" s="15"/>
      <c r="U286" s="15"/>
      <c r="V286" s="15"/>
      <c r="W286" s="15"/>
    </row>
    <row r="287" spans="1:23">
      <c r="A287" s="15"/>
      <c r="B287" s="15"/>
      <c r="C287" s="17"/>
      <c r="D287" s="18"/>
      <c r="E287" s="17"/>
      <c r="F287" s="18"/>
      <c r="G287" s="47"/>
      <c r="H287" s="47"/>
      <c r="I287" s="15"/>
      <c r="J287" s="15"/>
      <c r="K287" s="15"/>
      <c r="L287" s="15"/>
      <c r="M287" s="15"/>
      <c r="N287" s="15"/>
      <c r="O287" s="15"/>
      <c r="P287" s="15"/>
      <c r="Q287" s="15"/>
      <c r="R287" s="15"/>
      <c r="S287" s="15"/>
      <c r="T287" s="15"/>
      <c r="U287" s="15"/>
      <c r="V287" s="15"/>
      <c r="W287" s="15"/>
    </row>
    <row r="288" spans="1:23">
      <c r="A288" s="15"/>
      <c r="B288" s="15"/>
      <c r="C288" s="17"/>
      <c r="D288" s="18"/>
      <c r="E288" s="17"/>
      <c r="F288" s="18"/>
      <c r="G288" s="47"/>
      <c r="H288" s="47"/>
      <c r="I288" s="15"/>
      <c r="J288" s="15"/>
      <c r="K288" s="15"/>
      <c r="L288" s="15"/>
      <c r="M288" s="15"/>
      <c r="N288" s="15"/>
      <c r="O288" s="15"/>
      <c r="P288" s="15"/>
      <c r="Q288" s="15"/>
      <c r="R288" s="15"/>
      <c r="S288" s="15"/>
      <c r="T288" s="15"/>
      <c r="U288" s="15"/>
      <c r="V288" s="15"/>
      <c r="W288" s="15"/>
    </row>
    <row r="289" spans="1:23">
      <c r="A289" s="15"/>
      <c r="B289" s="15"/>
      <c r="C289" s="17"/>
      <c r="D289" s="18"/>
      <c r="E289" s="17"/>
      <c r="F289" s="18"/>
      <c r="G289" s="47"/>
      <c r="H289" s="47"/>
      <c r="I289" s="15"/>
      <c r="J289" s="15"/>
      <c r="K289" s="15"/>
      <c r="L289" s="15"/>
      <c r="M289" s="15"/>
      <c r="N289" s="15"/>
      <c r="O289" s="15"/>
      <c r="P289" s="15"/>
      <c r="Q289" s="15"/>
      <c r="R289" s="15"/>
      <c r="S289" s="15"/>
      <c r="T289" s="15"/>
      <c r="U289" s="15"/>
      <c r="V289" s="15"/>
      <c r="W289" s="15"/>
    </row>
    <row r="290" spans="1:23">
      <c r="A290" s="15"/>
      <c r="B290" s="15"/>
      <c r="C290" s="17"/>
      <c r="D290" s="18"/>
      <c r="E290" s="17"/>
      <c r="F290" s="18"/>
      <c r="G290" s="47"/>
      <c r="H290" s="47"/>
      <c r="I290" s="15"/>
      <c r="J290" s="15"/>
      <c r="K290" s="15"/>
      <c r="L290" s="15"/>
      <c r="M290" s="15"/>
      <c r="N290" s="15"/>
      <c r="O290" s="15"/>
      <c r="P290" s="15"/>
      <c r="Q290" s="15"/>
      <c r="R290" s="15"/>
      <c r="S290" s="15"/>
      <c r="T290" s="15"/>
      <c r="U290" s="15"/>
      <c r="V290" s="15"/>
      <c r="W290" s="15"/>
    </row>
    <row r="291" spans="1:23">
      <c r="A291" s="15"/>
      <c r="B291" s="15"/>
      <c r="C291" s="17"/>
      <c r="D291" s="18"/>
      <c r="E291" s="17"/>
      <c r="F291" s="18"/>
      <c r="G291" s="47"/>
      <c r="H291" s="47"/>
      <c r="I291" s="15"/>
      <c r="J291" s="15"/>
      <c r="K291" s="15"/>
      <c r="L291" s="15"/>
      <c r="M291" s="15"/>
      <c r="N291" s="15"/>
      <c r="O291" s="15"/>
      <c r="P291" s="15"/>
      <c r="Q291" s="15"/>
      <c r="R291" s="15"/>
      <c r="S291" s="15"/>
      <c r="T291" s="15"/>
      <c r="U291" s="15"/>
      <c r="V291" s="15"/>
      <c r="W291" s="15"/>
    </row>
    <row r="292" spans="1:23">
      <c r="A292" s="15"/>
      <c r="B292" s="15"/>
      <c r="C292" s="17"/>
      <c r="D292" s="18"/>
      <c r="E292" s="17"/>
      <c r="F292" s="18"/>
      <c r="G292" s="47"/>
      <c r="H292" s="47"/>
      <c r="I292" s="15"/>
      <c r="J292" s="15"/>
      <c r="K292" s="15"/>
      <c r="L292" s="15"/>
      <c r="M292" s="15"/>
      <c r="N292" s="15"/>
      <c r="O292" s="15"/>
      <c r="P292" s="15"/>
      <c r="Q292" s="15"/>
      <c r="R292" s="15"/>
      <c r="S292" s="15"/>
      <c r="T292" s="15"/>
      <c r="U292" s="15"/>
      <c r="V292" s="15"/>
      <c r="W292" s="15"/>
    </row>
    <row r="293" spans="1:23">
      <c r="A293" s="15"/>
      <c r="B293" s="15"/>
      <c r="C293" s="17"/>
      <c r="D293" s="18"/>
      <c r="E293" s="17"/>
      <c r="F293" s="18"/>
      <c r="G293" s="47"/>
      <c r="H293" s="47"/>
      <c r="I293" s="15"/>
      <c r="J293" s="15"/>
      <c r="K293" s="15"/>
      <c r="L293" s="15"/>
      <c r="M293" s="15"/>
      <c r="N293" s="15"/>
      <c r="O293" s="15"/>
      <c r="P293" s="15"/>
      <c r="Q293" s="15"/>
      <c r="R293" s="15"/>
      <c r="S293" s="15"/>
      <c r="T293" s="15"/>
      <c r="U293" s="15"/>
      <c r="V293" s="15"/>
      <c r="W293" s="15"/>
    </row>
    <row r="294" spans="1:23">
      <c r="A294" s="15"/>
      <c r="B294" s="15"/>
      <c r="C294" s="17"/>
      <c r="D294" s="18"/>
      <c r="E294" s="17"/>
      <c r="F294" s="18"/>
      <c r="G294" s="47"/>
      <c r="H294" s="47"/>
      <c r="I294" s="15"/>
      <c r="J294" s="15"/>
      <c r="K294" s="15"/>
      <c r="L294" s="15"/>
      <c r="M294" s="15"/>
      <c r="N294" s="15"/>
      <c r="O294" s="15"/>
      <c r="P294" s="15"/>
      <c r="Q294" s="15"/>
      <c r="R294" s="15"/>
      <c r="S294" s="15"/>
      <c r="T294" s="15"/>
      <c r="U294" s="15"/>
      <c r="V294" s="15"/>
      <c r="W294" s="15"/>
    </row>
    <row r="295" spans="1:23">
      <c r="A295" s="15"/>
      <c r="B295" s="15"/>
      <c r="C295" s="17"/>
      <c r="D295" s="18"/>
      <c r="E295" s="17"/>
      <c r="F295" s="18"/>
      <c r="G295" s="47"/>
      <c r="H295" s="47"/>
      <c r="I295" s="15"/>
      <c r="J295" s="15"/>
      <c r="K295" s="15"/>
      <c r="L295" s="15"/>
      <c r="M295" s="15"/>
      <c r="N295" s="15"/>
      <c r="O295" s="15"/>
      <c r="P295" s="15"/>
      <c r="Q295" s="15"/>
      <c r="R295" s="15"/>
      <c r="S295" s="15"/>
      <c r="T295" s="15"/>
      <c r="U295" s="15"/>
      <c r="V295" s="15"/>
      <c r="W295" s="15"/>
    </row>
    <row r="296" spans="1:23">
      <c r="A296" s="15"/>
      <c r="B296" s="15"/>
      <c r="C296" s="17"/>
      <c r="D296" s="18"/>
      <c r="E296" s="17"/>
      <c r="F296" s="18"/>
      <c r="G296" s="47"/>
      <c r="H296" s="47"/>
      <c r="I296" s="15"/>
      <c r="J296" s="15"/>
      <c r="K296" s="15"/>
      <c r="L296" s="15"/>
      <c r="M296" s="15"/>
      <c r="N296" s="15"/>
      <c r="O296" s="15"/>
      <c r="P296" s="15"/>
      <c r="Q296" s="15"/>
      <c r="R296" s="15"/>
      <c r="S296" s="15"/>
      <c r="T296" s="15"/>
      <c r="U296" s="15"/>
      <c r="V296" s="15"/>
      <c r="W296" s="15"/>
    </row>
    <row r="297" spans="1:23">
      <c r="A297" s="15"/>
      <c r="B297" s="15"/>
      <c r="C297" s="17"/>
      <c r="D297" s="18"/>
      <c r="E297" s="17"/>
      <c r="F297" s="18"/>
      <c r="G297" s="47"/>
      <c r="H297" s="47"/>
      <c r="I297" s="15"/>
      <c r="J297" s="15"/>
      <c r="K297" s="15"/>
      <c r="L297" s="15"/>
      <c r="M297" s="15"/>
      <c r="N297" s="15"/>
      <c r="O297" s="15"/>
      <c r="P297" s="15"/>
      <c r="Q297" s="15"/>
      <c r="R297" s="15"/>
      <c r="S297" s="15"/>
      <c r="T297" s="15"/>
      <c r="U297" s="15"/>
      <c r="V297" s="15"/>
      <c r="W297" s="15"/>
    </row>
    <row r="298" spans="1:23">
      <c r="A298" s="15"/>
      <c r="B298" s="15"/>
      <c r="C298" s="17"/>
      <c r="D298" s="18"/>
      <c r="E298" s="17"/>
      <c r="F298" s="18"/>
      <c r="G298" s="47"/>
      <c r="H298" s="47"/>
      <c r="I298" s="15"/>
      <c r="J298" s="15"/>
      <c r="K298" s="15"/>
      <c r="L298" s="15"/>
      <c r="M298" s="15"/>
      <c r="N298" s="15"/>
      <c r="O298" s="15"/>
      <c r="P298" s="15"/>
      <c r="Q298" s="15"/>
      <c r="R298" s="15"/>
      <c r="S298" s="15"/>
      <c r="T298" s="15"/>
      <c r="U298" s="15"/>
      <c r="V298" s="15"/>
      <c r="W298" s="15"/>
    </row>
    <row r="299" spans="1:23">
      <c r="A299" s="15"/>
      <c r="B299" s="15"/>
      <c r="C299" s="17"/>
      <c r="D299" s="18"/>
      <c r="E299" s="17"/>
      <c r="F299" s="18"/>
      <c r="G299" s="47"/>
      <c r="H299" s="47"/>
      <c r="I299" s="15"/>
      <c r="J299" s="15"/>
      <c r="K299" s="15"/>
      <c r="L299" s="15"/>
      <c r="M299" s="15"/>
      <c r="N299" s="15"/>
      <c r="O299" s="15"/>
      <c r="P299" s="15"/>
      <c r="Q299" s="15"/>
      <c r="R299" s="15"/>
      <c r="S299" s="15"/>
      <c r="T299" s="15"/>
      <c r="U299" s="15"/>
      <c r="V299" s="15"/>
      <c r="W299" s="15"/>
    </row>
    <row r="300" spans="1:23">
      <c r="A300" s="15"/>
      <c r="B300" s="15"/>
      <c r="C300" s="17"/>
      <c r="D300" s="18"/>
      <c r="E300" s="17"/>
      <c r="F300" s="18"/>
      <c r="G300" s="47"/>
      <c r="H300" s="47"/>
      <c r="I300" s="15"/>
      <c r="J300" s="15"/>
      <c r="K300" s="15"/>
      <c r="L300" s="15"/>
      <c r="M300" s="15"/>
      <c r="N300" s="15"/>
      <c r="O300" s="15"/>
      <c r="P300" s="15"/>
      <c r="Q300" s="15"/>
      <c r="R300" s="15"/>
      <c r="S300" s="15"/>
      <c r="T300" s="15"/>
      <c r="U300" s="15"/>
      <c r="V300" s="15"/>
      <c r="W300" s="15"/>
    </row>
    <row r="301" spans="1:23">
      <c r="A301" s="15"/>
      <c r="B301" s="15"/>
      <c r="C301" s="17"/>
      <c r="D301" s="18"/>
      <c r="E301" s="17"/>
      <c r="F301" s="18"/>
      <c r="G301" s="47"/>
      <c r="H301" s="47"/>
      <c r="I301" s="15"/>
      <c r="J301" s="15"/>
      <c r="K301" s="15"/>
      <c r="L301" s="15"/>
      <c r="M301" s="15"/>
      <c r="N301" s="15"/>
      <c r="O301" s="15"/>
      <c r="P301" s="15"/>
      <c r="Q301" s="15"/>
      <c r="R301" s="15"/>
      <c r="S301" s="15"/>
      <c r="T301" s="15"/>
      <c r="U301" s="15"/>
      <c r="V301" s="15"/>
      <c r="W301" s="15"/>
    </row>
    <row r="302" spans="1:23">
      <c r="A302" s="15"/>
      <c r="B302" s="15"/>
      <c r="C302" s="17"/>
      <c r="D302" s="18"/>
      <c r="E302" s="17"/>
      <c r="F302" s="18"/>
      <c r="G302" s="47"/>
      <c r="H302" s="47"/>
      <c r="I302" s="15"/>
      <c r="J302" s="15"/>
      <c r="K302" s="15"/>
      <c r="L302" s="15"/>
      <c r="M302" s="15"/>
      <c r="N302" s="15"/>
      <c r="O302" s="15"/>
      <c r="P302" s="15"/>
      <c r="Q302" s="15"/>
      <c r="R302" s="15"/>
      <c r="S302" s="15"/>
      <c r="T302" s="15"/>
      <c r="U302" s="15"/>
      <c r="V302" s="15"/>
      <c r="W302" s="15"/>
    </row>
    <row r="303" spans="1:23">
      <c r="A303" s="15"/>
      <c r="B303" s="15"/>
      <c r="C303" s="17"/>
      <c r="D303" s="18"/>
      <c r="E303" s="17"/>
      <c r="F303" s="18"/>
      <c r="G303" s="47"/>
      <c r="H303" s="47"/>
      <c r="I303" s="15"/>
      <c r="J303" s="15"/>
      <c r="K303" s="15"/>
      <c r="L303" s="15"/>
      <c r="M303" s="15"/>
      <c r="N303" s="15"/>
      <c r="O303" s="15"/>
      <c r="P303" s="15"/>
      <c r="Q303" s="15"/>
      <c r="R303" s="15"/>
      <c r="S303" s="15"/>
      <c r="T303" s="15"/>
      <c r="U303" s="15"/>
      <c r="V303" s="15"/>
      <c r="W303" s="15"/>
    </row>
    <row r="304" spans="1:23">
      <c r="A304" s="15"/>
      <c r="B304" s="15"/>
      <c r="C304" s="17"/>
      <c r="D304" s="18"/>
      <c r="E304" s="17"/>
      <c r="F304" s="18"/>
      <c r="G304" s="47"/>
      <c r="H304" s="47"/>
      <c r="I304" s="15"/>
      <c r="J304" s="15"/>
      <c r="K304" s="15"/>
      <c r="L304" s="15"/>
      <c r="M304" s="15"/>
      <c r="N304" s="15"/>
      <c r="O304" s="15"/>
      <c r="P304" s="15"/>
      <c r="Q304" s="15"/>
      <c r="R304" s="15"/>
      <c r="S304" s="15"/>
      <c r="T304" s="15"/>
      <c r="U304" s="15"/>
      <c r="V304" s="15"/>
      <c r="W304" s="15"/>
    </row>
    <row r="305" spans="1:23">
      <c r="A305" s="15"/>
      <c r="B305" s="15"/>
      <c r="C305" s="17"/>
      <c r="D305" s="18"/>
      <c r="E305" s="17"/>
      <c r="F305" s="18"/>
      <c r="G305" s="47"/>
      <c r="H305" s="47"/>
      <c r="I305" s="15"/>
      <c r="J305" s="15"/>
      <c r="K305" s="15"/>
      <c r="L305" s="15"/>
      <c r="M305" s="15"/>
      <c r="N305" s="15"/>
      <c r="O305" s="15"/>
      <c r="P305" s="15"/>
      <c r="Q305" s="15"/>
      <c r="R305" s="15"/>
      <c r="S305" s="15"/>
      <c r="T305" s="15"/>
      <c r="U305" s="15"/>
      <c r="V305" s="15"/>
      <c r="W305" s="15"/>
    </row>
    <row r="306" spans="1:23">
      <c r="A306" s="15"/>
      <c r="B306" s="15"/>
      <c r="C306" s="17"/>
      <c r="D306" s="18"/>
      <c r="E306" s="17"/>
      <c r="F306" s="18"/>
      <c r="G306" s="47"/>
      <c r="H306" s="47"/>
      <c r="I306" s="15"/>
      <c r="J306" s="15"/>
      <c r="K306" s="15"/>
      <c r="L306" s="15"/>
      <c r="M306" s="15"/>
      <c r="N306" s="15"/>
      <c r="O306" s="15"/>
      <c r="P306" s="15"/>
      <c r="Q306" s="15"/>
      <c r="R306" s="15"/>
      <c r="S306" s="15"/>
      <c r="T306" s="15"/>
      <c r="U306" s="15"/>
      <c r="V306" s="15"/>
      <c r="W306" s="15"/>
    </row>
    <row r="307" spans="1:23">
      <c r="A307" s="15"/>
      <c r="B307" s="15"/>
      <c r="C307" s="17"/>
      <c r="D307" s="18"/>
      <c r="E307" s="17"/>
      <c r="F307" s="18"/>
      <c r="G307" s="47"/>
      <c r="H307" s="47"/>
      <c r="I307" s="15"/>
      <c r="J307" s="15"/>
      <c r="K307" s="15"/>
      <c r="L307" s="15"/>
      <c r="M307" s="15"/>
      <c r="N307" s="15"/>
      <c r="O307" s="15"/>
      <c r="P307" s="15"/>
      <c r="Q307" s="15"/>
      <c r="R307" s="15"/>
      <c r="S307" s="15"/>
      <c r="T307" s="15"/>
      <c r="U307" s="15"/>
      <c r="V307" s="15"/>
      <c r="W307" s="15"/>
    </row>
    <row r="308" spans="1:23">
      <c r="A308" s="15"/>
      <c r="B308" s="15"/>
      <c r="C308" s="17"/>
      <c r="D308" s="18"/>
      <c r="E308" s="17"/>
      <c r="F308" s="18"/>
      <c r="G308" s="47"/>
      <c r="H308" s="47"/>
      <c r="I308" s="15"/>
      <c r="J308" s="15"/>
      <c r="K308" s="15"/>
      <c r="L308" s="15"/>
      <c r="M308" s="15"/>
      <c r="N308" s="15"/>
      <c r="O308" s="15"/>
      <c r="P308" s="15"/>
      <c r="Q308" s="15"/>
      <c r="R308" s="15"/>
      <c r="S308" s="15"/>
      <c r="T308" s="15"/>
      <c r="U308" s="15"/>
      <c r="V308" s="15"/>
      <c r="W308" s="15"/>
    </row>
    <row r="309" spans="1:23">
      <c r="A309" s="15"/>
      <c r="B309" s="15"/>
      <c r="C309" s="17"/>
      <c r="D309" s="18"/>
      <c r="E309" s="17"/>
      <c r="F309" s="18"/>
      <c r="G309" s="47"/>
      <c r="H309" s="47"/>
      <c r="I309" s="15"/>
      <c r="J309" s="15"/>
      <c r="K309" s="15"/>
      <c r="L309" s="15"/>
      <c r="M309" s="15"/>
      <c r="N309" s="15"/>
      <c r="O309" s="15"/>
      <c r="P309" s="15"/>
      <c r="Q309" s="15"/>
      <c r="R309" s="15"/>
      <c r="S309" s="15"/>
      <c r="T309" s="15"/>
      <c r="U309" s="15"/>
      <c r="V309" s="15"/>
      <c r="W309" s="15"/>
    </row>
    <row r="310" spans="1:23">
      <c r="A310" s="15"/>
      <c r="B310" s="15"/>
      <c r="C310" s="17"/>
      <c r="D310" s="18"/>
      <c r="E310" s="17"/>
      <c r="F310" s="18"/>
      <c r="G310" s="47"/>
      <c r="H310" s="47"/>
      <c r="I310" s="15"/>
      <c r="J310" s="15"/>
      <c r="K310" s="15"/>
      <c r="L310" s="15"/>
      <c r="M310" s="15"/>
      <c r="N310" s="15"/>
      <c r="O310" s="15"/>
      <c r="P310" s="15"/>
      <c r="Q310" s="15"/>
      <c r="R310" s="15"/>
      <c r="S310" s="15"/>
      <c r="T310" s="15"/>
      <c r="U310" s="15"/>
      <c r="V310" s="15"/>
      <c r="W310" s="15"/>
    </row>
    <row r="311" spans="1:23">
      <c r="A311" s="15"/>
      <c r="B311" s="15"/>
      <c r="C311" s="17"/>
      <c r="D311" s="18"/>
      <c r="E311" s="17"/>
      <c r="F311" s="18"/>
      <c r="G311" s="47"/>
      <c r="H311" s="47"/>
      <c r="I311" s="15"/>
      <c r="J311" s="15"/>
      <c r="K311" s="15"/>
      <c r="L311" s="15"/>
      <c r="M311" s="15"/>
      <c r="N311" s="15"/>
      <c r="O311" s="15"/>
      <c r="P311" s="15"/>
      <c r="Q311" s="15"/>
      <c r="R311" s="15"/>
      <c r="S311" s="15"/>
      <c r="T311" s="15"/>
      <c r="U311" s="15"/>
      <c r="V311" s="15"/>
      <c r="W311" s="15"/>
    </row>
    <row r="312" spans="1:23">
      <c r="A312" s="15"/>
      <c r="B312" s="15"/>
      <c r="C312" s="17"/>
      <c r="D312" s="18"/>
      <c r="E312" s="17"/>
      <c r="F312" s="18"/>
      <c r="G312" s="47"/>
      <c r="H312" s="47"/>
      <c r="I312" s="15"/>
      <c r="J312" s="15"/>
      <c r="K312" s="15"/>
      <c r="L312" s="15"/>
      <c r="M312" s="15"/>
      <c r="N312" s="15"/>
      <c r="O312" s="15"/>
      <c r="P312" s="15"/>
      <c r="Q312" s="15"/>
      <c r="R312" s="15"/>
      <c r="S312" s="15"/>
      <c r="T312" s="15"/>
      <c r="U312" s="15"/>
      <c r="V312" s="15"/>
      <c r="W312" s="15"/>
    </row>
    <row r="313" spans="1:23">
      <c r="A313" s="15"/>
      <c r="B313" s="15"/>
      <c r="C313" s="17"/>
      <c r="D313" s="18"/>
      <c r="E313" s="17"/>
      <c r="F313" s="18"/>
      <c r="G313" s="47"/>
      <c r="H313" s="47"/>
      <c r="I313" s="15"/>
      <c r="J313" s="15"/>
      <c r="K313" s="15"/>
      <c r="L313" s="15"/>
      <c r="M313" s="15"/>
      <c r="N313" s="15"/>
      <c r="O313" s="15"/>
      <c r="P313" s="15"/>
      <c r="Q313" s="15"/>
      <c r="R313" s="15"/>
      <c r="S313" s="15"/>
      <c r="T313" s="15"/>
      <c r="U313" s="15"/>
      <c r="V313" s="15"/>
      <c r="W313" s="15"/>
    </row>
    <row r="314" spans="1:23">
      <c r="A314" s="15"/>
      <c r="B314" s="15"/>
      <c r="C314" s="17"/>
      <c r="D314" s="18"/>
      <c r="E314" s="17"/>
      <c r="F314" s="18"/>
      <c r="G314" s="47"/>
      <c r="H314" s="47"/>
      <c r="I314" s="15"/>
      <c r="J314" s="15"/>
      <c r="K314" s="15"/>
      <c r="L314" s="15"/>
      <c r="M314" s="15"/>
      <c r="N314" s="15"/>
      <c r="O314" s="15"/>
      <c r="P314" s="15"/>
      <c r="Q314" s="15"/>
      <c r="R314" s="15"/>
      <c r="S314" s="15"/>
      <c r="T314" s="15"/>
      <c r="U314" s="15"/>
      <c r="V314" s="15"/>
      <c r="W314" s="15"/>
    </row>
    <row r="315" spans="1:23">
      <c r="A315" s="15"/>
      <c r="B315" s="15"/>
      <c r="C315" s="17"/>
      <c r="D315" s="18"/>
      <c r="E315" s="17"/>
      <c r="F315" s="18"/>
      <c r="G315" s="47"/>
      <c r="H315" s="47"/>
      <c r="I315" s="15"/>
      <c r="J315" s="15"/>
      <c r="K315" s="15"/>
      <c r="L315" s="15"/>
      <c r="M315" s="15"/>
      <c r="N315" s="15"/>
      <c r="O315" s="15"/>
      <c r="P315" s="15"/>
      <c r="Q315" s="15"/>
      <c r="R315" s="15"/>
      <c r="S315" s="15"/>
      <c r="T315" s="15"/>
      <c r="U315" s="15"/>
      <c r="V315" s="15"/>
      <c r="W315" s="15"/>
    </row>
    <row r="316" spans="1:23">
      <c r="A316" s="15"/>
      <c r="B316" s="15"/>
      <c r="C316" s="17"/>
      <c r="D316" s="18"/>
      <c r="E316" s="17"/>
      <c r="F316" s="18"/>
      <c r="G316" s="47"/>
      <c r="H316" s="47"/>
      <c r="I316" s="15"/>
      <c r="J316" s="15"/>
      <c r="K316" s="15"/>
      <c r="L316" s="15"/>
      <c r="M316" s="15"/>
      <c r="N316" s="15"/>
      <c r="O316" s="15"/>
      <c r="P316" s="15"/>
      <c r="Q316" s="15"/>
      <c r="R316" s="15"/>
      <c r="S316" s="15"/>
      <c r="T316" s="15"/>
      <c r="U316" s="15"/>
      <c r="V316" s="15"/>
      <c r="W316" s="15"/>
    </row>
    <row r="317" spans="1:23">
      <c r="A317" s="15"/>
      <c r="B317" s="15"/>
      <c r="C317" s="17"/>
      <c r="D317" s="18"/>
      <c r="E317" s="17"/>
      <c r="F317" s="18"/>
      <c r="G317" s="47"/>
      <c r="H317" s="47"/>
      <c r="I317" s="15"/>
      <c r="J317" s="15"/>
      <c r="K317" s="15"/>
      <c r="L317" s="15"/>
      <c r="M317" s="15"/>
      <c r="N317" s="15"/>
      <c r="O317" s="15"/>
      <c r="P317" s="15"/>
      <c r="Q317" s="15"/>
      <c r="R317" s="15"/>
      <c r="S317" s="15"/>
      <c r="T317" s="15"/>
      <c r="U317" s="15"/>
      <c r="V317" s="15"/>
      <c r="W317" s="15"/>
    </row>
    <row r="318" spans="1:23">
      <c r="A318" s="15"/>
      <c r="B318" s="15"/>
      <c r="C318" s="17"/>
      <c r="D318" s="18"/>
      <c r="E318" s="17"/>
      <c r="F318" s="18"/>
      <c r="G318" s="47"/>
      <c r="H318" s="47"/>
      <c r="I318" s="15"/>
      <c r="J318" s="15"/>
      <c r="K318" s="15"/>
      <c r="L318" s="15"/>
      <c r="M318" s="15"/>
      <c r="N318" s="15"/>
      <c r="O318" s="15"/>
      <c r="P318" s="15"/>
      <c r="Q318" s="15"/>
      <c r="R318" s="15"/>
      <c r="S318" s="15"/>
      <c r="T318" s="15"/>
      <c r="U318" s="15"/>
      <c r="V318" s="15"/>
      <c r="W318" s="15"/>
    </row>
    <row r="319" spans="1:23">
      <c r="A319" s="15"/>
      <c r="B319" s="15"/>
      <c r="C319" s="17"/>
      <c r="D319" s="18"/>
      <c r="E319" s="17"/>
      <c r="F319" s="18"/>
      <c r="G319" s="47"/>
      <c r="H319" s="47"/>
      <c r="I319" s="15"/>
      <c r="J319" s="15"/>
      <c r="K319" s="15"/>
      <c r="L319" s="15"/>
      <c r="M319" s="15"/>
      <c r="N319" s="15"/>
      <c r="O319" s="15"/>
      <c r="P319" s="15"/>
      <c r="Q319" s="15"/>
      <c r="R319" s="15"/>
      <c r="S319" s="15"/>
      <c r="T319" s="15"/>
      <c r="U319" s="15"/>
      <c r="V319" s="15"/>
      <c r="W319" s="15"/>
    </row>
    <row r="320" spans="1:23">
      <c r="A320" s="15"/>
      <c r="B320" s="15"/>
      <c r="C320" s="17"/>
      <c r="D320" s="18"/>
      <c r="E320" s="17"/>
      <c r="F320" s="18"/>
      <c r="G320" s="47"/>
      <c r="H320" s="47"/>
      <c r="I320" s="15"/>
      <c r="J320" s="15"/>
      <c r="K320" s="15"/>
      <c r="L320" s="15"/>
      <c r="M320" s="15"/>
      <c r="N320" s="15"/>
      <c r="O320" s="15"/>
      <c r="P320" s="15"/>
      <c r="Q320" s="15"/>
      <c r="R320" s="15"/>
      <c r="S320" s="15"/>
      <c r="T320" s="15"/>
      <c r="U320" s="15"/>
      <c r="V320" s="15"/>
      <c r="W320" s="15"/>
    </row>
    <row r="321" spans="1:23">
      <c r="A321" s="15"/>
      <c r="B321" s="15"/>
      <c r="C321" s="17"/>
      <c r="D321" s="18"/>
      <c r="E321" s="17"/>
      <c r="F321" s="18"/>
      <c r="G321" s="47"/>
      <c r="H321" s="47"/>
      <c r="I321" s="15"/>
      <c r="J321" s="15"/>
      <c r="K321" s="15"/>
      <c r="L321" s="15"/>
      <c r="M321" s="15"/>
      <c r="N321" s="15"/>
      <c r="O321" s="15"/>
      <c r="P321" s="15"/>
      <c r="Q321" s="15"/>
      <c r="R321" s="15"/>
      <c r="S321" s="15"/>
      <c r="T321" s="15"/>
      <c r="U321" s="15"/>
      <c r="V321" s="15"/>
      <c r="W321" s="15"/>
    </row>
    <row r="322" spans="1:23">
      <c r="A322" s="15"/>
      <c r="B322" s="15"/>
      <c r="C322" s="17"/>
      <c r="D322" s="18"/>
      <c r="E322" s="17"/>
      <c r="F322" s="18"/>
      <c r="G322" s="47"/>
      <c r="H322" s="47"/>
      <c r="I322" s="15"/>
      <c r="J322" s="15"/>
      <c r="K322" s="15"/>
      <c r="L322" s="15"/>
      <c r="M322" s="15"/>
      <c r="N322" s="15"/>
      <c r="O322" s="15"/>
      <c r="P322" s="15"/>
      <c r="Q322" s="15"/>
      <c r="R322" s="15"/>
      <c r="S322" s="15"/>
      <c r="T322" s="15"/>
      <c r="U322" s="15"/>
      <c r="V322" s="15"/>
      <c r="W322" s="15"/>
    </row>
    <row r="323" spans="1:23">
      <c r="A323" s="15"/>
      <c r="B323" s="15"/>
      <c r="C323" s="17"/>
      <c r="D323" s="18"/>
      <c r="E323" s="17"/>
      <c r="F323" s="18"/>
      <c r="G323" s="47"/>
      <c r="H323" s="47"/>
      <c r="I323" s="15"/>
      <c r="J323" s="15"/>
      <c r="K323" s="15"/>
      <c r="L323" s="15"/>
      <c r="M323" s="15"/>
      <c r="N323" s="15"/>
      <c r="O323" s="15"/>
      <c r="P323" s="15"/>
      <c r="Q323" s="15"/>
      <c r="R323" s="15"/>
      <c r="S323" s="15"/>
      <c r="T323" s="15"/>
      <c r="U323" s="15"/>
      <c r="V323" s="15"/>
      <c r="W323" s="15"/>
    </row>
    <row r="324" spans="1:23">
      <c r="A324" s="15"/>
      <c r="B324" s="15"/>
      <c r="C324" s="17"/>
      <c r="D324" s="18"/>
      <c r="E324" s="17"/>
      <c r="F324" s="18"/>
      <c r="G324" s="47"/>
      <c r="H324" s="47"/>
      <c r="I324" s="15"/>
      <c r="J324" s="15"/>
      <c r="K324" s="15"/>
      <c r="L324" s="15"/>
      <c r="M324" s="15"/>
      <c r="N324" s="15"/>
      <c r="O324" s="15"/>
      <c r="P324" s="15"/>
      <c r="Q324" s="15"/>
      <c r="R324" s="15"/>
      <c r="S324" s="15"/>
      <c r="T324" s="15"/>
      <c r="U324" s="15"/>
      <c r="V324" s="15"/>
      <c r="W324" s="15"/>
    </row>
    <row r="325" spans="1:23">
      <c r="A325" s="15"/>
      <c r="B325" s="15"/>
      <c r="C325" s="17"/>
      <c r="D325" s="18"/>
      <c r="E325" s="17"/>
      <c r="F325" s="18"/>
      <c r="G325" s="47"/>
      <c r="H325" s="47"/>
      <c r="I325" s="15"/>
      <c r="J325" s="15"/>
      <c r="K325" s="15"/>
      <c r="L325" s="15"/>
      <c r="M325" s="15"/>
      <c r="N325" s="15"/>
      <c r="O325" s="15"/>
      <c r="P325" s="15"/>
      <c r="Q325" s="15"/>
      <c r="R325" s="15"/>
      <c r="S325" s="15"/>
      <c r="T325" s="15"/>
      <c r="U325" s="15"/>
      <c r="V325" s="15"/>
      <c r="W325" s="15"/>
    </row>
    <row r="326" spans="1:23">
      <c r="A326" s="15"/>
      <c r="B326" s="15"/>
      <c r="C326" s="17"/>
      <c r="D326" s="18"/>
      <c r="E326" s="17"/>
      <c r="F326" s="18"/>
      <c r="G326" s="47"/>
      <c r="H326" s="47"/>
      <c r="I326" s="15"/>
      <c r="J326" s="15"/>
      <c r="K326" s="15"/>
      <c r="L326" s="15"/>
      <c r="M326" s="15"/>
      <c r="N326" s="15"/>
      <c r="O326" s="15"/>
      <c r="P326" s="15"/>
      <c r="Q326" s="15"/>
      <c r="R326" s="15"/>
      <c r="S326" s="15"/>
      <c r="T326" s="15"/>
      <c r="U326" s="15"/>
      <c r="V326" s="15"/>
      <c r="W326" s="15"/>
    </row>
    <row r="327" spans="1:23">
      <c r="A327" s="15"/>
      <c r="B327" s="15"/>
      <c r="C327" s="17"/>
      <c r="D327" s="18"/>
      <c r="E327" s="17"/>
      <c r="F327" s="18"/>
      <c r="G327" s="47"/>
      <c r="H327" s="47"/>
      <c r="I327" s="15"/>
      <c r="J327" s="15"/>
      <c r="K327" s="15"/>
      <c r="L327" s="15"/>
      <c r="M327" s="15"/>
      <c r="N327" s="15"/>
      <c r="O327" s="15"/>
      <c r="P327" s="15"/>
      <c r="Q327" s="15"/>
      <c r="R327" s="15"/>
      <c r="S327" s="15"/>
      <c r="T327" s="15"/>
      <c r="U327" s="15"/>
      <c r="V327" s="15"/>
      <c r="W327" s="15"/>
    </row>
    <row r="328" spans="1:23">
      <c r="A328" s="15"/>
      <c r="B328" s="15"/>
      <c r="C328" s="17"/>
      <c r="D328" s="18"/>
      <c r="E328" s="17"/>
      <c r="F328" s="18"/>
      <c r="G328" s="47"/>
      <c r="H328" s="47"/>
      <c r="I328" s="15"/>
      <c r="J328" s="15"/>
      <c r="K328" s="15"/>
      <c r="L328" s="15"/>
      <c r="M328" s="15"/>
      <c r="N328" s="15"/>
      <c r="O328" s="15"/>
      <c r="P328" s="15"/>
      <c r="Q328" s="15"/>
      <c r="R328" s="15"/>
      <c r="S328" s="15"/>
      <c r="T328" s="15"/>
      <c r="U328" s="15"/>
      <c r="V328" s="15"/>
      <c r="W328" s="15"/>
    </row>
    <row r="329" spans="1:23">
      <c r="A329" s="15"/>
      <c r="B329" s="15"/>
      <c r="C329" s="17"/>
      <c r="D329" s="18"/>
      <c r="E329" s="17"/>
      <c r="F329" s="18"/>
      <c r="G329" s="47"/>
      <c r="H329" s="47"/>
      <c r="I329" s="15"/>
      <c r="J329" s="15"/>
      <c r="K329" s="15"/>
      <c r="L329" s="15"/>
      <c r="M329" s="15"/>
      <c r="N329" s="15"/>
      <c r="O329" s="15"/>
      <c r="P329" s="15"/>
      <c r="Q329" s="15"/>
      <c r="R329" s="15"/>
      <c r="S329" s="15"/>
      <c r="T329" s="15"/>
      <c r="U329" s="15"/>
      <c r="V329" s="15"/>
      <c r="W329" s="15"/>
    </row>
    <row r="330" spans="1:23">
      <c r="A330" s="15"/>
      <c r="B330" s="15"/>
      <c r="C330" s="17"/>
      <c r="D330" s="18"/>
      <c r="E330" s="17"/>
      <c r="F330" s="18"/>
      <c r="G330" s="47"/>
      <c r="H330" s="47"/>
      <c r="I330" s="15"/>
      <c r="J330" s="15"/>
      <c r="K330" s="15"/>
      <c r="L330" s="15"/>
      <c r="M330" s="15"/>
      <c r="N330" s="15"/>
      <c r="O330" s="15"/>
      <c r="P330" s="15"/>
      <c r="Q330" s="15"/>
      <c r="R330" s="15"/>
      <c r="S330" s="15"/>
      <c r="T330" s="15"/>
      <c r="U330" s="15"/>
      <c r="V330" s="15"/>
      <c r="W330" s="15"/>
    </row>
    <row r="331" spans="1:23">
      <c r="A331" s="15"/>
      <c r="B331" s="15"/>
      <c r="C331" s="17"/>
      <c r="D331" s="18"/>
      <c r="E331" s="17"/>
      <c r="F331" s="18"/>
      <c r="G331" s="47"/>
      <c r="H331" s="47"/>
      <c r="I331" s="15"/>
      <c r="J331" s="15"/>
      <c r="K331" s="15"/>
      <c r="L331" s="15"/>
      <c r="M331" s="15"/>
      <c r="N331" s="15"/>
      <c r="O331" s="15"/>
      <c r="P331" s="15"/>
      <c r="Q331" s="15"/>
      <c r="R331" s="15"/>
      <c r="S331" s="15"/>
      <c r="T331" s="15"/>
      <c r="U331" s="15"/>
      <c r="V331" s="15"/>
      <c r="W331" s="15"/>
    </row>
    <row r="332" spans="1:23">
      <c r="A332" s="15"/>
      <c r="B332" s="15"/>
      <c r="C332" s="17"/>
      <c r="D332" s="18"/>
      <c r="E332" s="17"/>
      <c r="F332" s="18"/>
      <c r="G332" s="47"/>
      <c r="H332" s="47"/>
      <c r="I332" s="15"/>
      <c r="J332" s="15"/>
      <c r="K332" s="15"/>
      <c r="L332" s="15"/>
      <c r="M332" s="15"/>
      <c r="N332" s="15"/>
      <c r="O332" s="15"/>
      <c r="P332" s="15"/>
      <c r="Q332" s="15"/>
      <c r="R332" s="15"/>
      <c r="S332" s="15"/>
      <c r="T332" s="15"/>
      <c r="U332" s="15"/>
      <c r="V332" s="15"/>
      <c r="W332" s="15"/>
    </row>
    <row r="333" spans="1:23">
      <c r="A333" s="15"/>
      <c r="B333" s="15"/>
      <c r="C333" s="17"/>
      <c r="D333" s="18"/>
      <c r="E333" s="17"/>
      <c r="F333" s="18"/>
      <c r="G333" s="47"/>
      <c r="H333" s="47"/>
      <c r="I333" s="15"/>
      <c r="J333" s="15"/>
      <c r="K333" s="15"/>
      <c r="L333" s="15"/>
      <c r="M333" s="15"/>
      <c r="N333" s="15"/>
      <c r="O333" s="15"/>
      <c r="P333" s="15"/>
      <c r="Q333" s="15"/>
      <c r="R333" s="15"/>
      <c r="S333" s="15"/>
      <c r="T333" s="15"/>
      <c r="U333" s="15"/>
      <c r="V333" s="15"/>
      <c r="W333" s="15"/>
    </row>
    <row r="334" spans="1:23">
      <c r="A334" s="15"/>
      <c r="B334" s="15"/>
      <c r="C334" s="17"/>
      <c r="D334" s="18"/>
      <c r="E334" s="17"/>
      <c r="F334" s="18"/>
      <c r="G334" s="47"/>
      <c r="H334" s="47"/>
      <c r="I334" s="15"/>
      <c r="J334" s="15"/>
      <c r="K334" s="15"/>
      <c r="L334" s="15"/>
      <c r="M334" s="15"/>
      <c r="N334" s="15"/>
      <c r="O334" s="15"/>
      <c r="P334" s="15"/>
      <c r="Q334" s="15"/>
      <c r="R334" s="15"/>
      <c r="S334" s="15"/>
      <c r="T334" s="15"/>
      <c r="U334" s="15"/>
      <c r="V334" s="15"/>
      <c r="W334" s="15"/>
    </row>
    <row r="335" spans="1:23">
      <c r="A335" s="15"/>
      <c r="B335" s="15"/>
      <c r="C335" s="17"/>
      <c r="D335" s="18"/>
      <c r="E335" s="17"/>
      <c r="F335" s="18"/>
      <c r="G335" s="47"/>
      <c r="H335" s="47"/>
      <c r="I335" s="15"/>
      <c r="J335" s="15"/>
      <c r="K335" s="15"/>
      <c r="L335" s="15"/>
      <c r="M335" s="15"/>
      <c r="N335" s="15"/>
      <c r="O335" s="15"/>
      <c r="P335" s="15"/>
      <c r="Q335" s="15"/>
      <c r="R335" s="15"/>
      <c r="S335" s="15"/>
      <c r="T335" s="15"/>
      <c r="U335" s="15"/>
      <c r="V335" s="15"/>
      <c r="W335" s="15"/>
    </row>
    <row r="336" spans="1:23">
      <c r="A336" s="15"/>
      <c r="B336" s="15"/>
      <c r="C336" s="17"/>
      <c r="D336" s="18"/>
      <c r="E336" s="17"/>
      <c r="F336" s="18"/>
      <c r="G336" s="47"/>
      <c r="H336" s="47"/>
      <c r="I336" s="15"/>
      <c r="J336" s="15"/>
      <c r="K336" s="15"/>
      <c r="L336" s="15"/>
      <c r="M336" s="15"/>
      <c r="N336" s="15"/>
      <c r="O336" s="15"/>
      <c r="P336" s="15"/>
      <c r="Q336" s="15"/>
      <c r="R336" s="15"/>
      <c r="S336" s="15"/>
      <c r="T336" s="15"/>
      <c r="U336" s="15"/>
      <c r="V336" s="15"/>
      <c r="W336" s="15"/>
    </row>
    <row r="337" spans="1:23">
      <c r="A337" s="15"/>
      <c r="B337" s="15"/>
      <c r="C337" s="17"/>
      <c r="D337" s="18"/>
      <c r="E337" s="17"/>
      <c r="F337" s="18"/>
      <c r="G337" s="47"/>
      <c r="H337" s="47"/>
      <c r="I337" s="15"/>
      <c r="J337" s="15"/>
      <c r="K337" s="15"/>
      <c r="L337" s="15"/>
      <c r="M337" s="15"/>
      <c r="N337" s="15"/>
      <c r="O337" s="15"/>
      <c r="P337" s="15"/>
      <c r="Q337" s="15"/>
      <c r="R337" s="15"/>
      <c r="S337" s="15"/>
      <c r="T337" s="15"/>
      <c r="U337" s="15"/>
      <c r="V337" s="15"/>
      <c r="W337" s="15"/>
    </row>
    <row r="338" spans="1:23">
      <c r="A338" s="15"/>
      <c r="B338" s="15"/>
      <c r="C338" s="17"/>
      <c r="D338" s="18"/>
      <c r="E338" s="17"/>
      <c r="F338" s="18"/>
      <c r="G338" s="47"/>
      <c r="H338" s="47"/>
      <c r="I338" s="15"/>
      <c r="J338" s="15"/>
      <c r="K338" s="15"/>
      <c r="L338" s="15"/>
      <c r="M338" s="15"/>
      <c r="N338" s="15"/>
      <c r="O338" s="15"/>
      <c r="P338" s="15"/>
      <c r="Q338" s="15"/>
      <c r="R338" s="15"/>
      <c r="S338" s="15"/>
      <c r="T338" s="15"/>
      <c r="U338" s="15"/>
      <c r="V338" s="15"/>
      <c r="W338" s="15"/>
    </row>
    <row r="339" spans="1:23">
      <c r="A339" s="15"/>
      <c r="B339" s="15"/>
      <c r="C339" s="17"/>
      <c r="D339" s="18"/>
      <c r="E339" s="17"/>
      <c r="F339" s="18"/>
      <c r="G339" s="47"/>
      <c r="H339" s="47"/>
      <c r="I339" s="15"/>
      <c r="J339" s="15"/>
      <c r="K339" s="15"/>
      <c r="L339" s="15"/>
      <c r="M339" s="15"/>
      <c r="N339" s="15"/>
      <c r="O339" s="15"/>
      <c r="P339" s="15"/>
      <c r="Q339" s="15"/>
      <c r="R339" s="15"/>
      <c r="S339" s="15"/>
      <c r="T339" s="15"/>
      <c r="U339" s="15"/>
      <c r="V339" s="15"/>
      <c r="W339" s="15"/>
    </row>
    <row r="340" spans="1:23">
      <c r="A340" s="15"/>
      <c r="B340" s="15"/>
      <c r="C340" s="17"/>
      <c r="D340" s="18"/>
      <c r="E340" s="17"/>
      <c r="F340" s="18"/>
      <c r="G340" s="47"/>
      <c r="H340" s="47"/>
      <c r="I340" s="15"/>
      <c r="J340" s="15"/>
      <c r="K340" s="15"/>
      <c r="L340" s="15"/>
      <c r="M340" s="15"/>
      <c r="N340" s="15"/>
      <c r="O340" s="15"/>
      <c r="P340" s="15"/>
      <c r="Q340" s="15"/>
      <c r="R340" s="15"/>
      <c r="S340" s="15"/>
      <c r="T340" s="15"/>
      <c r="U340" s="15"/>
      <c r="V340" s="15"/>
      <c r="W340" s="15"/>
    </row>
    <row r="341" spans="1:23">
      <c r="A341" s="15"/>
      <c r="B341" s="15"/>
      <c r="C341" s="17"/>
      <c r="D341" s="18"/>
      <c r="E341" s="17"/>
      <c r="F341" s="18"/>
      <c r="G341" s="47"/>
      <c r="H341" s="47"/>
      <c r="I341" s="15"/>
      <c r="J341" s="15"/>
      <c r="K341" s="15"/>
      <c r="L341" s="15"/>
      <c r="M341" s="15"/>
      <c r="N341" s="15"/>
      <c r="O341" s="15"/>
      <c r="P341" s="15"/>
      <c r="Q341" s="15"/>
      <c r="R341" s="15"/>
      <c r="S341" s="15"/>
      <c r="T341" s="15"/>
      <c r="U341" s="15"/>
      <c r="V341" s="15"/>
      <c r="W341" s="15"/>
    </row>
    <row r="342" spans="1:23">
      <c r="A342" s="15"/>
      <c r="B342" s="15"/>
      <c r="C342" s="17"/>
      <c r="D342" s="18"/>
      <c r="E342" s="17"/>
      <c r="F342" s="18"/>
      <c r="G342" s="47"/>
      <c r="H342" s="47"/>
      <c r="I342" s="15"/>
      <c r="J342" s="15"/>
      <c r="K342" s="15"/>
      <c r="L342" s="15"/>
      <c r="M342" s="15"/>
      <c r="N342" s="15"/>
      <c r="O342" s="15"/>
      <c r="P342" s="15"/>
      <c r="Q342" s="15"/>
      <c r="R342" s="15"/>
      <c r="S342" s="15"/>
      <c r="T342" s="15"/>
      <c r="U342" s="15"/>
      <c r="V342" s="15"/>
      <c r="W342" s="15"/>
    </row>
    <row r="343" spans="1:23">
      <c r="A343" s="15"/>
      <c r="B343" s="15"/>
      <c r="C343" s="17"/>
      <c r="D343" s="18"/>
      <c r="E343" s="17"/>
      <c r="F343" s="18"/>
      <c r="G343" s="47"/>
      <c r="H343" s="47"/>
      <c r="I343" s="15"/>
      <c r="J343" s="15"/>
      <c r="K343" s="15"/>
      <c r="L343" s="15"/>
      <c r="M343" s="15"/>
      <c r="N343" s="15"/>
      <c r="O343" s="15"/>
      <c r="P343" s="15"/>
      <c r="Q343" s="15"/>
      <c r="R343" s="15"/>
      <c r="S343" s="15"/>
      <c r="T343" s="15"/>
      <c r="U343" s="15"/>
      <c r="V343" s="15"/>
      <c r="W343" s="15"/>
    </row>
    <row r="344" spans="1:23">
      <c r="A344" s="15"/>
      <c r="B344" s="15"/>
      <c r="C344" s="17"/>
      <c r="D344" s="18"/>
      <c r="E344" s="17"/>
      <c r="F344" s="18"/>
      <c r="G344" s="47"/>
      <c r="H344" s="47"/>
      <c r="I344" s="15"/>
      <c r="J344" s="15"/>
      <c r="K344" s="15"/>
      <c r="L344" s="15"/>
      <c r="M344" s="15"/>
      <c r="N344" s="15"/>
      <c r="O344" s="15"/>
      <c r="P344" s="15"/>
      <c r="Q344" s="15"/>
      <c r="R344" s="15"/>
      <c r="S344" s="15"/>
      <c r="T344" s="15"/>
      <c r="U344" s="15"/>
      <c r="V344" s="15"/>
      <c r="W344" s="15"/>
    </row>
    <row r="345" spans="1:23">
      <c r="A345" s="15"/>
      <c r="B345" s="15"/>
      <c r="C345" s="17"/>
      <c r="D345" s="18"/>
      <c r="E345" s="17"/>
      <c r="F345" s="18"/>
      <c r="G345" s="47"/>
      <c r="H345" s="47"/>
      <c r="I345" s="15"/>
      <c r="J345" s="15"/>
      <c r="K345" s="15"/>
      <c r="L345" s="15"/>
      <c r="M345" s="15"/>
      <c r="N345" s="15"/>
      <c r="O345" s="15"/>
      <c r="P345" s="15"/>
      <c r="Q345" s="15"/>
      <c r="R345" s="15"/>
      <c r="S345" s="15"/>
      <c r="T345" s="15"/>
      <c r="U345" s="15"/>
      <c r="V345" s="15"/>
      <c r="W345" s="15"/>
    </row>
    <row r="346" spans="1:23">
      <c r="A346" s="15"/>
      <c r="B346" s="15"/>
      <c r="C346" s="17"/>
      <c r="D346" s="18"/>
      <c r="E346" s="17"/>
      <c r="F346" s="18"/>
      <c r="G346" s="47"/>
      <c r="H346" s="47"/>
      <c r="I346" s="15"/>
      <c r="J346" s="15"/>
      <c r="K346" s="15"/>
      <c r="L346" s="15"/>
      <c r="M346" s="15"/>
      <c r="N346" s="15"/>
      <c r="O346" s="15"/>
      <c r="P346" s="15"/>
      <c r="Q346" s="15"/>
      <c r="R346" s="15"/>
      <c r="S346" s="15"/>
      <c r="T346" s="15"/>
      <c r="U346" s="15"/>
      <c r="V346" s="15"/>
      <c r="W346" s="15"/>
    </row>
    <row r="347" spans="1:23">
      <c r="A347" s="15"/>
      <c r="B347" s="15"/>
      <c r="C347" s="17"/>
      <c r="D347" s="18"/>
      <c r="E347" s="17"/>
      <c r="F347" s="18"/>
      <c r="G347" s="47"/>
      <c r="H347" s="47"/>
      <c r="I347" s="15"/>
      <c r="J347" s="15"/>
      <c r="K347" s="15"/>
      <c r="L347" s="15"/>
      <c r="M347" s="15"/>
      <c r="N347" s="15"/>
      <c r="O347" s="15"/>
      <c r="P347" s="15"/>
      <c r="Q347" s="15"/>
      <c r="R347" s="15"/>
      <c r="S347" s="15"/>
      <c r="T347" s="15"/>
      <c r="U347" s="15"/>
      <c r="V347" s="15"/>
      <c r="W347" s="15"/>
    </row>
    <row r="348" spans="1:23">
      <c r="A348" s="15"/>
      <c r="B348" s="15"/>
      <c r="C348" s="17"/>
      <c r="D348" s="18"/>
      <c r="E348" s="17"/>
      <c r="F348" s="18"/>
      <c r="G348" s="47"/>
      <c r="H348" s="47"/>
      <c r="I348" s="15"/>
      <c r="J348" s="15"/>
      <c r="K348" s="15"/>
      <c r="L348" s="15"/>
      <c r="M348" s="15"/>
      <c r="N348" s="15"/>
      <c r="O348" s="15"/>
      <c r="P348" s="15"/>
      <c r="Q348" s="15"/>
      <c r="R348" s="15"/>
      <c r="S348" s="15"/>
      <c r="T348" s="15"/>
      <c r="U348" s="15"/>
      <c r="V348" s="15"/>
      <c r="W348" s="15"/>
    </row>
    <row r="349" spans="1:23">
      <c r="A349" s="15"/>
      <c r="B349" s="15"/>
      <c r="C349" s="17"/>
      <c r="D349" s="18"/>
      <c r="E349" s="17"/>
      <c r="F349" s="18"/>
      <c r="G349" s="47"/>
      <c r="H349" s="47"/>
      <c r="I349" s="15"/>
      <c r="J349" s="15"/>
      <c r="K349" s="15"/>
      <c r="L349" s="15"/>
      <c r="M349" s="15"/>
      <c r="N349" s="15"/>
      <c r="O349" s="15"/>
      <c r="P349" s="15"/>
      <c r="Q349" s="15"/>
      <c r="R349" s="15"/>
      <c r="S349" s="15"/>
      <c r="T349" s="15"/>
      <c r="U349" s="15"/>
      <c r="V349" s="15"/>
      <c r="W349" s="15"/>
    </row>
    <row r="350" spans="1:23">
      <c r="A350" s="15"/>
      <c r="B350" s="15"/>
      <c r="C350" s="17"/>
      <c r="D350" s="18"/>
      <c r="E350" s="17"/>
      <c r="F350" s="18"/>
      <c r="G350" s="47"/>
      <c r="H350" s="47"/>
      <c r="I350" s="15"/>
      <c r="J350" s="15"/>
      <c r="K350" s="15"/>
      <c r="L350" s="15"/>
      <c r="M350" s="15"/>
      <c r="N350" s="15"/>
      <c r="O350" s="15"/>
      <c r="P350" s="15"/>
      <c r="Q350" s="15"/>
      <c r="R350" s="15"/>
      <c r="S350" s="15"/>
      <c r="T350" s="15"/>
      <c r="U350" s="15"/>
      <c r="V350" s="15"/>
      <c r="W350" s="15"/>
    </row>
    <row r="351" spans="1:23">
      <c r="A351" s="15"/>
      <c r="B351" s="15"/>
      <c r="C351" s="17"/>
      <c r="D351" s="18"/>
      <c r="E351" s="17"/>
      <c r="F351" s="18"/>
      <c r="G351" s="47"/>
      <c r="H351" s="47"/>
      <c r="I351" s="15"/>
      <c r="J351" s="15"/>
      <c r="K351" s="15"/>
      <c r="L351" s="15"/>
      <c r="M351" s="15"/>
      <c r="N351" s="15"/>
      <c r="O351" s="15"/>
      <c r="P351" s="15"/>
      <c r="Q351" s="15"/>
      <c r="R351" s="15"/>
      <c r="S351" s="15"/>
      <c r="T351" s="15"/>
      <c r="U351" s="15"/>
      <c r="V351" s="15"/>
      <c r="W351" s="15"/>
    </row>
    <row r="352" spans="1:23">
      <c r="A352" s="15"/>
      <c r="B352" s="15"/>
      <c r="C352" s="17"/>
      <c r="D352" s="18"/>
      <c r="E352" s="17"/>
      <c r="F352" s="18"/>
      <c r="G352" s="47"/>
      <c r="H352" s="47"/>
      <c r="I352" s="15"/>
      <c r="J352" s="15"/>
      <c r="K352" s="15"/>
      <c r="L352" s="15"/>
      <c r="M352" s="15"/>
      <c r="N352" s="15"/>
      <c r="O352" s="15"/>
      <c r="P352" s="15"/>
      <c r="Q352" s="15"/>
      <c r="R352" s="15"/>
      <c r="S352" s="15"/>
      <c r="T352" s="15"/>
      <c r="U352" s="15"/>
      <c r="V352" s="15"/>
      <c r="W352" s="15"/>
    </row>
    <row r="353" spans="1:23">
      <c r="A353" s="15"/>
      <c r="B353" s="15"/>
      <c r="C353" s="17"/>
      <c r="D353" s="18"/>
      <c r="E353" s="17"/>
      <c r="F353" s="18"/>
      <c r="G353" s="47"/>
      <c r="H353" s="47"/>
      <c r="I353" s="15"/>
      <c r="J353" s="15"/>
      <c r="K353" s="15"/>
      <c r="L353" s="15"/>
      <c r="M353" s="15"/>
      <c r="N353" s="15"/>
      <c r="O353" s="15"/>
      <c r="P353" s="15"/>
      <c r="Q353" s="15"/>
      <c r="R353" s="15"/>
      <c r="S353" s="15"/>
      <c r="T353" s="15"/>
      <c r="U353" s="15"/>
      <c r="V353" s="15"/>
      <c r="W353" s="15"/>
    </row>
    <row r="354" spans="1:23">
      <c r="A354" s="15"/>
      <c r="B354" s="15"/>
      <c r="C354" s="17"/>
      <c r="D354" s="18"/>
      <c r="E354" s="17"/>
      <c r="F354" s="18"/>
      <c r="G354" s="47"/>
      <c r="H354" s="47"/>
      <c r="I354" s="15"/>
      <c r="J354" s="15"/>
      <c r="K354" s="15"/>
      <c r="L354" s="15"/>
      <c r="M354" s="15"/>
      <c r="N354" s="15"/>
      <c r="O354" s="15"/>
      <c r="P354" s="15"/>
      <c r="Q354" s="15"/>
      <c r="R354" s="15"/>
      <c r="S354" s="15"/>
      <c r="T354" s="15"/>
      <c r="U354" s="15"/>
      <c r="V354" s="15"/>
      <c r="W354" s="15"/>
    </row>
    <row r="355" spans="1:23">
      <c r="A355" s="15"/>
      <c r="B355" s="15"/>
      <c r="C355" s="17"/>
      <c r="D355" s="18"/>
      <c r="E355" s="17"/>
      <c r="F355" s="18"/>
      <c r="G355" s="47"/>
      <c r="H355" s="47"/>
      <c r="I355" s="15"/>
      <c r="J355" s="15"/>
      <c r="K355" s="15"/>
      <c r="L355" s="15"/>
      <c r="M355" s="15"/>
      <c r="N355" s="15"/>
      <c r="O355" s="15"/>
      <c r="P355" s="15"/>
      <c r="Q355" s="15"/>
      <c r="R355" s="15"/>
      <c r="S355" s="15"/>
      <c r="T355" s="15"/>
      <c r="U355" s="15"/>
      <c r="V355" s="15"/>
      <c r="W355" s="15"/>
    </row>
    <row r="356" spans="1:23">
      <c r="A356" s="15"/>
      <c r="B356" s="15"/>
      <c r="C356" s="17"/>
      <c r="D356" s="18"/>
      <c r="E356" s="17"/>
      <c r="F356" s="18"/>
      <c r="G356" s="47"/>
      <c r="H356" s="47"/>
      <c r="I356" s="15"/>
      <c r="J356" s="15"/>
      <c r="K356" s="15"/>
      <c r="L356" s="15"/>
      <c r="M356" s="15"/>
      <c r="N356" s="15"/>
      <c r="O356" s="15"/>
      <c r="P356" s="15"/>
      <c r="Q356" s="15"/>
      <c r="R356" s="15"/>
      <c r="S356" s="15"/>
      <c r="T356" s="15"/>
      <c r="U356" s="15"/>
      <c r="V356" s="15"/>
      <c r="W356" s="15"/>
    </row>
    <row r="357" spans="1:23">
      <c r="A357" s="15"/>
      <c r="B357" s="15"/>
      <c r="C357" s="17"/>
      <c r="D357" s="18"/>
      <c r="E357" s="17"/>
      <c r="F357" s="18"/>
      <c r="G357" s="47"/>
      <c r="H357" s="47"/>
      <c r="I357" s="15"/>
      <c r="J357" s="15"/>
      <c r="K357" s="15"/>
      <c r="L357" s="15"/>
      <c r="M357" s="15"/>
      <c r="N357" s="15"/>
      <c r="O357" s="15"/>
      <c r="P357" s="15"/>
      <c r="Q357" s="15"/>
      <c r="R357" s="15"/>
      <c r="S357" s="15"/>
      <c r="T357" s="15"/>
      <c r="U357" s="15"/>
      <c r="V357" s="15"/>
      <c r="W357" s="15"/>
    </row>
    <row r="358" spans="1:23">
      <c r="A358" s="15"/>
      <c r="B358" s="15"/>
      <c r="C358" s="17"/>
      <c r="D358" s="18"/>
      <c r="E358" s="17"/>
      <c r="F358" s="18"/>
      <c r="G358" s="47"/>
      <c r="H358" s="47"/>
      <c r="I358" s="15"/>
      <c r="J358" s="15"/>
      <c r="K358" s="15"/>
      <c r="L358" s="15"/>
      <c r="M358" s="15"/>
      <c r="N358" s="15"/>
      <c r="O358" s="15"/>
      <c r="P358" s="15"/>
      <c r="Q358" s="15"/>
      <c r="R358" s="15"/>
      <c r="S358" s="15"/>
      <c r="T358" s="15"/>
      <c r="U358" s="15"/>
      <c r="V358" s="15"/>
      <c r="W358" s="15"/>
    </row>
    <row r="359" spans="1:23">
      <c r="A359" s="15"/>
      <c r="B359" s="15"/>
      <c r="C359" s="17"/>
      <c r="D359" s="18"/>
      <c r="E359" s="17"/>
      <c r="F359" s="18"/>
      <c r="G359" s="47"/>
      <c r="H359" s="47"/>
      <c r="I359" s="15"/>
      <c r="J359" s="15"/>
      <c r="K359" s="15"/>
      <c r="L359" s="15"/>
      <c r="M359" s="15"/>
      <c r="N359" s="15"/>
      <c r="O359" s="15"/>
      <c r="P359" s="15"/>
      <c r="Q359" s="15"/>
      <c r="R359" s="15"/>
      <c r="S359" s="15"/>
      <c r="T359" s="15"/>
      <c r="U359" s="15"/>
      <c r="V359" s="15"/>
      <c r="W359" s="15"/>
    </row>
    <row r="360" spans="1:23">
      <c r="A360" s="15"/>
      <c r="B360" s="15"/>
      <c r="C360" s="17"/>
      <c r="D360" s="18"/>
      <c r="E360" s="17"/>
      <c r="F360" s="18"/>
      <c r="G360" s="47"/>
      <c r="H360" s="47"/>
      <c r="I360" s="15"/>
      <c r="J360" s="15"/>
      <c r="K360" s="15"/>
      <c r="L360" s="15"/>
      <c r="M360" s="15"/>
      <c r="N360" s="15"/>
      <c r="O360" s="15"/>
      <c r="P360" s="15"/>
      <c r="Q360" s="15"/>
      <c r="R360" s="15"/>
      <c r="S360" s="15"/>
      <c r="T360" s="15"/>
      <c r="U360" s="15"/>
      <c r="V360" s="15"/>
      <c r="W360" s="15"/>
    </row>
    <row r="361" spans="1:23">
      <c r="A361" s="15"/>
      <c r="B361" s="15"/>
      <c r="C361" s="17"/>
      <c r="D361" s="18"/>
      <c r="E361" s="17"/>
      <c r="F361" s="18"/>
      <c r="G361" s="47"/>
      <c r="H361" s="47"/>
      <c r="I361" s="15"/>
      <c r="J361" s="15"/>
      <c r="K361" s="15"/>
      <c r="L361" s="15"/>
      <c r="M361" s="15"/>
      <c r="N361" s="15"/>
      <c r="O361" s="15"/>
      <c r="P361" s="15"/>
      <c r="Q361" s="15"/>
      <c r="R361" s="15"/>
      <c r="S361" s="15"/>
      <c r="T361" s="15"/>
      <c r="U361" s="15"/>
      <c r="V361" s="15"/>
      <c r="W361" s="15"/>
    </row>
    <row r="362" spans="1:23">
      <c r="A362" s="15"/>
      <c r="B362" s="15"/>
      <c r="C362" s="17"/>
      <c r="D362" s="18"/>
      <c r="E362" s="17"/>
      <c r="F362" s="18"/>
      <c r="G362" s="47"/>
      <c r="H362" s="47"/>
      <c r="I362" s="15"/>
      <c r="J362" s="15"/>
      <c r="K362" s="15"/>
      <c r="L362" s="15"/>
      <c r="M362" s="15"/>
      <c r="N362" s="15"/>
      <c r="O362" s="15"/>
      <c r="P362" s="15"/>
      <c r="Q362" s="15"/>
      <c r="R362" s="15"/>
      <c r="S362" s="15"/>
      <c r="T362" s="15"/>
      <c r="U362" s="15"/>
      <c r="V362" s="15"/>
      <c r="W362" s="15"/>
    </row>
  </sheetData>
  <autoFilter ref="A2:I237"/>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filterMode="1"/>
  <dimension ref="C6:H243"/>
  <sheetViews>
    <sheetView topLeftCell="A207" workbookViewId="0">
      <selection activeCell="F238" sqref="F238"/>
    </sheetView>
  </sheetViews>
  <sheetFormatPr defaultRowHeight="15"/>
  <cols>
    <col min="1" max="2" width="9.140625" style="30"/>
    <col min="3" max="3" width="18.140625" style="30" customWidth="1"/>
    <col min="4" max="4" width="24.7109375" style="30" customWidth="1"/>
    <col min="5" max="5" width="39.5703125" style="30" customWidth="1"/>
    <col min="6" max="16384" width="9.140625" style="30"/>
  </cols>
  <sheetData>
    <row r="6" spans="3:8">
      <c r="C6" s="28" t="s">
        <v>265</v>
      </c>
      <c r="D6" s="29" t="s">
        <v>266</v>
      </c>
      <c r="E6" s="29" t="s">
        <v>267</v>
      </c>
    </row>
    <row r="7" spans="3:8">
      <c r="C7" s="31">
        <v>1</v>
      </c>
      <c r="D7" s="32">
        <f>IF(ISERROR(MATCH(C7,$E$7:$E$300,0)),C7)</f>
        <v>1</v>
      </c>
      <c r="E7" s="68">
        <v>9</v>
      </c>
      <c r="H7">
        <v>4</v>
      </c>
    </row>
    <row r="8" spans="3:8">
      <c r="C8" s="31">
        <v>2</v>
      </c>
      <c r="D8" s="32">
        <f t="shared" ref="D8:D71" si="0">IF(ISERROR(MATCH(C8,$E$7:$E$300,0)),C8)</f>
        <v>2</v>
      </c>
      <c r="E8" s="53">
        <v>10</v>
      </c>
      <c r="H8">
        <v>6</v>
      </c>
    </row>
    <row r="9" spans="3:8">
      <c r="C9" s="31">
        <v>3</v>
      </c>
      <c r="D9" s="32">
        <f t="shared" si="0"/>
        <v>3</v>
      </c>
      <c r="E9" s="68">
        <v>12</v>
      </c>
      <c r="H9">
        <v>8</v>
      </c>
    </row>
    <row r="10" spans="3:8">
      <c r="C10" s="31">
        <v>4</v>
      </c>
      <c r="D10" s="32">
        <f t="shared" si="0"/>
        <v>4</v>
      </c>
      <c r="E10" s="53">
        <v>16</v>
      </c>
      <c r="H10">
        <v>9</v>
      </c>
    </row>
    <row r="11" spans="3:8">
      <c r="C11" s="31">
        <v>5</v>
      </c>
      <c r="D11" s="32">
        <f t="shared" si="0"/>
        <v>5</v>
      </c>
      <c r="E11" s="53">
        <v>21</v>
      </c>
      <c r="H11">
        <v>10</v>
      </c>
    </row>
    <row r="12" spans="3:8">
      <c r="C12" s="31">
        <v>6</v>
      </c>
      <c r="D12" s="32">
        <f t="shared" si="0"/>
        <v>6</v>
      </c>
      <c r="E12" s="53">
        <v>25</v>
      </c>
      <c r="H12">
        <v>11</v>
      </c>
    </row>
    <row r="13" spans="3:8">
      <c r="C13" s="31">
        <v>7</v>
      </c>
      <c r="D13" s="32">
        <f t="shared" si="0"/>
        <v>7</v>
      </c>
      <c r="E13" s="68">
        <v>27</v>
      </c>
      <c r="H13">
        <v>12</v>
      </c>
    </row>
    <row r="14" spans="3:8">
      <c r="C14" s="31">
        <v>8</v>
      </c>
      <c r="D14" s="32">
        <f t="shared" si="0"/>
        <v>8</v>
      </c>
      <c r="E14" s="68">
        <v>31</v>
      </c>
      <c r="H14">
        <v>13</v>
      </c>
    </row>
    <row r="15" spans="3:8" hidden="1">
      <c r="C15" s="31">
        <v>9</v>
      </c>
      <c r="D15" s="32" t="b">
        <f t="shared" si="0"/>
        <v>0</v>
      </c>
      <c r="E15" s="68">
        <v>34</v>
      </c>
      <c r="H15">
        <v>14</v>
      </c>
    </row>
    <row r="16" spans="3:8" hidden="1">
      <c r="C16" s="31">
        <v>10</v>
      </c>
      <c r="D16" s="32" t="b">
        <f t="shared" si="0"/>
        <v>0</v>
      </c>
      <c r="E16" s="68">
        <v>35</v>
      </c>
      <c r="H16">
        <v>15</v>
      </c>
    </row>
    <row r="17" spans="3:8">
      <c r="C17" s="31">
        <v>11</v>
      </c>
      <c r="D17" s="32">
        <f t="shared" si="0"/>
        <v>11</v>
      </c>
      <c r="E17" s="68">
        <v>36</v>
      </c>
      <c r="H17">
        <v>16</v>
      </c>
    </row>
    <row r="18" spans="3:8" hidden="1">
      <c r="C18" s="31">
        <v>12</v>
      </c>
      <c r="D18" s="32" t="b">
        <f t="shared" si="0"/>
        <v>0</v>
      </c>
      <c r="E18" s="53">
        <v>42</v>
      </c>
      <c r="H18">
        <v>20</v>
      </c>
    </row>
    <row r="19" spans="3:8">
      <c r="C19" s="31">
        <v>13</v>
      </c>
      <c r="D19" s="32">
        <f t="shared" si="0"/>
        <v>13</v>
      </c>
      <c r="E19" s="68">
        <v>43</v>
      </c>
      <c r="H19">
        <v>21</v>
      </c>
    </row>
    <row r="20" spans="3:8">
      <c r="C20" s="31">
        <v>14</v>
      </c>
      <c r="D20" s="32">
        <f t="shared" si="0"/>
        <v>14</v>
      </c>
      <c r="E20" s="68">
        <v>45</v>
      </c>
      <c r="H20">
        <v>22</v>
      </c>
    </row>
    <row r="21" spans="3:8">
      <c r="C21" s="31">
        <v>15</v>
      </c>
      <c r="D21" s="32">
        <f t="shared" si="0"/>
        <v>15</v>
      </c>
      <c r="E21" s="53">
        <v>51</v>
      </c>
      <c r="H21">
        <v>24</v>
      </c>
    </row>
    <row r="22" spans="3:8" hidden="1">
      <c r="C22" s="31">
        <v>16</v>
      </c>
      <c r="D22" s="32" t="b">
        <f t="shared" si="0"/>
        <v>0</v>
      </c>
      <c r="E22" s="68">
        <v>53</v>
      </c>
      <c r="H22">
        <v>25</v>
      </c>
    </row>
    <row r="23" spans="3:8">
      <c r="C23" s="31">
        <v>17</v>
      </c>
      <c r="D23" s="32">
        <f t="shared" si="0"/>
        <v>17</v>
      </c>
      <c r="E23" s="53">
        <v>54</v>
      </c>
      <c r="H23">
        <v>26</v>
      </c>
    </row>
    <row r="24" spans="3:8">
      <c r="C24" s="31">
        <v>18</v>
      </c>
      <c r="D24" s="32">
        <f t="shared" si="0"/>
        <v>18</v>
      </c>
      <c r="E24" s="53">
        <v>55</v>
      </c>
      <c r="H24">
        <v>27</v>
      </c>
    </row>
    <row r="25" spans="3:8">
      <c r="C25" s="31">
        <v>19</v>
      </c>
      <c r="D25" s="32">
        <f t="shared" si="0"/>
        <v>19</v>
      </c>
      <c r="E25" s="53">
        <v>57</v>
      </c>
      <c r="H25">
        <v>28</v>
      </c>
    </row>
    <row r="26" spans="3:8">
      <c r="C26" s="31">
        <v>20</v>
      </c>
      <c r="D26" s="32">
        <f t="shared" si="0"/>
        <v>20</v>
      </c>
      <c r="E26" s="68">
        <v>59</v>
      </c>
      <c r="H26">
        <v>32</v>
      </c>
    </row>
    <row r="27" spans="3:8" hidden="1">
      <c r="C27" s="31">
        <v>21</v>
      </c>
      <c r="D27" s="32" t="b">
        <f t="shared" si="0"/>
        <v>0</v>
      </c>
      <c r="E27" s="53">
        <v>61</v>
      </c>
      <c r="H27">
        <v>33</v>
      </c>
    </row>
    <row r="28" spans="3:8">
      <c r="C28" s="31">
        <v>22</v>
      </c>
      <c r="D28" s="32">
        <f t="shared" si="0"/>
        <v>22</v>
      </c>
      <c r="E28" s="68">
        <v>62</v>
      </c>
      <c r="H28">
        <v>34</v>
      </c>
    </row>
    <row r="29" spans="3:8">
      <c r="C29" s="31">
        <v>23</v>
      </c>
      <c r="D29" s="32">
        <f t="shared" si="0"/>
        <v>23</v>
      </c>
      <c r="E29" s="68">
        <v>63</v>
      </c>
      <c r="H29">
        <v>35</v>
      </c>
    </row>
    <row r="30" spans="3:8">
      <c r="C30" s="31">
        <v>24</v>
      </c>
      <c r="D30" s="32">
        <f t="shared" si="0"/>
        <v>24</v>
      </c>
      <c r="E30" s="53">
        <v>64</v>
      </c>
      <c r="H30">
        <v>37</v>
      </c>
    </row>
    <row r="31" spans="3:8" hidden="1">
      <c r="C31" s="31">
        <v>25</v>
      </c>
      <c r="D31" s="32" t="b">
        <f t="shared" si="0"/>
        <v>0</v>
      </c>
      <c r="E31" s="68">
        <v>69</v>
      </c>
      <c r="H31">
        <v>38</v>
      </c>
    </row>
    <row r="32" spans="3:8">
      <c r="C32" s="31">
        <v>26</v>
      </c>
      <c r="D32" s="32">
        <f t="shared" si="0"/>
        <v>26</v>
      </c>
      <c r="E32" s="53">
        <v>70</v>
      </c>
      <c r="H32">
        <v>39</v>
      </c>
    </row>
    <row r="33" spans="3:8" hidden="1">
      <c r="C33" s="31">
        <v>27</v>
      </c>
      <c r="D33" s="32" t="b">
        <f t="shared" si="0"/>
        <v>0</v>
      </c>
      <c r="E33" s="68">
        <v>71</v>
      </c>
      <c r="H33">
        <v>40</v>
      </c>
    </row>
    <row r="34" spans="3:8">
      <c r="C34" s="31">
        <v>28</v>
      </c>
      <c r="D34" s="32">
        <f t="shared" si="0"/>
        <v>28</v>
      </c>
      <c r="E34" s="53">
        <v>74</v>
      </c>
      <c r="H34">
        <v>41</v>
      </c>
    </row>
    <row r="35" spans="3:8">
      <c r="C35" s="31">
        <v>29</v>
      </c>
      <c r="D35" s="32">
        <f t="shared" si="0"/>
        <v>29</v>
      </c>
      <c r="E35" s="68">
        <v>75</v>
      </c>
      <c r="H35">
        <v>42</v>
      </c>
    </row>
    <row r="36" spans="3:8">
      <c r="C36" s="31">
        <v>30</v>
      </c>
      <c r="D36" s="32">
        <f t="shared" si="0"/>
        <v>30</v>
      </c>
      <c r="E36" s="68">
        <v>76</v>
      </c>
      <c r="H36">
        <v>43</v>
      </c>
    </row>
    <row r="37" spans="3:8" hidden="1">
      <c r="C37" s="31">
        <v>31</v>
      </c>
      <c r="D37" s="32" t="b">
        <f t="shared" si="0"/>
        <v>0</v>
      </c>
      <c r="E37" s="68">
        <v>77</v>
      </c>
      <c r="H37">
        <v>44</v>
      </c>
    </row>
    <row r="38" spans="3:8">
      <c r="C38" s="31">
        <v>32</v>
      </c>
      <c r="D38" s="32">
        <f t="shared" si="0"/>
        <v>32</v>
      </c>
      <c r="E38" s="68">
        <v>79</v>
      </c>
      <c r="H38">
        <v>45</v>
      </c>
    </row>
    <row r="39" spans="3:8">
      <c r="C39" s="31">
        <v>33</v>
      </c>
      <c r="D39" s="32">
        <f t="shared" si="0"/>
        <v>33</v>
      </c>
      <c r="E39" s="53">
        <v>80</v>
      </c>
      <c r="H39">
        <v>46</v>
      </c>
    </row>
    <row r="40" spans="3:8" hidden="1">
      <c r="C40" s="31">
        <v>34</v>
      </c>
      <c r="D40" s="32" t="b">
        <f t="shared" si="0"/>
        <v>0</v>
      </c>
      <c r="E40" s="68">
        <v>81</v>
      </c>
      <c r="H40">
        <v>47</v>
      </c>
    </row>
    <row r="41" spans="3:8" hidden="1">
      <c r="C41" s="31">
        <v>35</v>
      </c>
      <c r="D41" s="32" t="b">
        <f t="shared" si="0"/>
        <v>0</v>
      </c>
      <c r="E41" s="53">
        <v>91</v>
      </c>
      <c r="H41">
        <v>49</v>
      </c>
    </row>
    <row r="42" spans="3:8" hidden="1">
      <c r="C42" s="31">
        <v>36</v>
      </c>
      <c r="D42" s="32" t="b">
        <f t="shared" si="0"/>
        <v>0</v>
      </c>
      <c r="E42" s="53">
        <v>93</v>
      </c>
      <c r="H42">
        <v>50</v>
      </c>
    </row>
    <row r="43" spans="3:8">
      <c r="C43" s="31">
        <v>37</v>
      </c>
      <c r="D43" s="32">
        <f t="shared" si="0"/>
        <v>37</v>
      </c>
      <c r="E43" s="53">
        <v>95</v>
      </c>
      <c r="H43">
        <v>51</v>
      </c>
    </row>
    <row r="44" spans="3:8">
      <c r="C44" s="31">
        <v>38</v>
      </c>
      <c r="D44" s="32">
        <f t="shared" si="0"/>
        <v>38</v>
      </c>
      <c r="E44" s="53">
        <v>99</v>
      </c>
      <c r="H44">
        <v>52</v>
      </c>
    </row>
    <row r="45" spans="3:8">
      <c r="C45" s="31">
        <v>39</v>
      </c>
      <c r="D45" s="32">
        <f t="shared" si="0"/>
        <v>39</v>
      </c>
      <c r="E45" s="68">
        <v>100</v>
      </c>
      <c r="H45">
        <v>53</v>
      </c>
    </row>
    <row r="46" spans="3:8">
      <c r="C46" s="31">
        <v>40</v>
      </c>
      <c r="D46" s="32">
        <f t="shared" si="0"/>
        <v>40</v>
      </c>
      <c r="E46" s="53">
        <v>101</v>
      </c>
      <c r="H46">
        <v>54</v>
      </c>
    </row>
    <row r="47" spans="3:8">
      <c r="C47" s="31">
        <v>41</v>
      </c>
      <c r="D47" s="32">
        <f t="shared" si="0"/>
        <v>41</v>
      </c>
      <c r="E47" s="53">
        <v>102</v>
      </c>
      <c r="H47">
        <v>55</v>
      </c>
    </row>
    <row r="48" spans="3:8" hidden="1">
      <c r="C48" s="31">
        <v>42</v>
      </c>
      <c r="D48" s="32" t="b">
        <f t="shared" si="0"/>
        <v>0</v>
      </c>
      <c r="E48" s="53">
        <v>103</v>
      </c>
      <c r="H48">
        <v>58</v>
      </c>
    </row>
    <row r="49" spans="3:8" hidden="1">
      <c r="C49" s="31">
        <v>43</v>
      </c>
      <c r="D49" s="32" t="b">
        <f t="shared" si="0"/>
        <v>0</v>
      </c>
      <c r="E49" s="68">
        <v>107</v>
      </c>
      <c r="H49">
        <v>59</v>
      </c>
    </row>
    <row r="50" spans="3:8">
      <c r="C50" s="31">
        <v>44</v>
      </c>
      <c r="D50" s="32">
        <f t="shared" si="0"/>
        <v>44</v>
      </c>
      <c r="E50" s="53">
        <v>108</v>
      </c>
      <c r="H50">
        <v>61</v>
      </c>
    </row>
    <row r="51" spans="3:8" hidden="1">
      <c r="C51" s="31">
        <v>45</v>
      </c>
      <c r="D51" s="32" t="b">
        <f t="shared" si="0"/>
        <v>0</v>
      </c>
      <c r="E51" s="53">
        <v>109</v>
      </c>
      <c r="H51">
        <v>65</v>
      </c>
    </row>
    <row r="52" spans="3:8">
      <c r="C52" s="31">
        <v>46</v>
      </c>
      <c r="D52" s="32">
        <f t="shared" si="0"/>
        <v>46</v>
      </c>
      <c r="E52" s="53">
        <v>112</v>
      </c>
      <c r="H52">
        <v>66</v>
      </c>
    </row>
    <row r="53" spans="3:8">
      <c r="C53" s="31">
        <v>47</v>
      </c>
      <c r="D53" s="32">
        <f t="shared" si="0"/>
        <v>47</v>
      </c>
      <c r="E53" s="68">
        <v>114</v>
      </c>
      <c r="H53">
        <v>69</v>
      </c>
    </row>
    <row r="54" spans="3:8">
      <c r="C54" s="31">
        <v>48</v>
      </c>
      <c r="D54" s="32">
        <f t="shared" si="0"/>
        <v>48</v>
      </c>
      <c r="E54" s="53">
        <v>117</v>
      </c>
      <c r="H54">
        <v>70</v>
      </c>
    </row>
    <row r="55" spans="3:8">
      <c r="C55" s="31">
        <v>49</v>
      </c>
      <c r="D55" s="32">
        <f t="shared" si="0"/>
        <v>49</v>
      </c>
      <c r="E55" s="53">
        <v>142</v>
      </c>
      <c r="H55">
        <v>74</v>
      </c>
    </row>
    <row r="56" spans="3:8">
      <c r="C56" s="31">
        <v>50</v>
      </c>
      <c r="D56" s="32">
        <f t="shared" si="0"/>
        <v>50</v>
      </c>
      <c r="E56" s="53">
        <v>147</v>
      </c>
      <c r="H56">
        <v>75</v>
      </c>
    </row>
    <row r="57" spans="3:8" hidden="1">
      <c r="C57" s="31">
        <v>51</v>
      </c>
      <c r="D57" s="32" t="b">
        <f t="shared" si="0"/>
        <v>0</v>
      </c>
      <c r="E57" s="68">
        <v>152</v>
      </c>
      <c r="H57">
        <v>77</v>
      </c>
    </row>
    <row r="58" spans="3:8">
      <c r="C58" s="31">
        <v>52</v>
      </c>
      <c r="D58" s="32">
        <f t="shared" si="0"/>
        <v>52</v>
      </c>
      <c r="E58" s="68">
        <v>155</v>
      </c>
      <c r="H58">
        <v>78</v>
      </c>
    </row>
    <row r="59" spans="3:8" hidden="1">
      <c r="C59" s="31">
        <v>53</v>
      </c>
      <c r="D59" s="32" t="b">
        <f t="shared" si="0"/>
        <v>0</v>
      </c>
      <c r="E59" s="68">
        <v>156</v>
      </c>
      <c r="H59">
        <v>79</v>
      </c>
    </row>
    <row r="60" spans="3:8" hidden="1">
      <c r="C60" s="31">
        <v>54</v>
      </c>
      <c r="D60" s="32" t="b">
        <f t="shared" si="0"/>
        <v>0</v>
      </c>
      <c r="E60" s="68">
        <v>159</v>
      </c>
      <c r="H60">
        <v>80</v>
      </c>
    </row>
    <row r="61" spans="3:8" hidden="1">
      <c r="C61" s="31">
        <v>55</v>
      </c>
      <c r="D61" s="32" t="b">
        <f t="shared" si="0"/>
        <v>0</v>
      </c>
      <c r="E61" s="53">
        <v>160</v>
      </c>
      <c r="H61">
        <v>84</v>
      </c>
    </row>
    <row r="62" spans="3:8">
      <c r="C62" s="31">
        <v>56</v>
      </c>
      <c r="D62" s="32">
        <f t="shared" si="0"/>
        <v>56</v>
      </c>
      <c r="E62" s="53">
        <v>161</v>
      </c>
      <c r="H62">
        <v>86</v>
      </c>
    </row>
    <row r="63" spans="3:8" hidden="1">
      <c r="C63" s="31">
        <v>57</v>
      </c>
      <c r="D63" s="32" t="b">
        <f t="shared" si="0"/>
        <v>0</v>
      </c>
      <c r="E63" s="68">
        <v>162</v>
      </c>
      <c r="H63">
        <v>87</v>
      </c>
    </row>
    <row r="64" spans="3:8">
      <c r="C64" s="31">
        <v>58</v>
      </c>
      <c r="D64" s="32">
        <f t="shared" si="0"/>
        <v>58</v>
      </c>
      <c r="E64" s="53">
        <v>167</v>
      </c>
      <c r="H64">
        <v>90</v>
      </c>
    </row>
    <row r="65" spans="3:8" hidden="1">
      <c r="C65" s="31">
        <v>59</v>
      </c>
      <c r="D65" s="32" t="b">
        <f t="shared" si="0"/>
        <v>0</v>
      </c>
      <c r="E65" s="68">
        <v>168</v>
      </c>
      <c r="H65">
        <v>93</v>
      </c>
    </row>
    <row r="66" spans="3:8">
      <c r="C66" s="31">
        <v>60</v>
      </c>
      <c r="D66" s="32">
        <f t="shared" si="0"/>
        <v>60</v>
      </c>
      <c r="E66" s="68">
        <v>171</v>
      </c>
      <c r="H66">
        <v>94</v>
      </c>
    </row>
    <row r="67" spans="3:8" hidden="1">
      <c r="C67" s="31">
        <v>61</v>
      </c>
      <c r="D67" s="32" t="b">
        <f t="shared" si="0"/>
        <v>0</v>
      </c>
      <c r="E67" s="68">
        <v>173</v>
      </c>
      <c r="H67">
        <v>95</v>
      </c>
    </row>
    <row r="68" spans="3:8" hidden="1">
      <c r="C68" s="31">
        <v>62</v>
      </c>
      <c r="D68" s="32" t="b">
        <f t="shared" si="0"/>
        <v>0</v>
      </c>
      <c r="E68" s="68">
        <v>174</v>
      </c>
      <c r="H68">
        <v>96</v>
      </c>
    </row>
    <row r="69" spans="3:8" hidden="1">
      <c r="C69" s="31">
        <v>63</v>
      </c>
      <c r="D69" s="32" t="b">
        <f t="shared" si="0"/>
        <v>0</v>
      </c>
      <c r="E69" s="68">
        <v>184</v>
      </c>
      <c r="H69">
        <v>98</v>
      </c>
    </row>
    <row r="70" spans="3:8" hidden="1">
      <c r="C70" s="31">
        <v>64</v>
      </c>
      <c r="D70" s="32" t="b">
        <f t="shared" si="0"/>
        <v>0</v>
      </c>
      <c r="E70" s="68">
        <v>215</v>
      </c>
      <c r="H70">
        <v>99</v>
      </c>
    </row>
    <row r="71" spans="3:8">
      <c r="C71" s="31">
        <v>65</v>
      </c>
      <c r="D71" s="32">
        <f t="shared" si="0"/>
        <v>65</v>
      </c>
      <c r="E71" s="53">
        <v>216</v>
      </c>
      <c r="H71">
        <v>101</v>
      </c>
    </row>
    <row r="72" spans="3:8">
      <c r="C72" s="31">
        <v>66</v>
      </c>
      <c r="D72" s="32">
        <f t="shared" ref="D72:D135" si="1">IF(ISERROR(MATCH(C72,$E$7:$E$300,0)),C72)</f>
        <v>66</v>
      </c>
      <c r="E72" s="53">
        <v>217</v>
      </c>
      <c r="H72">
        <v>107</v>
      </c>
    </row>
    <row r="73" spans="3:8">
      <c r="C73" s="31">
        <v>67</v>
      </c>
      <c r="D73" s="32">
        <f t="shared" si="1"/>
        <v>67</v>
      </c>
      <c r="E73" s="53">
        <v>230</v>
      </c>
      <c r="H73">
        <v>108</v>
      </c>
    </row>
    <row r="74" spans="3:8">
      <c r="C74" s="31">
        <v>68</v>
      </c>
      <c r="D74" s="32">
        <f t="shared" si="1"/>
        <v>68</v>
      </c>
      <c r="E74" s="53">
        <v>231</v>
      </c>
      <c r="H74">
        <v>109</v>
      </c>
    </row>
    <row r="75" spans="3:8" hidden="1">
      <c r="C75" s="31">
        <v>69</v>
      </c>
      <c r="D75" s="32" t="b">
        <f t="shared" si="1"/>
        <v>0</v>
      </c>
      <c r="E75"/>
      <c r="H75">
        <v>110</v>
      </c>
    </row>
    <row r="76" spans="3:8" hidden="1">
      <c r="C76" s="31">
        <v>70</v>
      </c>
      <c r="D76" s="32" t="b">
        <f t="shared" si="1"/>
        <v>0</v>
      </c>
      <c r="E76"/>
      <c r="H76">
        <v>111</v>
      </c>
    </row>
    <row r="77" spans="3:8" hidden="1">
      <c r="C77" s="31">
        <v>71</v>
      </c>
      <c r="D77" s="32" t="b">
        <f t="shared" si="1"/>
        <v>0</v>
      </c>
      <c r="E77"/>
      <c r="H77">
        <v>112</v>
      </c>
    </row>
    <row r="78" spans="3:8">
      <c r="C78" s="31">
        <v>72</v>
      </c>
      <c r="D78" s="32">
        <f t="shared" si="1"/>
        <v>72</v>
      </c>
      <c r="E78"/>
      <c r="H78">
        <v>113</v>
      </c>
    </row>
    <row r="79" spans="3:8">
      <c r="C79" s="31">
        <v>73</v>
      </c>
      <c r="D79" s="32">
        <f t="shared" si="1"/>
        <v>73</v>
      </c>
      <c r="E79"/>
      <c r="H79">
        <v>114</v>
      </c>
    </row>
    <row r="80" spans="3:8" hidden="1">
      <c r="C80" s="31">
        <v>74</v>
      </c>
      <c r="D80" s="32" t="b">
        <f t="shared" si="1"/>
        <v>0</v>
      </c>
      <c r="E80"/>
      <c r="H80">
        <v>115</v>
      </c>
    </row>
    <row r="81" spans="3:8" hidden="1">
      <c r="C81" s="31">
        <v>75</v>
      </c>
      <c r="D81" s="32" t="b">
        <f t="shared" si="1"/>
        <v>0</v>
      </c>
      <c r="E81"/>
      <c r="H81">
        <v>116</v>
      </c>
    </row>
    <row r="82" spans="3:8" hidden="1">
      <c r="C82" s="31">
        <v>76</v>
      </c>
      <c r="D82" s="32" t="b">
        <f t="shared" si="1"/>
        <v>0</v>
      </c>
      <c r="E82"/>
      <c r="H82">
        <v>117</v>
      </c>
    </row>
    <row r="83" spans="3:8" hidden="1">
      <c r="C83" s="31">
        <v>77</v>
      </c>
      <c r="D83" s="32" t="b">
        <f t="shared" si="1"/>
        <v>0</v>
      </c>
      <c r="E83"/>
      <c r="H83">
        <v>118</v>
      </c>
    </row>
    <row r="84" spans="3:8">
      <c r="C84" s="31">
        <v>78</v>
      </c>
      <c r="D84" s="32">
        <f t="shared" si="1"/>
        <v>78</v>
      </c>
      <c r="E84"/>
      <c r="H84">
        <v>119</v>
      </c>
    </row>
    <row r="85" spans="3:8" hidden="1">
      <c r="C85" s="31">
        <v>79</v>
      </c>
      <c r="D85" s="32" t="b">
        <f t="shared" si="1"/>
        <v>0</v>
      </c>
      <c r="E85"/>
      <c r="H85">
        <v>120</v>
      </c>
    </row>
    <row r="86" spans="3:8" hidden="1">
      <c r="C86" s="31">
        <v>80</v>
      </c>
      <c r="D86" s="32" t="b">
        <f t="shared" si="1"/>
        <v>0</v>
      </c>
      <c r="E86"/>
      <c r="H86">
        <v>121</v>
      </c>
    </row>
    <row r="87" spans="3:8" hidden="1">
      <c r="C87" s="31">
        <v>81</v>
      </c>
      <c r="D87" s="32" t="b">
        <f t="shared" si="1"/>
        <v>0</v>
      </c>
      <c r="E87"/>
      <c r="H87">
        <v>122</v>
      </c>
    </row>
    <row r="88" spans="3:8">
      <c r="C88" s="31">
        <v>82</v>
      </c>
      <c r="D88" s="32">
        <f t="shared" si="1"/>
        <v>82</v>
      </c>
      <c r="E88"/>
      <c r="H88">
        <v>123</v>
      </c>
    </row>
    <row r="89" spans="3:8">
      <c r="C89" s="31">
        <v>83</v>
      </c>
      <c r="D89" s="32">
        <f t="shared" si="1"/>
        <v>83</v>
      </c>
      <c r="E89"/>
      <c r="H89">
        <v>125</v>
      </c>
    </row>
    <row r="90" spans="3:8">
      <c r="C90" s="31">
        <v>84</v>
      </c>
      <c r="D90" s="32">
        <f t="shared" si="1"/>
        <v>84</v>
      </c>
      <c r="E90"/>
      <c r="H90">
        <v>126</v>
      </c>
    </row>
    <row r="91" spans="3:8">
      <c r="C91" s="31">
        <v>85</v>
      </c>
      <c r="D91" s="32">
        <f t="shared" si="1"/>
        <v>85</v>
      </c>
      <c r="E91"/>
      <c r="H91">
        <v>127</v>
      </c>
    </row>
    <row r="92" spans="3:8">
      <c r="C92" s="31">
        <v>86</v>
      </c>
      <c r="D92" s="32">
        <f t="shared" si="1"/>
        <v>86</v>
      </c>
      <c r="E92"/>
      <c r="H92">
        <v>132</v>
      </c>
    </row>
    <row r="93" spans="3:8">
      <c r="C93" s="31">
        <v>87</v>
      </c>
      <c r="D93" s="32">
        <f t="shared" si="1"/>
        <v>87</v>
      </c>
      <c r="E93"/>
      <c r="H93">
        <v>133</v>
      </c>
    </row>
    <row r="94" spans="3:8">
      <c r="C94" s="31">
        <v>88</v>
      </c>
      <c r="D94" s="32">
        <f t="shared" si="1"/>
        <v>88</v>
      </c>
      <c r="E94"/>
      <c r="H94">
        <v>134</v>
      </c>
    </row>
    <row r="95" spans="3:8">
      <c r="C95" s="31">
        <v>89</v>
      </c>
      <c r="D95" s="32">
        <f t="shared" si="1"/>
        <v>89</v>
      </c>
      <c r="E95"/>
      <c r="H95">
        <v>135</v>
      </c>
    </row>
    <row r="96" spans="3:8">
      <c r="C96" s="31">
        <v>90</v>
      </c>
      <c r="D96" s="32">
        <f t="shared" si="1"/>
        <v>90</v>
      </c>
      <c r="E96"/>
      <c r="H96">
        <v>137</v>
      </c>
    </row>
    <row r="97" spans="3:8" hidden="1">
      <c r="C97" s="31">
        <v>91</v>
      </c>
      <c r="D97" s="32" t="b">
        <f t="shared" si="1"/>
        <v>0</v>
      </c>
      <c r="E97"/>
      <c r="H97">
        <v>138</v>
      </c>
    </row>
    <row r="98" spans="3:8">
      <c r="C98" s="31">
        <v>92</v>
      </c>
      <c r="D98" s="32">
        <f t="shared" si="1"/>
        <v>92</v>
      </c>
      <c r="E98"/>
      <c r="H98">
        <v>139</v>
      </c>
    </row>
    <row r="99" spans="3:8" hidden="1">
      <c r="C99" s="31">
        <v>93</v>
      </c>
      <c r="D99" s="32" t="b">
        <f t="shared" si="1"/>
        <v>0</v>
      </c>
      <c r="E99"/>
      <c r="H99">
        <v>143</v>
      </c>
    </row>
    <row r="100" spans="3:8">
      <c r="C100" s="31">
        <v>94</v>
      </c>
      <c r="D100" s="32">
        <f t="shared" si="1"/>
        <v>94</v>
      </c>
      <c r="E100"/>
      <c r="H100">
        <v>144</v>
      </c>
    </row>
    <row r="101" spans="3:8" hidden="1">
      <c r="C101" s="31">
        <v>95</v>
      </c>
      <c r="D101" s="32" t="b">
        <f t="shared" si="1"/>
        <v>0</v>
      </c>
      <c r="E101"/>
      <c r="H101">
        <v>146</v>
      </c>
    </row>
    <row r="102" spans="3:8">
      <c r="C102" s="31">
        <v>96</v>
      </c>
      <c r="D102" s="32">
        <f t="shared" si="1"/>
        <v>96</v>
      </c>
      <c r="E102"/>
      <c r="H102">
        <v>147</v>
      </c>
    </row>
    <row r="103" spans="3:8">
      <c r="C103" s="31">
        <v>97</v>
      </c>
      <c r="D103" s="32">
        <f t="shared" si="1"/>
        <v>97</v>
      </c>
      <c r="E103"/>
      <c r="H103">
        <v>148</v>
      </c>
    </row>
    <row r="104" spans="3:8">
      <c r="C104" s="31">
        <v>98</v>
      </c>
      <c r="D104" s="32">
        <f t="shared" si="1"/>
        <v>98</v>
      </c>
      <c r="E104"/>
      <c r="H104">
        <v>149</v>
      </c>
    </row>
    <row r="105" spans="3:8" hidden="1">
      <c r="C105" s="31">
        <v>99</v>
      </c>
      <c r="D105" s="32" t="b">
        <f t="shared" si="1"/>
        <v>0</v>
      </c>
      <c r="E105"/>
      <c r="H105">
        <v>150</v>
      </c>
    </row>
    <row r="106" spans="3:8" hidden="1">
      <c r="C106" s="31">
        <v>100</v>
      </c>
      <c r="D106" s="32" t="b">
        <f t="shared" si="1"/>
        <v>0</v>
      </c>
      <c r="E106"/>
      <c r="H106">
        <v>151</v>
      </c>
    </row>
    <row r="107" spans="3:8" hidden="1">
      <c r="C107" s="31">
        <v>101</v>
      </c>
      <c r="D107" s="32" t="b">
        <f t="shared" si="1"/>
        <v>0</v>
      </c>
      <c r="E107"/>
      <c r="H107">
        <v>152</v>
      </c>
    </row>
    <row r="108" spans="3:8" hidden="1">
      <c r="C108" s="31">
        <v>102</v>
      </c>
      <c r="D108" s="32" t="b">
        <f t="shared" si="1"/>
        <v>0</v>
      </c>
      <c r="E108"/>
      <c r="H108">
        <v>154</v>
      </c>
    </row>
    <row r="109" spans="3:8" hidden="1">
      <c r="C109" s="31">
        <v>103</v>
      </c>
      <c r="D109" s="32" t="b">
        <f t="shared" si="1"/>
        <v>0</v>
      </c>
      <c r="E109"/>
      <c r="H109">
        <v>155</v>
      </c>
    </row>
    <row r="110" spans="3:8">
      <c r="C110" s="31">
        <v>104</v>
      </c>
      <c r="D110" s="32">
        <f t="shared" si="1"/>
        <v>104</v>
      </c>
      <c r="E110"/>
      <c r="H110">
        <v>156</v>
      </c>
    </row>
    <row r="111" spans="3:8">
      <c r="C111" s="31">
        <v>105</v>
      </c>
      <c r="D111" s="32">
        <f t="shared" si="1"/>
        <v>105</v>
      </c>
      <c r="E111"/>
      <c r="H111">
        <v>157</v>
      </c>
    </row>
    <row r="112" spans="3:8">
      <c r="C112" s="31">
        <v>106</v>
      </c>
      <c r="D112" s="32">
        <f t="shared" si="1"/>
        <v>106</v>
      </c>
      <c r="E112"/>
      <c r="H112">
        <v>158</v>
      </c>
    </row>
    <row r="113" spans="3:8" hidden="1">
      <c r="C113" s="31">
        <v>107</v>
      </c>
      <c r="D113" s="32" t="b">
        <f t="shared" si="1"/>
        <v>0</v>
      </c>
      <c r="E113"/>
      <c r="H113">
        <v>160</v>
      </c>
    </row>
    <row r="114" spans="3:8" hidden="1">
      <c r="C114" s="31">
        <v>108</v>
      </c>
      <c r="D114" s="32" t="b">
        <f t="shared" si="1"/>
        <v>0</v>
      </c>
      <c r="E114"/>
      <c r="H114">
        <v>161</v>
      </c>
    </row>
    <row r="115" spans="3:8" hidden="1">
      <c r="C115" s="31">
        <v>109</v>
      </c>
      <c r="D115" s="32" t="b">
        <f t="shared" si="1"/>
        <v>0</v>
      </c>
      <c r="E115"/>
      <c r="H115">
        <v>163</v>
      </c>
    </row>
    <row r="116" spans="3:8">
      <c r="C116" s="31">
        <v>110</v>
      </c>
      <c r="D116" s="32">
        <f t="shared" si="1"/>
        <v>110</v>
      </c>
      <c r="E116"/>
      <c r="H116">
        <v>164</v>
      </c>
    </row>
    <row r="117" spans="3:8">
      <c r="C117" s="31">
        <v>111</v>
      </c>
      <c r="D117" s="32">
        <f t="shared" si="1"/>
        <v>111</v>
      </c>
      <c r="E117"/>
      <c r="H117">
        <v>165</v>
      </c>
    </row>
    <row r="118" spans="3:8" hidden="1">
      <c r="C118" s="31">
        <v>112</v>
      </c>
      <c r="D118" s="32" t="b">
        <f t="shared" si="1"/>
        <v>0</v>
      </c>
      <c r="E118"/>
      <c r="H118">
        <v>166</v>
      </c>
    </row>
    <row r="119" spans="3:8">
      <c r="C119" s="31">
        <v>113</v>
      </c>
      <c r="D119" s="32">
        <f t="shared" si="1"/>
        <v>113</v>
      </c>
      <c r="E119"/>
      <c r="H119">
        <v>167</v>
      </c>
    </row>
    <row r="120" spans="3:8" hidden="1">
      <c r="C120" s="31">
        <v>114</v>
      </c>
      <c r="D120" s="32" t="b">
        <f t="shared" si="1"/>
        <v>0</v>
      </c>
      <c r="E120"/>
      <c r="H120">
        <v>171</v>
      </c>
    </row>
    <row r="121" spans="3:8">
      <c r="C121" s="31">
        <v>115</v>
      </c>
      <c r="D121" s="32">
        <f t="shared" si="1"/>
        <v>115</v>
      </c>
      <c r="E121"/>
      <c r="H121">
        <v>173</v>
      </c>
    </row>
    <row r="122" spans="3:8">
      <c r="C122" s="31">
        <v>116</v>
      </c>
      <c r="D122" s="32">
        <f t="shared" si="1"/>
        <v>116</v>
      </c>
      <c r="E122"/>
      <c r="H122">
        <v>175</v>
      </c>
    </row>
    <row r="123" spans="3:8" hidden="1">
      <c r="C123" s="31">
        <v>117</v>
      </c>
      <c r="D123" s="32" t="b">
        <f t="shared" si="1"/>
        <v>0</v>
      </c>
      <c r="E123"/>
      <c r="H123">
        <v>176</v>
      </c>
    </row>
    <row r="124" spans="3:8">
      <c r="C124" s="31">
        <v>118</v>
      </c>
      <c r="D124" s="32">
        <f t="shared" si="1"/>
        <v>118</v>
      </c>
      <c r="E124"/>
      <c r="H124">
        <v>177</v>
      </c>
    </row>
    <row r="125" spans="3:8">
      <c r="C125" s="31">
        <v>119</v>
      </c>
      <c r="D125" s="32">
        <f t="shared" si="1"/>
        <v>119</v>
      </c>
      <c r="E125"/>
      <c r="H125">
        <v>178</v>
      </c>
    </row>
    <row r="126" spans="3:8">
      <c r="C126" s="31">
        <v>120</v>
      </c>
      <c r="D126" s="32">
        <f t="shared" si="1"/>
        <v>120</v>
      </c>
      <c r="E126"/>
      <c r="H126">
        <v>179</v>
      </c>
    </row>
    <row r="127" spans="3:8">
      <c r="C127" s="31">
        <v>121</v>
      </c>
      <c r="D127" s="32">
        <f t="shared" si="1"/>
        <v>121</v>
      </c>
      <c r="E127"/>
      <c r="H127">
        <v>180</v>
      </c>
    </row>
    <row r="128" spans="3:8">
      <c r="C128" s="31">
        <v>122</v>
      </c>
      <c r="D128" s="32">
        <f t="shared" si="1"/>
        <v>122</v>
      </c>
      <c r="E128"/>
      <c r="H128">
        <v>181</v>
      </c>
    </row>
    <row r="129" spans="3:8">
      <c r="C129" s="31">
        <v>123</v>
      </c>
      <c r="D129" s="32">
        <f t="shared" si="1"/>
        <v>123</v>
      </c>
      <c r="E129"/>
      <c r="H129">
        <v>184</v>
      </c>
    </row>
    <row r="130" spans="3:8">
      <c r="C130" s="31">
        <v>124</v>
      </c>
      <c r="D130" s="32">
        <f t="shared" si="1"/>
        <v>124</v>
      </c>
      <c r="E130"/>
      <c r="H130">
        <v>185</v>
      </c>
    </row>
    <row r="131" spans="3:8">
      <c r="C131" s="31">
        <v>125</v>
      </c>
      <c r="D131" s="32">
        <f t="shared" si="1"/>
        <v>125</v>
      </c>
      <c r="E131"/>
      <c r="H131">
        <v>186</v>
      </c>
    </row>
    <row r="132" spans="3:8">
      <c r="C132" s="31">
        <v>126</v>
      </c>
      <c r="D132" s="32">
        <f t="shared" si="1"/>
        <v>126</v>
      </c>
      <c r="E132"/>
      <c r="H132">
        <v>187</v>
      </c>
    </row>
    <row r="133" spans="3:8">
      <c r="C133" s="31">
        <v>127</v>
      </c>
      <c r="D133" s="32">
        <f t="shared" si="1"/>
        <v>127</v>
      </c>
      <c r="E133"/>
      <c r="H133">
        <v>188</v>
      </c>
    </row>
    <row r="134" spans="3:8">
      <c r="C134" s="31">
        <v>128</v>
      </c>
      <c r="D134" s="32">
        <f t="shared" si="1"/>
        <v>128</v>
      </c>
      <c r="E134"/>
      <c r="H134">
        <v>189</v>
      </c>
    </row>
    <row r="135" spans="3:8">
      <c r="C135" s="31">
        <v>129</v>
      </c>
      <c r="D135" s="32">
        <f t="shared" si="1"/>
        <v>129</v>
      </c>
      <c r="E135"/>
      <c r="H135">
        <v>190</v>
      </c>
    </row>
    <row r="136" spans="3:8">
      <c r="C136" s="31">
        <v>130</v>
      </c>
      <c r="D136" s="32">
        <f t="shared" ref="D136:D199" si="2">IF(ISERROR(MATCH(C136,$E$7:$E$300,0)),C136)</f>
        <v>130</v>
      </c>
      <c r="E136"/>
      <c r="H136">
        <v>192</v>
      </c>
    </row>
    <row r="137" spans="3:8">
      <c r="C137" s="31">
        <v>131</v>
      </c>
      <c r="D137" s="32">
        <f t="shared" si="2"/>
        <v>131</v>
      </c>
      <c r="E137"/>
      <c r="H137">
        <v>193</v>
      </c>
    </row>
    <row r="138" spans="3:8">
      <c r="C138" s="31">
        <v>132</v>
      </c>
      <c r="D138" s="32">
        <f t="shared" si="2"/>
        <v>132</v>
      </c>
      <c r="E138"/>
      <c r="H138">
        <v>195</v>
      </c>
    </row>
    <row r="139" spans="3:8">
      <c r="C139" s="31">
        <v>133</v>
      </c>
      <c r="D139" s="32">
        <f t="shared" si="2"/>
        <v>133</v>
      </c>
      <c r="E139"/>
      <c r="H139">
        <v>197</v>
      </c>
    </row>
    <row r="140" spans="3:8">
      <c r="C140" s="31">
        <v>134</v>
      </c>
      <c r="D140" s="32">
        <f t="shared" si="2"/>
        <v>134</v>
      </c>
      <c r="E140"/>
      <c r="H140">
        <v>198</v>
      </c>
    </row>
    <row r="141" spans="3:8">
      <c r="C141" s="31">
        <v>135</v>
      </c>
      <c r="D141" s="32">
        <f t="shared" si="2"/>
        <v>135</v>
      </c>
      <c r="E141"/>
      <c r="H141">
        <v>200</v>
      </c>
    </row>
    <row r="142" spans="3:8">
      <c r="C142" s="31">
        <v>136</v>
      </c>
      <c r="D142" s="32">
        <f t="shared" si="2"/>
        <v>136</v>
      </c>
      <c r="E142"/>
      <c r="H142">
        <v>201</v>
      </c>
    </row>
    <row r="143" spans="3:8">
      <c r="C143" s="31">
        <v>137</v>
      </c>
      <c r="D143" s="32">
        <f t="shared" si="2"/>
        <v>137</v>
      </c>
      <c r="E143"/>
      <c r="H143">
        <v>202</v>
      </c>
    </row>
    <row r="144" spans="3:8">
      <c r="C144" s="31">
        <v>138</v>
      </c>
      <c r="D144" s="32">
        <f t="shared" si="2"/>
        <v>138</v>
      </c>
      <c r="E144"/>
      <c r="H144">
        <v>203</v>
      </c>
    </row>
    <row r="145" spans="3:8">
      <c r="C145" s="31">
        <v>139</v>
      </c>
      <c r="D145" s="32">
        <f t="shared" si="2"/>
        <v>139</v>
      </c>
      <c r="E145"/>
      <c r="H145">
        <v>204</v>
      </c>
    </row>
    <row r="146" spans="3:8">
      <c r="C146" s="31">
        <v>140</v>
      </c>
      <c r="D146" s="32">
        <f t="shared" si="2"/>
        <v>140</v>
      </c>
      <c r="E146"/>
      <c r="H146">
        <v>205</v>
      </c>
    </row>
    <row r="147" spans="3:8">
      <c r="C147" s="31">
        <v>141</v>
      </c>
      <c r="D147" s="32">
        <f t="shared" si="2"/>
        <v>141</v>
      </c>
      <c r="E147"/>
      <c r="H147">
        <v>206</v>
      </c>
    </row>
    <row r="148" spans="3:8" hidden="1">
      <c r="C148" s="31">
        <v>142</v>
      </c>
      <c r="D148" s="32" t="b">
        <f t="shared" si="2"/>
        <v>0</v>
      </c>
      <c r="E148"/>
      <c r="H148">
        <v>207</v>
      </c>
    </row>
    <row r="149" spans="3:8">
      <c r="C149" s="31">
        <v>143</v>
      </c>
      <c r="D149" s="32">
        <f t="shared" si="2"/>
        <v>143</v>
      </c>
      <c r="E149"/>
      <c r="H149">
        <v>208</v>
      </c>
    </row>
    <row r="150" spans="3:8">
      <c r="C150" s="31">
        <v>144</v>
      </c>
      <c r="D150" s="32">
        <f t="shared" si="2"/>
        <v>144</v>
      </c>
      <c r="E150"/>
      <c r="H150">
        <v>209</v>
      </c>
    </row>
    <row r="151" spans="3:8">
      <c r="C151" s="31">
        <v>145</v>
      </c>
      <c r="D151" s="32">
        <f t="shared" si="2"/>
        <v>145</v>
      </c>
      <c r="E151"/>
      <c r="H151">
        <v>211</v>
      </c>
    </row>
    <row r="152" spans="3:8">
      <c r="C152" s="31">
        <v>146</v>
      </c>
      <c r="D152" s="32">
        <f t="shared" si="2"/>
        <v>146</v>
      </c>
      <c r="E152"/>
      <c r="H152">
        <v>214</v>
      </c>
    </row>
    <row r="153" spans="3:8" hidden="1">
      <c r="C153" s="31">
        <v>147</v>
      </c>
      <c r="D153" s="32" t="b">
        <f t="shared" si="2"/>
        <v>0</v>
      </c>
      <c r="E153"/>
      <c r="H153">
        <v>215</v>
      </c>
    </row>
    <row r="154" spans="3:8">
      <c r="C154" s="31">
        <v>148</v>
      </c>
      <c r="D154" s="32">
        <f t="shared" si="2"/>
        <v>148</v>
      </c>
      <c r="E154"/>
      <c r="H154">
        <v>218</v>
      </c>
    </row>
    <row r="155" spans="3:8">
      <c r="C155" s="31">
        <v>149</v>
      </c>
      <c r="D155" s="32">
        <f t="shared" si="2"/>
        <v>149</v>
      </c>
      <c r="E155"/>
      <c r="H155">
        <v>220</v>
      </c>
    </row>
    <row r="156" spans="3:8">
      <c r="C156" s="31">
        <v>150</v>
      </c>
      <c r="D156" s="32">
        <f t="shared" si="2"/>
        <v>150</v>
      </c>
      <c r="E156"/>
      <c r="H156">
        <v>222</v>
      </c>
    </row>
    <row r="157" spans="3:8">
      <c r="C157" s="31">
        <v>151</v>
      </c>
      <c r="D157" s="32">
        <f t="shared" si="2"/>
        <v>151</v>
      </c>
      <c r="E157"/>
      <c r="H157">
        <v>223</v>
      </c>
    </row>
    <row r="158" spans="3:8" hidden="1">
      <c r="C158" s="31">
        <v>152</v>
      </c>
      <c r="D158" s="32" t="b">
        <f t="shared" si="2"/>
        <v>0</v>
      </c>
      <c r="E158"/>
      <c r="H158">
        <v>224</v>
      </c>
    </row>
    <row r="159" spans="3:8">
      <c r="C159" s="31">
        <v>153</v>
      </c>
      <c r="D159" s="32">
        <f t="shared" si="2"/>
        <v>153</v>
      </c>
      <c r="E159"/>
      <c r="H159">
        <v>225</v>
      </c>
    </row>
    <row r="160" spans="3:8">
      <c r="C160" s="31">
        <v>154</v>
      </c>
      <c r="D160" s="32">
        <f t="shared" si="2"/>
        <v>154</v>
      </c>
      <c r="E160"/>
      <c r="H160">
        <v>226</v>
      </c>
    </row>
    <row r="161" spans="3:8" hidden="1">
      <c r="C161" s="31">
        <v>155</v>
      </c>
      <c r="D161" s="32" t="b">
        <f t="shared" si="2"/>
        <v>0</v>
      </c>
      <c r="E161"/>
      <c r="H161">
        <v>227</v>
      </c>
    </row>
    <row r="162" spans="3:8" hidden="1">
      <c r="C162" s="31">
        <v>156</v>
      </c>
      <c r="D162" s="32" t="b">
        <f t="shared" si="2"/>
        <v>0</v>
      </c>
      <c r="E162"/>
      <c r="H162">
        <v>229</v>
      </c>
    </row>
    <row r="163" spans="3:8">
      <c r="C163" s="31">
        <v>157</v>
      </c>
      <c r="D163" s="32">
        <f t="shared" si="2"/>
        <v>157</v>
      </c>
      <c r="E163"/>
      <c r="H163">
        <v>230</v>
      </c>
    </row>
    <row r="164" spans="3:8">
      <c r="C164" s="31">
        <v>158</v>
      </c>
      <c r="D164" s="32">
        <f t="shared" si="2"/>
        <v>158</v>
      </c>
      <c r="E164"/>
      <c r="H164">
        <v>231</v>
      </c>
    </row>
    <row r="165" spans="3:8" hidden="1">
      <c r="C165" s="31">
        <v>159</v>
      </c>
      <c r="D165" s="32" t="b">
        <f t="shared" si="2"/>
        <v>0</v>
      </c>
      <c r="E165"/>
      <c r="H165">
        <v>232</v>
      </c>
    </row>
    <row r="166" spans="3:8" hidden="1">
      <c r="C166" s="31">
        <v>160</v>
      </c>
      <c r="D166" s="32" t="b">
        <f t="shared" si="2"/>
        <v>0</v>
      </c>
      <c r="E166"/>
      <c r="H166">
        <v>233</v>
      </c>
    </row>
    <row r="167" spans="3:8" hidden="1">
      <c r="C167" s="31">
        <v>161</v>
      </c>
      <c r="D167" s="32" t="b">
        <f t="shared" si="2"/>
        <v>0</v>
      </c>
      <c r="E167"/>
      <c r="H167">
        <v>234</v>
      </c>
    </row>
    <row r="168" spans="3:8" hidden="1">
      <c r="C168" s="31">
        <v>162</v>
      </c>
      <c r="D168" s="32" t="b">
        <f t="shared" si="2"/>
        <v>0</v>
      </c>
      <c r="E168" s="34"/>
      <c r="H168">
        <v>235</v>
      </c>
    </row>
    <row r="169" spans="3:8">
      <c r="C169" s="31">
        <v>163</v>
      </c>
      <c r="D169" s="32">
        <f t="shared" si="2"/>
        <v>163</v>
      </c>
      <c r="E169" s="34"/>
      <c r="H169">
        <v>236</v>
      </c>
    </row>
    <row r="170" spans="3:8">
      <c r="C170" s="31">
        <v>164</v>
      </c>
      <c r="D170" s="32">
        <f t="shared" si="2"/>
        <v>164</v>
      </c>
      <c r="E170" s="34"/>
    </row>
    <row r="171" spans="3:8">
      <c r="C171" s="31">
        <v>165</v>
      </c>
      <c r="D171" s="32">
        <f t="shared" si="2"/>
        <v>165</v>
      </c>
      <c r="E171" s="53"/>
    </row>
    <row r="172" spans="3:8">
      <c r="C172" s="31">
        <v>166</v>
      </c>
      <c r="D172" s="32">
        <f t="shared" si="2"/>
        <v>166</v>
      </c>
      <c r="E172" s="53"/>
    </row>
    <row r="173" spans="3:8" hidden="1">
      <c r="C173" s="31">
        <v>167</v>
      </c>
      <c r="D173" s="32" t="b">
        <f t="shared" si="2"/>
        <v>0</v>
      </c>
      <c r="E173" s="53"/>
    </row>
    <row r="174" spans="3:8" hidden="1">
      <c r="C174" s="31">
        <v>168</v>
      </c>
      <c r="D174" s="32" t="b">
        <f t="shared" si="2"/>
        <v>0</v>
      </c>
      <c r="E174" s="53"/>
    </row>
    <row r="175" spans="3:8">
      <c r="C175" s="31">
        <v>169</v>
      </c>
      <c r="D175" s="32">
        <f t="shared" si="2"/>
        <v>169</v>
      </c>
      <c r="E175" s="53"/>
    </row>
    <row r="176" spans="3:8">
      <c r="C176" s="31">
        <v>170</v>
      </c>
      <c r="D176" s="32">
        <f t="shared" si="2"/>
        <v>170</v>
      </c>
      <c r="E176" s="53"/>
    </row>
    <row r="177" spans="3:5" hidden="1">
      <c r="C177" s="31">
        <v>171</v>
      </c>
      <c r="D177" s="32" t="b">
        <f t="shared" si="2"/>
        <v>0</v>
      </c>
      <c r="E177" s="53"/>
    </row>
    <row r="178" spans="3:5">
      <c r="C178" s="31">
        <v>172</v>
      </c>
      <c r="D178" s="32">
        <f t="shared" si="2"/>
        <v>172</v>
      </c>
      <c r="E178" s="53"/>
    </row>
    <row r="179" spans="3:5" hidden="1">
      <c r="C179" s="31">
        <v>173</v>
      </c>
      <c r="D179" s="32" t="b">
        <f t="shared" si="2"/>
        <v>0</v>
      </c>
      <c r="E179" s="53"/>
    </row>
    <row r="180" spans="3:5" hidden="1">
      <c r="C180" s="31">
        <v>174</v>
      </c>
      <c r="D180" s="32" t="b">
        <f t="shared" si="2"/>
        <v>0</v>
      </c>
      <c r="E180" s="53"/>
    </row>
    <row r="181" spans="3:5">
      <c r="C181" s="31">
        <v>175</v>
      </c>
      <c r="D181" s="32">
        <f t="shared" si="2"/>
        <v>175</v>
      </c>
      <c r="E181" s="34"/>
    </row>
    <row r="182" spans="3:5">
      <c r="C182" s="31">
        <v>176</v>
      </c>
      <c r="D182" s="32">
        <f t="shared" si="2"/>
        <v>176</v>
      </c>
      <c r="E182" s="34"/>
    </row>
    <row r="183" spans="3:5">
      <c r="C183" s="31">
        <v>177</v>
      </c>
      <c r="D183" s="32">
        <f t="shared" si="2"/>
        <v>177</v>
      </c>
      <c r="E183" s="34"/>
    </row>
    <row r="184" spans="3:5">
      <c r="C184" s="31">
        <v>178</v>
      </c>
      <c r="D184" s="32">
        <f t="shared" si="2"/>
        <v>178</v>
      </c>
      <c r="E184" s="34"/>
    </row>
    <row r="185" spans="3:5">
      <c r="C185" s="31">
        <v>179</v>
      </c>
      <c r="D185" s="32">
        <f t="shared" si="2"/>
        <v>179</v>
      </c>
      <c r="E185" s="34"/>
    </row>
    <row r="186" spans="3:5">
      <c r="C186" s="31">
        <v>180</v>
      </c>
      <c r="D186" s="32">
        <f t="shared" si="2"/>
        <v>180</v>
      </c>
      <c r="E186" s="34"/>
    </row>
    <row r="187" spans="3:5">
      <c r="C187" s="31">
        <v>181</v>
      </c>
      <c r="D187" s="32">
        <f t="shared" si="2"/>
        <v>181</v>
      </c>
      <c r="E187" s="34"/>
    </row>
    <row r="188" spans="3:5">
      <c r="C188" s="31">
        <v>182</v>
      </c>
      <c r="D188" s="32">
        <f t="shared" si="2"/>
        <v>182</v>
      </c>
      <c r="E188" s="34"/>
    </row>
    <row r="189" spans="3:5">
      <c r="C189" s="31">
        <v>183</v>
      </c>
      <c r="D189" s="32">
        <f t="shared" si="2"/>
        <v>183</v>
      </c>
      <c r="E189" s="34"/>
    </row>
    <row r="190" spans="3:5" hidden="1">
      <c r="C190" s="31">
        <v>184</v>
      </c>
      <c r="D190" s="32" t="b">
        <f t="shared" si="2"/>
        <v>0</v>
      </c>
      <c r="E190" s="34"/>
    </row>
    <row r="191" spans="3:5">
      <c r="C191" s="31">
        <v>185</v>
      </c>
      <c r="D191" s="32">
        <f t="shared" si="2"/>
        <v>185</v>
      </c>
      <c r="E191" s="34"/>
    </row>
    <row r="192" spans="3:5">
      <c r="C192" s="31">
        <v>186</v>
      </c>
      <c r="D192" s="32">
        <f t="shared" si="2"/>
        <v>186</v>
      </c>
      <c r="E192" s="34"/>
    </row>
    <row r="193" spans="3:5">
      <c r="C193" s="31">
        <v>187</v>
      </c>
      <c r="D193" s="32">
        <f t="shared" si="2"/>
        <v>187</v>
      </c>
      <c r="E193" s="34"/>
    </row>
    <row r="194" spans="3:5">
      <c r="C194" s="31">
        <v>188</v>
      </c>
      <c r="D194" s="32">
        <f t="shared" si="2"/>
        <v>188</v>
      </c>
      <c r="E194" s="34"/>
    </row>
    <row r="195" spans="3:5">
      <c r="C195" s="31">
        <v>189</v>
      </c>
      <c r="D195" s="32">
        <f t="shared" si="2"/>
        <v>189</v>
      </c>
      <c r="E195"/>
    </row>
    <row r="196" spans="3:5">
      <c r="C196" s="31">
        <v>190</v>
      </c>
      <c r="D196" s="32">
        <f t="shared" si="2"/>
        <v>190</v>
      </c>
      <c r="E196"/>
    </row>
    <row r="197" spans="3:5">
      <c r="C197" s="31">
        <v>191</v>
      </c>
      <c r="D197" s="32">
        <f t="shared" si="2"/>
        <v>191</v>
      </c>
      <c r="E197"/>
    </row>
    <row r="198" spans="3:5">
      <c r="C198" s="31">
        <v>192</v>
      </c>
      <c r="D198" s="32">
        <f t="shared" si="2"/>
        <v>192</v>
      </c>
      <c r="E198"/>
    </row>
    <row r="199" spans="3:5">
      <c r="C199" s="31">
        <v>193</v>
      </c>
      <c r="D199" s="32">
        <f t="shared" si="2"/>
        <v>193</v>
      </c>
      <c r="E199"/>
    </row>
    <row r="200" spans="3:5">
      <c r="C200" s="31">
        <v>194</v>
      </c>
      <c r="D200" s="32">
        <f t="shared" ref="D200:D241" si="3">IF(ISERROR(MATCH(C200,$E$7:$E$300,0)),C200)</f>
        <v>194</v>
      </c>
      <c r="E200"/>
    </row>
    <row r="201" spans="3:5">
      <c r="C201" s="31">
        <v>195</v>
      </c>
      <c r="D201" s="32">
        <f t="shared" si="3"/>
        <v>195</v>
      </c>
      <c r="E201"/>
    </row>
    <row r="202" spans="3:5">
      <c r="C202" s="31">
        <v>196</v>
      </c>
      <c r="D202" s="32">
        <f t="shared" si="3"/>
        <v>196</v>
      </c>
      <c r="E202"/>
    </row>
    <row r="203" spans="3:5">
      <c r="C203" s="31">
        <v>197</v>
      </c>
      <c r="D203" s="32">
        <f t="shared" si="3"/>
        <v>197</v>
      </c>
      <c r="E203"/>
    </row>
    <row r="204" spans="3:5">
      <c r="C204" s="31">
        <v>198</v>
      </c>
      <c r="D204" s="32">
        <f t="shared" si="3"/>
        <v>198</v>
      </c>
      <c r="E204"/>
    </row>
    <row r="205" spans="3:5">
      <c r="C205" s="31">
        <v>199</v>
      </c>
      <c r="D205" s="32">
        <f t="shared" si="3"/>
        <v>199</v>
      </c>
      <c r="E205"/>
    </row>
    <row r="206" spans="3:5">
      <c r="C206" s="31">
        <v>200</v>
      </c>
      <c r="D206" s="32">
        <f t="shared" si="3"/>
        <v>200</v>
      </c>
      <c r="E206"/>
    </row>
    <row r="207" spans="3:5">
      <c r="C207" s="31">
        <v>201</v>
      </c>
      <c r="D207" s="32">
        <f t="shared" si="3"/>
        <v>201</v>
      </c>
      <c r="E207"/>
    </row>
    <row r="208" spans="3:5">
      <c r="C208" s="31">
        <v>202</v>
      </c>
      <c r="D208" s="32">
        <f t="shared" si="3"/>
        <v>202</v>
      </c>
      <c r="E208"/>
    </row>
    <row r="209" spans="3:5">
      <c r="C209" s="31">
        <v>203</v>
      </c>
      <c r="D209" s="32">
        <f t="shared" si="3"/>
        <v>203</v>
      </c>
      <c r="E209"/>
    </row>
    <row r="210" spans="3:5">
      <c r="C210" s="31">
        <v>204</v>
      </c>
      <c r="D210" s="32">
        <f t="shared" si="3"/>
        <v>204</v>
      </c>
      <c r="E210"/>
    </row>
    <row r="211" spans="3:5">
      <c r="C211" s="31">
        <v>205</v>
      </c>
      <c r="D211" s="32">
        <f t="shared" si="3"/>
        <v>205</v>
      </c>
      <c r="E211"/>
    </row>
    <row r="212" spans="3:5">
      <c r="C212" s="31">
        <v>206</v>
      </c>
      <c r="D212" s="32">
        <f t="shared" si="3"/>
        <v>206</v>
      </c>
      <c r="E212"/>
    </row>
    <row r="213" spans="3:5">
      <c r="C213" s="31">
        <v>207</v>
      </c>
      <c r="D213" s="32">
        <f t="shared" si="3"/>
        <v>207</v>
      </c>
      <c r="E213"/>
    </row>
    <row r="214" spans="3:5">
      <c r="C214" s="31">
        <v>208</v>
      </c>
      <c r="D214" s="32">
        <f t="shared" si="3"/>
        <v>208</v>
      </c>
      <c r="E214"/>
    </row>
    <row r="215" spans="3:5">
      <c r="C215" s="31">
        <v>209</v>
      </c>
      <c r="D215" s="32">
        <f t="shared" si="3"/>
        <v>209</v>
      </c>
      <c r="E215"/>
    </row>
    <row r="216" spans="3:5">
      <c r="C216" s="31">
        <v>210</v>
      </c>
      <c r="D216" s="32">
        <f t="shared" si="3"/>
        <v>210</v>
      </c>
      <c r="E216"/>
    </row>
    <row r="217" spans="3:5">
      <c r="C217" s="31">
        <v>211</v>
      </c>
      <c r="D217" s="32">
        <f t="shared" si="3"/>
        <v>211</v>
      </c>
    </row>
    <row r="218" spans="3:5">
      <c r="C218" s="31">
        <v>212</v>
      </c>
      <c r="D218" s="32">
        <f t="shared" si="3"/>
        <v>212</v>
      </c>
    </row>
    <row r="219" spans="3:5">
      <c r="C219" s="31">
        <v>213</v>
      </c>
      <c r="D219" s="32">
        <f t="shared" si="3"/>
        <v>213</v>
      </c>
    </row>
    <row r="220" spans="3:5">
      <c r="C220" s="31">
        <v>214</v>
      </c>
      <c r="D220" s="32">
        <f t="shared" si="3"/>
        <v>214</v>
      </c>
    </row>
    <row r="221" spans="3:5" hidden="1">
      <c r="C221" s="31">
        <v>215</v>
      </c>
      <c r="D221" s="32" t="b">
        <f t="shared" si="3"/>
        <v>0</v>
      </c>
    </row>
    <row r="222" spans="3:5" hidden="1">
      <c r="C222" s="31">
        <v>216</v>
      </c>
      <c r="D222" s="32" t="b">
        <f t="shared" si="3"/>
        <v>0</v>
      </c>
    </row>
    <row r="223" spans="3:5" hidden="1">
      <c r="C223" s="31">
        <v>217</v>
      </c>
      <c r="D223" s="32" t="b">
        <f t="shared" si="3"/>
        <v>0</v>
      </c>
    </row>
    <row r="224" spans="3:5">
      <c r="C224" s="31">
        <v>218</v>
      </c>
      <c r="D224" s="32">
        <f t="shared" si="3"/>
        <v>218</v>
      </c>
    </row>
    <row r="225" spans="3:4">
      <c r="C225" s="31">
        <v>219</v>
      </c>
      <c r="D225" s="32">
        <f t="shared" si="3"/>
        <v>219</v>
      </c>
    </row>
    <row r="226" spans="3:4">
      <c r="C226" s="31">
        <v>220</v>
      </c>
      <c r="D226" s="32">
        <f t="shared" si="3"/>
        <v>220</v>
      </c>
    </row>
    <row r="227" spans="3:4">
      <c r="C227" s="31">
        <v>221</v>
      </c>
      <c r="D227" s="32">
        <f t="shared" si="3"/>
        <v>221</v>
      </c>
    </row>
    <row r="228" spans="3:4">
      <c r="C228" s="31">
        <v>222</v>
      </c>
      <c r="D228" s="32">
        <f t="shared" si="3"/>
        <v>222</v>
      </c>
    </row>
    <row r="229" spans="3:4">
      <c r="C229" s="31">
        <v>223</v>
      </c>
      <c r="D229" s="32">
        <f t="shared" si="3"/>
        <v>223</v>
      </c>
    </row>
    <row r="230" spans="3:4">
      <c r="C230" s="31">
        <v>224</v>
      </c>
      <c r="D230" s="32">
        <f t="shared" si="3"/>
        <v>224</v>
      </c>
    </row>
    <row r="231" spans="3:4">
      <c r="C231" s="31">
        <v>225</v>
      </c>
      <c r="D231" s="32">
        <f t="shared" si="3"/>
        <v>225</v>
      </c>
    </row>
    <row r="232" spans="3:4">
      <c r="C232" s="31">
        <v>226</v>
      </c>
      <c r="D232" s="32">
        <f t="shared" si="3"/>
        <v>226</v>
      </c>
    </row>
    <row r="233" spans="3:4">
      <c r="C233" s="31">
        <v>227</v>
      </c>
      <c r="D233" s="32">
        <f t="shared" si="3"/>
        <v>227</v>
      </c>
    </row>
    <row r="234" spans="3:4">
      <c r="C234" s="31">
        <v>228</v>
      </c>
      <c r="D234" s="32">
        <f t="shared" si="3"/>
        <v>228</v>
      </c>
    </row>
    <row r="235" spans="3:4">
      <c r="C235" s="31">
        <v>229</v>
      </c>
      <c r="D235" s="32">
        <f t="shared" si="3"/>
        <v>229</v>
      </c>
    </row>
    <row r="236" spans="3:4" hidden="1">
      <c r="C236" s="31">
        <v>230</v>
      </c>
      <c r="D236" s="32" t="b">
        <f t="shared" si="3"/>
        <v>0</v>
      </c>
    </row>
    <row r="237" spans="3:4" hidden="1">
      <c r="C237" s="31">
        <v>231</v>
      </c>
      <c r="D237" s="32" t="b">
        <f t="shared" si="3"/>
        <v>0</v>
      </c>
    </row>
    <row r="238" spans="3:4">
      <c r="C238" s="31">
        <v>232</v>
      </c>
      <c r="D238" s="32">
        <f t="shared" si="3"/>
        <v>232</v>
      </c>
    </row>
    <row r="239" spans="3:4">
      <c r="C239" s="31">
        <v>233</v>
      </c>
      <c r="D239" s="32">
        <f t="shared" si="3"/>
        <v>233</v>
      </c>
    </row>
    <row r="240" spans="3:4">
      <c r="C240" s="31">
        <v>234</v>
      </c>
      <c r="D240" s="32">
        <f t="shared" si="3"/>
        <v>234</v>
      </c>
    </row>
    <row r="241" spans="3:4">
      <c r="C241" s="31">
        <v>235</v>
      </c>
      <c r="D241" s="32">
        <f t="shared" si="3"/>
        <v>235</v>
      </c>
    </row>
    <row r="242" spans="3:4" hidden="1">
      <c r="C242" s="31"/>
      <c r="D242" s="32"/>
    </row>
    <row r="243" spans="3:4" hidden="1">
      <c r="C243" s="31"/>
      <c r="D243" s="32"/>
    </row>
  </sheetData>
  <autoFilter ref="C6:H243">
    <filterColumn colId="1">
      <filters>
        <filter val="1"/>
        <filter val="104"/>
        <filter val="105"/>
        <filter val="106"/>
        <filter val="11"/>
        <filter val="110"/>
        <filter val="111"/>
        <filter val="113"/>
        <filter val="115"/>
        <filter val="116"/>
        <filter val="118"/>
        <filter val="119"/>
        <filter val="120"/>
        <filter val="121"/>
        <filter val="122"/>
        <filter val="123"/>
        <filter val="124"/>
        <filter val="125"/>
        <filter val="126"/>
        <filter val="127"/>
        <filter val="128"/>
        <filter val="129"/>
        <filter val="13"/>
        <filter val="130"/>
        <filter val="131"/>
        <filter val="132"/>
        <filter val="133"/>
        <filter val="134"/>
        <filter val="135"/>
        <filter val="136"/>
        <filter val="137"/>
        <filter val="138"/>
        <filter val="139"/>
        <filter val="14"/>
        <filter val="140"/>
        <filter val="141"/>
        <filter val="143"/>
        <filter val="144"/>
        <filter val="145"/>
        <filter val="146"/>
        <filter val="148"/>
        <filter val="149"/>
        <filter val="15"/>
        <filter val="150"/>
        <filter val="151"/>
        <filter val="153"/>
        <filter val="154"/>
        <filter val="157"/>
        <filter val="158"/>
        <filter val="163"/>
        <filter val="164"/>
        <filter val="165"/>
        <filter val="166"/>
        <filter val="169"/>
        <filter val="17"/>
        <filter val="170"/>
        <filter val="172"/>
        <filter val="175"/>
        <filter val="176"/>
        <filter val="177"/>
        <filter val="178"/>
        <filter val="179"/>
        <filter val="18"/>
        <filter val="180"/>
        <filter val="181"/>
        <filter val="182"/>
        <filter val="183"/>
        <filter val="185"/>
        <filter val="186"/>
        <filter val="187"/>
        <filter val="188"/>
        <filter val="189"/>
        <filter val="19"/>
        <filter val="190"/>
        <filter val="191"/>
        <filter val="192"/>
        <filter val="193"/>
        <filter val="194"/>
        <filter val="195"/>
        <filter val="196"/>
        <filter val="197"/>
        <filter val="198"/>
        <filter val="199"/>
        <filter val="2"/>
        <filter val="20"/>
        <filter val="200"/>
        <filter val="201"/>
        <filter val="202"/>
        <filter val="203"/>
        <filter val="204"/>
        <filter val="205"/>
        <filter val="206"/>
        <filter val="207"/>
        <filter val="208"/>
        <filter val="209"/>
        <filter val="210"/>
        <filter val="211"/>
        <filter val="212"/>
        <filter val="213"/>
        <filter val="214"/>
        <filter val="218"/>
        <filter val="219"/>
        <filter val="22"/>
        <filter val="220"/>
        <filter val="221"/>
        <filter val="222"/>
        <filter val="223"/>
        <filter val="224"/>
        <filter val="225"/>
        <filter val="226"/>
        <filter val="227"/>
        <filter val="228"/>
        <filter val="229"/>
        <filter val="23"/>
        <filter val="232"/>
        <filter val="233"/>
        <filter val="234"/>
        <filter val="235"/>
        <filter val="24"/>
        <filter val="26"/>
        <filter val="28"/>
        <filter val="29"/>
        <filter val="3"/>
        <filter val="30"/>
        <filter val="32"/>
        <filter val="33"/>
        <filter val="37"/>
        <filter val="38"/>
        <filter val="39"/>
        <filter val="4"/>
        <filter val="40"/>
        <filter val="41"/>
        <filter val="44"/>
        <filter val="46"/>
        <filter val="47"/>
        <filter val="48"/>
        <filter val="49"/>
        <filter val="5"/>
        <filter val="50"/>
        <filter val="52"/>
        <filter val="56"/>
        <filter val="58"/>
        <filter val="6"/>
        <filter val="60"/>
        <filter val="65"/>
        <filter val="66"/>
        <filter val="67"/>
        <filter val="68"/>
        <filter val="7"/>
        <filter val="72"/>
        <filter val="73"/>
        <filter val="78"/>
        <filter val="8"/>
        <filter val="82"/>
        <filter val="83"/>
        <filter val="84"/>
        <filter val="85"/>
        <filter val="86"/>
        <filter val="87"/>
        <filter val="88"/>
        <filter val="89"/>
        <filter val="90"/>
        <filter val="92"/>
        <filter val="94"/>
        <filter val="96"/>
        <filter val="97"/>
        <filter val="98"/>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D3:U175"/>
  <sheetViews>
    <sheetView topLeftCell="D1" workbookViewId="0">
      <selection activeCell="P7" sqref="P7"/>
    </sheetView>
  </sheetViews>
  <sheetFormatPr defaultRowHeight="15"/>
  <sheetData>
    <row r="3" spans="4:21">
      <c r="D3" s="32">
        <v>146</v>
      </c>
    </row>
    <row r="4" spans="4:21">
      <c r="D4" s="32">
        <v>147</v>
      </c>
    </row>
    <row r="5" spans="4:21">
      <c r="D5" s="32">
        <v>150</v>
      </c>
      <c r="L5" s="81">
        <v>0.97951388888888891</v>
      </c>
      <c r="M5">
        <f>L5*24</f>
        <v>23.508333333333333</v>
      </c>
    </row>
    <row r="6" spans="4:21">
      <c r="D6" s="32">
        <v>151</v>
      </c>
      <c r="M6">
        <f>HOUR(L7)</f>
        <v>10</v>
      </c>
    </row>
    <row r="7" spans="4:21">
      <c r="D7" s="32">
        <v>152</v>
      </c>
      <c r="I7" s="78">
        <v>0</v>
      </c>
      <c r="J7" s="78">
        <v>0</v>
      </c>
      <c r="K7" s="78">
        <v>0</v>
      </c>
      <c r="L7" s="78">
        <v>6.4187500000000002</v>
      </c>
      <c r="M7" s="80">
        <f>I7*24</f>
        <v>0</v>
      </c>
      <c r="N7" s="80">
        <f t="shared" ref="N7:P10" si="0">J7*24</f>
        <v>0</v>
      </c>
      <c r="O7" s="80">
        <f t="shared" si="0"/>
        <v>0</v>
      </c>
      <c r="P7" s="80">
        <f t="shared" si="0"/>
        <v>154.05000000000001</v>
      </c>
      <c r="R7">
        <v>0</v>
      </c>
      <c r="S7">
        <v>0</v>
      </c>
      <c r="T7">
        <v>0</v>
      </c>
      <c r="U7">
        <v>154.05000000000001</v>
      </c>
    </row>
    <row r="8" spans="4:21">
      <c r="D8" s="32">
        <v>153</v>
      </c>
      <c r="I8" s="78">
        <v>0</v>
      </c>
      <c r="J8" s="78">
        <v>0</v>
      </c>
      <c r="K8" s="78">
        <v>0</v>
      </c>
      <c r="L8" s="78">
        <v>0.29305555555555557</v>
      </c>
      <c r="M8" s="80">
        <f t="shared" ref="M8:M10" si="1">I8*24</f>
        <v>0</v>
      </c>
      <c r="N8" s="80">
        <f t="shared" si="0"/>
        <v>0</v>
      </c>
      <c r="O8" s="80">
        <f t="shared" si="0"/>
        <v>0</v>
      </c>
      <c r="P8" s="80">
        <f t="shared" si="0"/>
        <v>7.0333333333333332</v>
      </c>
      <c r="R8">
        <v>0</v>
      </c>
      <c r="S8">
        <v>0</v>
      </c>
      <c r="T8">
        <v>0</v>
      </c>
      <c r="U8">
        <v>7.0333333333333332</v>
      </c>
    </row>
    <row r="9" spans="4:21">
      <c r="D9" s="32">
        <v>155</v>
      </c>
      <c r="I9" s="78">
        <v>0</v>
      </c>
      <c r="J9" s="78">
        <v>0</v>
      </c>
      <c r="K9" s="78">
        <v>0</v>
      </c>
      <c r="L9" s="78">
        <v>0.47569444444444442</v>
      </c>
      <c r="M9" s="80">
        <f t="shared" si="1"/>
        <v>0</v>
      </c>
      <c r="N9" s="80">
        <f t="shared" si="0"/>
        <v>0</v>
      </c>
      <c r="O9" s="80">
        <f t="shared" si="0"/>
        <v>0</v>
      </c>
      <c r="P9" s="80">
        <f t="shared" si="0"/>
        <v>11.416666666666666</v>
      </c>
      <c r="R9">
        <v>0</v>
      </c>
      <c r="S9">
        <v>0</v>
      </c>
      <c r="T9">
        <v>0</v>
      </c>
      <c r="U9">
        <v>11.416666666666666</v>
      </c>
    </row>
    <row r="10" spans="4:21">
      <c r="D10" s="32">
        <v>156</v>
      </c>
      <c r="I10" s="78">
        <v>0</v>
      </c>
      <c r="J10" s="78">
        <v>0</v>
      </c>
      <c r="K10" s="78">
        <v>0</v>
      </c>
      <c r="L10" s="78">
        <v>2.3041666666666667</v>
      </c>
      <c r="M10" s="80">
        <f t="shared" si="1"/>
        <v>0</v>
      </c>
      <c r="N10" s="80">
        <f t="shared" si="0"/>
        <v>0</v>
      </c>
      <c r="O10" s="80">
        <f t="shared" si="0"/>
        <v>0</v>
      </c>
      <c r="P10" s="80">
        <f t="shared" si="0"/>
        <v>55.3</v>
      </c>
      <c r="R10">
        <v>0</v>
      </c>
      <c r="S10">
        <v>0</v>
      </c>
      <c r="T10">
        <v>0</v>
      </c>
      <c r="U10">
        <v>55.3</v>
      </c>
    </row>
    <row r="11" spans="4:21">
      <c r="D11" s="32">
        <v>157</v>
      </c>
      <c r="I11" s="79">
        <v>0</v>
      </c>
      <c r="J11" s="79">
        <v>0</v>
      </c>
      <c r="K11" s="79">
        <v>0</v>
      </c>
      <c r="L11" s="79">
        <v>0.37222222222222223</v>
      </c>
      <c r="M11" s="80">
        <f t="shared" ref="M11:M74" si="2">I11*24</f>
        <v>0</v>
      </c>
      <c r="N11" s="80">
        <f t="shared" ref="N11:N74" si="3">J11*24</f>
        <v>0</v>
      </c>
      <c r="O11" s="80">
        <f t="shared" ref="O11:O74" si="4">K11*24</f>
        <v>0</v>
      </c>
      <c r="P11" s="80">
        <f t="shared" ref="P11:P74" si="5">L11*24</f>
        <v>8.9333333333333336</v>
      </c>
      <c r="R11">
        <v>0</v>
      </c>
      <c r="S11">
        <v>0</v>
      </c>
      <c r="T11">
        <v>0</v>
      </c>
      <c r="U11">
        <v>8.9333333333333336</v>
      </c>
    </row>
    <row r="12" spans="4:21">
      <c r="D12" s="32">
        <v>160</v>
      </c>
      <c r="I12" s="79">
        <v>0</v>
      </c>
      <c r="J12" s="79">
        <v>0</v>
      </c>
      <c r="K12" s="79">
        <v>0</v>
      </c>
      <c r="L12" s="79">
        <v>0.67499999999999993</v>
      </c>
      <c r="M12" s="80">
        <f t="shared" si="2"/>
        <v>0</v>
      </c>
      <c r="N12" s="80">
        <f t="shared" si="3"/>
        <v>0</v>
      </c>
      <c r="O12" s="80">
        <f t="shared" si="4"/>
        <v>0</v>
      </c>
      <c r="P12" s="80">
        <f t="shared" si="5"/>
        <v>16.2</v>
      </c>
      <c r="R12">
        <v>0</v>
      </c>
      <c r="S12">
        <v>0</v>
      </c>
      <c r="T12">
        <v>0</v>
      </c>
      <c r="U12">
        <v>16.2</v>
      </c>
    </row>
    <row r="13" spans="4:21">
      <c r="D13" s="32">
        <v>161</v>
      </c>
      <c r="I13" s="79">
        <v>0</v>
      </c>
      <c r="J13" s="79">
        <v>0</v>
      </c>
      <c r="K13" s="79">
        <v>0</v>
      </c>
      <c r="L13" s="79">
        <v>2.6951388888888892</v>
      </c>
      <c r="M13" s="80">
        <f t="shared" si="2"/>
        <v>0</v>
      </c>
      <c r="N13" s="80">
        <f t="shared" si="3"/>
        <v>0</v>
      </c>
      <c r="O13" s="80">
        <f t="shared" si="4"/>
        <v>0</v>
      </c>
      <c r="P13" s="80">
        <f t="shared" si="5"/>
        <v>64.683333333333337</v>
      </c>
      <c r="R13">
        <v>0</v>
      </c>
      <c r="S13">
        <v>0</v>
      </c>
      <c r="T13">
        <v>0</v>
      </c>
      <c r="U13">
        <v>64.683333333333337</v>
      </c>
    </row>
    <row r="14" spans="4:21">
      <c r="D14" s="32">
        <v>162</v>
      </c>
      <c r="I14" s="79">
        <v>0</v>
      </c>
      <c r="J14" s="79">
        <v>0</v>
      </c>
      <c r="K14" s="79">
        <v>0</v>
      </c>
      <c r="L14" s="79">
        <v>0.69305555555555542</v>
      </c>
      <c r="M14" s="80">
        <f t="shared" si="2"/>
        <v>0</v>
      </c>
      <c r="N14" s="80">
        <f t="shared" si="3"/>
        <v>0</v>
      </c>
      <c r="O14" s="80">
        <f t="shared" si="4"/>
        <v>0</v>
      </c>
      <c r="P14" s="80">
        <f t="shared" si="5"/>
        <v>16.633333333333329</v>
      </c>
      <c r="R14">
        <v>0</v>
      </c>
      <c r="S14">
        <v>0</v>
      </c>
      <c r="T14">
        <v>0</v>
      </c>
      <c r="U14">
        <v>16.633333333333329</v>
      </c>
    </row>
    <row r="15" spans="4:21">
      <c r="D15" s="32">
        <v>163</v>
      </c>
      <c r="I15" s="79">
        <v>0</v>
      </c>
      <c r="J15" s="79">
        <v>0</v>
      </c>
      <c r="K15" s="79">
        <v>0</v>
      </c>
      <c r="L15" s="79">
        <v>0.47222222222222221</v>
      </c>
      <c r="M15" s="80">
        <f t="shared" si="2"/>
        <v>0</v>
      </c>
      <c r="N15" s="80">
        <f t="shared" si="3"/>
        <v>0</v>
      </c>
      <c r="O15" s="80">
        <f t="shared" si="4"/>
        <v>0</v>
      </c>
      <c r="P15" s="80">
        <f t="shared" si="5"/>
        <v>11.333333333333332</v>
      </c>
      <c r="R15">
        <v>0</v>
      </c>
      <c r="S15">
        <v>0</v>
      </c>
      <c r="T15">
        <v>0</v>
      </c>
      <c r="U15">
        <v>11.333333333333332</v>
      </c>
    </row>
    <row r="16" spans="4:21">
      <c r="D16" s="32">
        <v>164</v>
      </c>
      <c r="I16" s="79">
        <v>0</v>
      </c>
      <c r="J16" s="79">
        <v>0</v>
      </c>
      <c r="K16" s="79">
        <v>0</v>
      </c>
      <c r="L16" s="79">
        <v>3.4798611111111111</v>
      </c>
      <c r="M16" s="80">
        <f t="shared" si="2"/>
        <v>0</v>
      </c>
      <c r="N16" s="80">
        <f t="shared" si="3"/>
        <v>0</v>
      </c>
      <c r="O16" s="80">
        <f t="shared" si="4"/>
        <v>0</v>
      </c>
      <c r="P16" s="80">
        <f t="shared" si="5"/>
        <v>83.516666666666666</v>
      </c>
      <c r="R16">
        <v>0</v>
      </c>
      <c r="S16">
        <v>0</v>
      </c>
      <c r="T16">
        <v>0</v>
      </c>
      <c r="U16">
        <v>83.516666666666666</v>
      </c>
    </row>
    <row r="17" spans="4:21">
      <c r="D17" s="32">
        <v>165</v>
      </c>
      <c r="I17" s="79">
        <v>0.15763888888888894</v>
      </c>
      <c r="J17" s="79">
        <v>0</v>
      </c>
      <c r="K17" s="79">
        <v>0</v>
      </c>
      <c r="L17" s="79">
        <v>0</v>
      </c>
      <c r="M17" s="80">
        <f t="shared" si="2"/>
        <v>3.7833333333333345</v>
      </c>
      <c r="N17" s="80">
        <f t="shared" si="3"/>
        <v>0</v>
      </c>
      <c r="O17" s="80">
        <f t="shared" si="4"/>
        <v>0</v>
      </c>
      <c r="P17" s="80">
        <f t="shared" si="5"/>
        <v>0</v>
      </c>
      <c r="R17">
        <v>3.7833333333333345</v>
      </c>
      <c r="S17">
        <v>0</v>
      </c>
      <c r="T17">
        <v>0</v>
      </c>
      <c r="U17">
        <v>0</v>
      </c>
    </row>
    <row r="18" spans="4:21">
      <c r="D18" s="32">
        <v>166</v>
      </c>
      <c r="I18" s="79">
        <v>0.24027777777777781</v>
      </c>
      <c r="J18" s="79">
        <v>0</v>
      </c>
      <c r="K18" s="79">
        <v>0</v>
      </c>
      <c r="L18" s="79">
        <v>0</v>
      </c>
      <c r="M18" s="80">
        <f t="shared" si="2"/>
        <v>5.7666666666666675</v>
      </c>
      <c r="N18" s="80">
        <f t="shared" si="3"/>
        <v>0</v>
      </c>
      <c r="O18" s="80">
        <f t="shared" si="4"/>
        <v>0</v>
      </c>
      <c r="P18" s="80">
        <f t="shared" si="5"/>
        <v>0</v>
      </c>
      <c r="R18">
        <v>5.7666666666666675</v>
      </c>
      <c r="S18">
        <v>0</v>
      </c>
      <c r="T18">
        <v>0</v>
      </c>
      <c r="U18">
        <v>0</v>
      </c>
    </row>
    <row r="19" spans="4:21">
      <c r="D19" s="32">
        <v>167</v>
      </c>
      <c r="I19" s="79">
        <v>0</v>
      </c>
      <c r="J19" s="79">
        <v>0</v>
      </c>
      <c r="K19" s="79">
        <v>0</v>
      </c>
      <c r="L19" s="79">
        <v>1.5715277777777779</v>
      </c>
      <c r="M19" s="80">
        <f t="shared" si="2"/>
        <v>0</v>
      </c>
      <c r="N19" s="80">
        <f t="shared" si="3"/>
        <v>0</v>
      </c>
      <c r="O19" s="80">
        <f t="shared" si="4"/>
        <v>0</v>
      </c>
      <c r="P19" s="80">
        <f t="shared" si="5"/>
        <v>37.716666666666669</v>
      </c>
      <c r="R19">
        <v>0</v>
      </c>
      <c r="S19">
        <v>0</v>
      </c>
      <c r="T19">
        <v>0</v>
      </c>
      <c r="U19">
        <v>37.716666666666669</v>
      </c>
    </row>
    <row r="20" spans="4:21">
      <c r="D20" s="32">
        <v>168</v>
      </c>
      <c r="I20" s="79">
        <v>0</v>
      </c>
      <c r="J20" s="79">
        <v>0</v>
      </c>
      <c r="K20" s="79">
        <v>0</v>
      </c>
      <c r="L20" s="79">
        <v>1.5590277777777781</v>
      </c>
      <c r="M20" s="80">
        <f t="shared" si="2"/>
        <v>0</v>
      </c>
      <c r="N20" s="80">
        <f t="shared" si="3"/>
        <v>0</v>
      </c>
      <c r="O20" s="80">
        <f t="shared" si="4"/>
        <v>0</v>
      </c>
      <c r="P20" s="80">
        <f t="shared" si="5"/>
        <v>37.416666666666671</v>
      </c>
      <c r="R20">
        <v>0</v>
      </c>
      <c r="S20">
        <v>0</v>
      </c>
      <c r="T20">
        <v>0</v>
      </c>
      <c r="U20">
        <v>37.416666666666671</v>
      </c>
    </row>
    <row r="21" spans="4:21">
      <c r="D21" s="32">
        <v>169</v>
      </c>
      <c r="I21" s="79">
        <v>8.4722222222222254E-2</v>
      </c>
      <c r="J21" s="79">
        <v>0</v>
      </c>
      <c r="K21" s="79">
        <v>0</v>
      </c>
      <c r="L21" s="79">
        <v>0</v>
      </c>
      <c r="M21" s="80">
        <f t="shared" si="2"/>
        <v>2.0333333333333341</v>
      </c>
      <c r="N21" s="80">
        <f t="shared" si="3"/>
        <v>0</v>
      </c>
      <c r="O21" s="80">
        <f t="shared" si="4"/>
        <v>0</v>
      </c>
      <c r="P21" s="80">
        <f t="shared" si="5"/>
        <v>0</v>
      </c>
      <c r="R21">
        <v>2.0333333333333341</v>
      </c>
      <c r="S21">
        <v>0</v>
      </c>
      <c r="T21">
        <v>0</v>
      </c>
      <c r="U21">
        <v>0</v>
      </c>
    </row>
    <row r="22" spans="4:21">
      <c r="D22" s="32">
        <v>170</v>
      </c>
      <c r="I22" s="79">
        <v>9.1666666666666785E-2</v>
      </c>
      <c r="J22" s="79">
        <v>0</v>
      </c>
      <c r="K22" s="79">
        <v>0</v>
      </c>
      <c r="L22" s="79">
        <v>0</v>
      </c>
      <c r="M22" s="80">
        <f t="shared" si="2"/>
        <v>2.2000000000000028</v>
      </c>
      <c r="N22" s="80">
        <f t="shared" si="3"/>
        <v>0</v>
      </c>
      <c r="O22" s="80">
        <f t="shared" si="4"/>
        <v>0</v>
      </c>
      <c r="P22" s="80">
        <f t="shared" si="5"/>
        <v>0</v>
      </c>
      <c r="R22">
        <v>2.2000000000000028</v>
      </c>
      <c r="S22">
        <v>0</v>
      </c>
      <c r="T22">
        <v>0</v>
      </c>
      <c r="U22">
        <v>0</v>
      </c>
    </row>
    <row r="23" spans="4:21">
      <c r="D23" s="32">
        <v>174</v>
      </c>
      <c r="I23" s="79">
        <v>9.1666666666666785E-2</v>
      </c>
      <c r="J23" s="79">
        <v>0</v>
      </c>
      <c r="K23" s="79">
        <v>0</v>
      </c>
      <c r="L23" s="79">
        <v>0</v>
      </c>
      <c r="M23" s="80">
        <f t="shared" si="2"/>
        <v>2.2000000000000028</v>
      </c>
      <c r="N23" s="80">
        <f t="shared" si="3"/>
        <v>0</v>
      </c>
      <c r="O23" s="80">
        <f t="shared" si="4"/>
        <v>0</v>
      </c>
      <c r="P23" s="80">
        <f t="shared" si="5"/>
        <v>0</v>
      </c>
      <c r="R23">
        <v>2.2000000000000028</v>
      </c>
      <c r="S23">
        <v>0</v>
      </c>
      <c r="T23">
        <v>0</v>
      </c>
      <c r="U23">
        <v>0</v>
      </c>
    </row>
    <row r="24" spans="4:21">
      <c r="D24" s="32">
        <v>175</v>
      </c>
      <c r="I24" s="79">
        <v>0</v>
      </c>
      <c r="J24" s="79">
        <v>0</v>
      </c>
      <c r="K24" s="79">
        <v>0</v>
      </c>
      <c r="L24" s="79">
        <v>1.4027777777777777</v>
      </c>
      <c r="M24" s="80">
        <f t="shared" si="2"/>
        <v>0</v>
      </c>
      <c r="N24" s="80">
        <f t="shared" si="3"/>
        <v>0</v>
      </c>
      <c r="O24" s="80">
        <f t="shared" si="4"/>
        <v>0</v>
      </c>
      <c r="P24" s="80">
        <f t="shared" si="5"/>
        <v>33.666666666666664</v>
      </c>
      <c r="R24">
        <v>0</v>
      </c>
      <c r="S24">
        <v>0</v>
      </c>
      <c r="T24">
        <v>0</v>
      </c>
      <c r="U24">
        <v>33.666666666666664</v>
      </c>
    </row>
    <row r="25" spans="4:21">
      <c r="D25" s="32">
        <v>177</v>
      </c>
      <c r="I25" s="79">
        <v>0</v>
      </c>
      <c r="J25" s="79">
        <v>0</v>
      </c>
      <c r="K25" s="79">
        <v>0</v>
      </c>
      <c r="L25" s="79">
        <v>0.4951388888888888</v>
      </c>
      <c r="M25" s="80">
        <f t="shared" si="2"/>
        <v>0</v>
      </c>
      <c r="N25" s="80">
        <f t="shared" si="3"/>
        <v>0</v>
      </c>
      <c r="O25" s="80">
        <f t="shared" si="4"/>
        <v>0</v>
      </c>
      <c r="P25" s="80">
        <f t="shared" si="5"/>
        <v>11.883333333333331</v>
      </c>
      <c r="R25">
        <v>0</v>
      </c>
      <c r="S25">
        <v>0</v>
      </c>
      <c r="T25">
        <v>0</v>
      </c>
      <c r="U25">
        <v>11.883333333333331</v>
      </c>
    </row>
    <row r="26" spans="4:21">
      <c r="D26" s="32">
        <v>178</v>
      </c>
      <c r="I26" s="79">
        <v>0</v>
      </c>
      <c r="J26" s="79">
        <v>0</v>
      </c>
      <c r="K26" s="79">
        <v>0</v>
      </c>
      <c r="L26" s="79">
        <v>0.51527777777777772</v>
      </c>
      <c r="M26" s="80">
        <f t="shared" si="2"/>
        <v>0</v>
      </c>
      <c r="N26" s="80">
        <f t="shared" si="3"/>
        <v>0</v>
      </c>
      <c r="O26" s="80">
        <f t="shared" si="4"/>
        <v>0</v>
      </c>
      <c r="P26" s="80">
        <f t="shared" si="5"/>
        <v>12.366666666666665</v>
      </c>
      <c r="R26">
        <v>0</v>
      </c>
      <c r="S26">
        <v>0</v>
      </c>
      <c r="T26">
        <v>0</v>
      </c>
      <c r="U26">
        <v>12.366666666666665</v>
      </c>
    </row>
    <row r="27" spans="4:21">
      <c r="D27" s="32">
        <v>180</v>
      </c>
      <c r="I27" s="79">
        <v>0.44097222222222227</v>
      </c>
      <c r="J27" s="79">
        <v>0</v>
      </c>
      <c r="K27" s="79">
        <v>0</v>
      </c>
      <c r="L27" s="79">
        <v>0</v>
      </c>
      <c r="M27" s="80">
        <f t="shared" si="2"/>
        <v>10.583333333333334</v>
      </c>
      <c r="N27" s="80">
        <f t="shared" si="3"/>
        <v>0</v>
      </c>
      <c r="O27" s="80">
        <f t="shared" si="4"/>
        <v>0</v>
      </c>
      <c r="P27" s="80">
        <f t="shared" si="5"/>
        <v>0</v>
      </c>
      <c r="R27">
        <v>10.583333333333334</v>
      </c>
      <c r="S27">
        <v>0</v>
      </c>
      <c r="T27">
        <v>0</v>
      </c>
      <c r="U27">
        <v>0</v>
      </c>
    </row>
    <row r="28" spans="4:21">
      <c r="D28" s="32">
        <v>181</v>
      </c>
      <c r="I28" s="79">
        <v>7.986111111111116E-2</v>
      </c>
      <c r="J28" s="79">
        <v>0</v>
      </c>
      <c r="K28" s="79">
        <v>0</v>
      </c>
      <c r="L28" s="79">
        <v>0</v>
      </c>
      <c r="M28" s="80">
        <f t="shared" si="2"/>
        <v>1.9166666666666679</v>
      </c>
      <c r="N28" s="80">
        <f t="shared" si="3"/>
        <v>0</v>
      </c>
      <c r="O28" s="80">
        <f t="shared" si="4"/>
        <v>0</v>
      </c>
      <c r="P28" s="80">
        <f t="shared" si="5"/>
        <v>0</v>
      </c>
      <c r="R28">
        <v>1.9166666666666679</v>
      </c>
      <c r="S28">
        <v>0</v>
      </c>
      <c r="T28">
        <v>0</v>
      </c>
      <c r="U28">
        <v>0</v>
      </c>
    </row>
    <row r="29" spans="4:21">
      <c r="D29" s="32">
        <v>182</v>
      </c>
      <c r="I29" s="79">
        <v>0.13124999999999998</v>
      </c>
      <c r="J29" s="79">
        <v>0</v>
      </c>
      <c r="K29" s="79">
        <v>0</v>
      </c>
      <c r="L29" s="79">
        <v>0</v>
      </c>
      <c r="M29" s="80">
        <f t="shared" si="2"/>
        <v>3.1499999999999995</v>
      </c>
      <c r="N29" s="80">
        <f t="shared" si="3"/>
        <v>0</v>
      </c>
      <c r="O29" s="80">
        <f t="shared" si="4"/>
        <v>0</v>
      </c>
      <c r="P29" s="80">
        <f t="shared" si="5"/>
        <v>0</v>
      </c>
      <c r="R29">
        <v>3.1499999999999995</v>
      </c>
      <c r="S29">
        <v>0</v>
      </c>
      <c r="T29">
        <v>0</v>
      </c>
      <c r="U29">
        <v>0</v>
      </c>
    </row>
    <row r="30" spans="4:21">
      <c r="D30" s="32">
        <v>183</v>
      </c>
      <c r="I30" s="79">
        <v>0</v>
      </c>
      <c r="J30" s="79">
        <v>0</v>
      </c>
      <c r="K30" s="79">
        <v>6.9444444444443088E-3</v>
      </c>
      <c r="L30" s="79">
        <v>0</v>
      </c>
      <c r="M30" s="80">
        <f t="shared" si="2"/>
        <v>0</v>
      </c>
      <c r="N30" s="80">
        <f t="shared" si="3"/>
        <v>0</v>
      </c>
      <c r="O30" s="80">
        <f t="shared" si="4"/>
        <v>0.16666666666666341</v>
      </c>
      <c r="P30" s="80">
        <f t="shared" si="5"/>
        <v>0</v>
      </c>
      <c r="R30">
        <v>0</v>
      </c>
      <c r="S30">
        <v>0</v>
      </c>
      <c r="T30">
        <v>0.16666666666666341</v>
      </c>
      <c r="U30">
        <v>0</v>
      </c>
    </row>
    <row r="31" spans="4:21">
      <c r="D31" s="32">
        <v>185</v>
      </c>
      <c r="I31" s="79">
        <v>0</v>
      </c>
      <c r="J31" s="79">
        <v>0</v>
      </c>
      <c r="K31" s="79">
        <v>0</v>
      </c>
      <c r="L31" s="79">
        <v>1.5368055555555555</v>
      </c>
      <c r="M31" s="80">
        <f t="shared" si="2"/>
        <v>0</v>
      </c>
      <c r="N31" s="80">
        <f t="shared" si="3"/>
        <v>0</v>
      </c>
      <c r="O31" s="80">
        <f t="shared" si="4"/>
        <v>0</v>
      </c>
      <c r="P31" s="80">
        <f t="shared" si="5"/>
        <v>36.883333333333333</v>
      </c>
      <c r="R31">
        <v>0</v>
      </c>
      <c r="S31">
        <v>0</v>
      </c>
      <c r="T31">
        <v>0</v>
      </c>
      <c r="U31">
        <v>36.883333333333333</v>
      </c>
    </row>
    <row r="32" spans="4:21">
      <c r="D32" s="32">
        <v>187</v>
      </c>
      <c r="I32" s="79">
        <v>0</v>
      </c>
      <c r="J32" s="79">
        <v>0</v>
      </c>
      <c r="K32" s="79">
        <v>0</v>
      </c>
      <c r="L32" s="79">
        <v>0.91527777777777786</v>
      </c>
      <c r="M32" s="80">
        <f t="shared" si="2"/>
        <v>0</v>
      </c>
      <c r="N32" s="80">
        <f t="shared" si="3"/>
        <v>0</v>
      </c>
      <c r="O32" s="80">
        <f t="shared" si="4"/>
        <v>0</v>
      </c>
      <c r="P32" s="80">
        <f t="shared" si="5"/>
        <v>21.966666666666669</v>
      </c>
      <c r="R32">
        <v>0</v>
      </c>
      <c r="S32">
        <v>0</v>
      </c>
      <c r="T32">
        <v>0</v>
      </c>
      <c r="U32">
        <v>21.966666666666669</v>
      </c>
    </row>
    <row r="33" spans="4:21">
      <c r="D33" s="32">
        <v>189</v>
      </c>
      <c r="I33" s="79">
        <v>0</v>
      </c>
      <c r="J33" s="79">
        <v>0</v>
      </c>
      <c r="K33" s="79">
        <v>0</v>
      </c>
      <c r="L33" s="79">
        <v>0.88749999999999984</v>
      </c>
      <c r="M33" s="80">
        <f t="shared" si="2"/>
        <v>0</v>
      </c>
      <c r="N33" s="80">
        <f t="shared" si="3"/>
        <v>0</v>
      </c>
      <c r="O33" s="80">
        <f t="shared" si="4"/>
        <v>0</v>
      </c>
      <c r="P33" s="80">
        <f t="shared" si="5"/>
        <v>21.299999999999997</v>
      </c>
      <c r="R33">
        <v>0</v>
      </c>
      <c r="S33">
        <v>0</v>
      </c>
      <c r="T33">
        <v>0</v>
      </c>
      <c r="U33">
        <v>21.299999999999997</v>
      </c>
    </row>
    <row r="34" spans="4:21">
      <c r="D34" s="32">
        <v>190</v>
      </c>
      <c r="I34" s="79">
        <v>0</v>
      </c>
      <c r="J34" s="79">
        <v>0</v>
      </c>
      <c r="K34" s="79">
        <v>0</v>
      </c>
      <c r="L34" s="79">
        <v>1.0972222222222223</v>
      </c>
      <c r="M34" s="80">
        <f t="shared" si="2"/>
        <v>0</v>
      </c>
      <c r="N34" s="80">
        <f t="shared" si="3"/>
        <v>0</v>
      </c>
      <c r="O34" s="80">
        <f t="shared" si="4"/>
        <v>0</v>
      </c>
      <c r="P34" s="80">
        <f t="shared" si="5"/>
        <v>26.333333333333336</v>
      </c>
      <c r="R34">
        <v>0</v>
      </c>
      <c r="S34">
        <v>0</v>
      </c>
      <c r="T34">
        <v>0</v>
      </c>
      <c r="U34">
        <v>26.333333333333336</v>
      </c>
    </row>
    <row r="35" spans="4:21">
      <c r="D35" s="32">
        <v>191</v>
      </c>
      <c r="I35" s="79">
        <v>0.81944444444444431</v>
      </c>
      <c r="J35" s="79">
        <v>0</v>
      </c>
      <c r="K35" s="79">
        <v>0</v>
      </c>
      <c r="L35" s="79">
        <v>0</v>
      </c>
      <c r="M35" s="80">
        <f t="shared" si="2"/>
        <v>19.666666666666664</v>
      </c>
      <c r="N35" s="80">
        <f t="shared" si="3"/>
        <v>0</v>
      </c>
      <c r="O35" s="80">
        <f t="shared" si="4"/>
        <v>0</v>
      </c>
      <c r="P35" s="80">
        <f t="shared" si="5"/>
        <v>0</v>
      </c>
      <c r="R35">
        <v>19.666666666666664</v>
      </c>
      <c r="S35">
        <v>0</v>
      </c>
      <c r="T35">
        <v>0</v>
      </c>
      <c r="U35">
        <v>0</v>
      </c>
    </row>
    <row r="36" spans="4:21">
      <c r="D36" s="32">
        <v>193</v>
      </c>
      <c r="I36" s="79">
        <v>0</v>
      </c>
      <c r="J36" s="79">
        <v>0</v>
      </c>
      <c r="K36" s="79">
        <v>0</v>
      </c>
      <c r="L36" s="79">
        <v>0.17430555555555555</v>
      </c>
      <c r="M36" s="80">
        <f t="shared" si="2"/>
        <v>0</v>
      </c>
      <c r="N36" s="80">
        <f t="shared" si="3"/>
        <v>0</v>
      </c>
      <c r="O36" s="80">
        <f t="shared" si="4"/>
        <v>0</v>
      </c>
      <c r="P36" s="80">
        <f t="shared" si="5"/>
        <v>4.1833333333333336</v>
      </c>
      <c r="R36">
        <v>0</v>
      </c>
      <c r="S36">
        <v>0</v>
      </c>
      <c r="T36">
        <v>0</v>
      </c>
      <c r="U36">
        <v>4.1833333333333336</v>
      </c>
    </row>
    <row r="37" spans="4:21">
      <c r="D37" s="32">
        <v>194</v>
      </c>
      <c r="I37" s="79">
        <v>0</v>
      </c>
      <c r="J37" s="79">
        <v>0</v>
      </c>
      <c r="K37" s="79">
        <v>0</v>
      </c>
      <c r="L37" s="79">
        <v>1.9604166666666667</v>
      </c>
      <c r="M37" s="80">
        <f t="shared" si="2"/>
        <v>0</v>
      </c>
      <c r="N37" s="80">
        <f t="shared" si="3"/>
        <v>0</v>
      </c>
      <c r="O37" s="80">
        <f t="shared" si="4"/>
        <v>0</v>
      </c>
      <c r="P37" s="80">
        <f t="shared" si="5"/>
        <v>47.05</v>
      </c>
      <c r="R37">
        <v>0</v>
      </c>
      <c r="S37">
        <v>0</v>
      </c>
      <c r="T37">
        <v>0</v>
      </c>
      <c r="U37">
        <v>47.05</v>
      </c>
    </row>
    <row r="38" spans="4:21">
      <c r="D38" s="32">
        <v>195</v>
      </c>
      <c r="I38" s="79">
        <v>0</v>
      </c>
      <c r="J38" s="79">
        <v>0</v>
      </c>
      <c r="K38" s="79">
        <v>0</v>
      </c>
      <c r="L38" s="79">
        <v>0.73402777777777772</v>
      </c>
      <c r="M38" s="80">
        <f t="shared" si="2"/>
        <v>0</v>
      </c>
      <c r="N38" s="80">
        <f t="shared" si="3"/>
        <v>0</v>
      </c>
      <c r="O38" s="80">
        <f t="shared" si="4"/>
        <v>0</v>
      </c>
      <c r="P38" s="80">
        <f t="shared" si="5"/>
        <v>17.616666666666667</v>
      </c>
      <c r="R38">
        <v>0</v>
      </c>
      <c r="S38">
        <v>0</v>
      </c>
      <c r="T38">
        <v>0</v>
      </c>
      <c r="U38">
        <v>17.616666666666667</v>
      </c>
    </row>
    <row r="39" spans="4:21">
      <c r="D39" s="32">
        <v>196</v>
      </c>
      <c r="I39" s="79">
        <v>9.4444444444444442E-2</v>
      </c>
      <c r="J39" s="79">
        <v>0</v>
      </c>
      <c r="K39" s="79">
        <v>0</v>
      </c>
      <c r="L39" s="79">
        <v>0</v>
      </c>
      <c r="M39" s="80">
        <f t="shared" si="2"/>
        <v>2.2666666666666666</v>
      </c>
      <c r="N39" s="80">
        <f t="shared" si="3"/>
        <v>0</v>
      </c>
      <c r="O39" s="80">
        <f t="shared" si="4"/>
        <v>0</v>
      </c>
      <c r="P39" s="80">
        <f t="shared" si="5"/>
        <v>0</v>
      </c>
      <c r="R39">
        <v>2.2666666666666666</v>
      </c>
      <c r="S39">
        <v>0</v>
      </c>
      <c r="T39">
        <v>0</v>
      </c>
      <c r="U39">
        <v>0</v>
      </c>
    </row>
    <row r="40" spans="4:21">
      <c r="D40" s="32">
        <v>197</v>
      </c>
      <c r="I40" s="79">
        <v>0</v>
      </c>
      <c r="J40" s="79">
        <v>0.10833333333333328</v>
      </c>
      <c r="K40" s="79">
        <v>0</v>
      </c>
      <c r="L40" s="79">
        <v>0</v>
      </c>
      <c r="M40" s="80">
        <f t="shared" si="2"/>
        <v>0</v>
      </c>
      <c r="N40" s="80">
        <f t="shared" si="3"/>
        <v>2.5999999999999988</v>
      </c>
      <c r="O40" s="80">
        <f t="shared" si="4"/>
        <v>0</v>
      </c>
      <c r="P40" s="80">
        <f t="shared" si="5"/>
        <v>0</v>
      </c>
      <c r="R40">
        <v>0</v>
      </c>
      <c r="S40">
        <v>2.5999999999999988</v>
      </c>
      <c r="T40">
        <v>0</v>
      </c>
      <c r="U40">
        <v>0</v>
      </c>
    </row>
    <row r="41" spans="4:21">
      <c r="D41" s="32">
        <v>199</v>
      </c>
      <c r="I41" s="79">
        <v>0</v>
      </c>
      <c r="J41" s="79">
        <v>0</v>
      </c>
      <c r="K41" s="79">
        <v>0</v>
      </c>
      <c r="L41" s="79">
        <v>1.3381944444444445</v>
      </c>
      <c r="M41" s="80">
        <f t="shared" si="2"/>
        <v>0</v>
      </c>
      <c r="N41" s="80">
        <f t="shared" si="3"/>
        <v>0</v>
      </c>
      <c r="O41" s="80">
        <f t="shared" si="4"/>
        <v>0</v>
      </c>
      <c r="P41" s="80">
        <f t="shared" si="5"/>
        <v>32.116666666666667</v>
      </c>
      <c r="R41">
        <v>0</v>
      </c>
      <c r="S41">
        <v>0</v>
      </c>
      <c r="T41">
        <v>0</v>
      </c>
      <c r="U41">
        <v>32.116666666666667</v>
      </c>
    </row>
    <row r="42" spans="4:21">
      <c r="D42" s="32">
        <v>200</v>
      </c>
      <c r="I42" s="79">
        <v>0</v>
      </c>
      <c r="J42" s="79">
        <v>0</v>
      </c>
      <c r="K42" s="79">
        <v>0</v>
      </c>
      <c r="L42" s="79">
        <v>3.4652777777777777</v>
      </c>
      <c r="M42" s="80">
        <f t="shared" si="2"/>
        <v>0</v>
      </c>
      <c r="N42" s="80">
        <f t="shared" si="3"/>
        <v>0</v>
      </c>
      <c r="O42" s="80">
        <f t="shared" si="4"/>
        <v>0</v>
      </c>
      <c r="P42" s="80">
        <f t="shared" si="5"/>
        <v>83.166666666666657</v>
      </c>
      <c r="R42">
        <v>0</v>
      </c>
      <c r="S42">
        <v>0</v>
      </c>
      <c r="T42">
        <v>0</v>
      </c>
      <c r="U42">
        <v>83.166666666666657</v>
      </c>
    </row>
    <row r="43" spans="4:21">
      <c r="D43" s="32">
        <v>201</v>
      </c>
      <c r="I43" s="79">
        <v>0</v>
      </c>
      <c r="J43" s="79">
        <v>0</v>
      </c>
      <c r="K43" s="79">
        <v>0</v>
      </c>
      <c r="L43" s="79">
        <v>0.33611111111111103</v>
      </c>
      <c r="M43" s="80">
        <f t="shared" si="2"/>
        <v>0</v>
      </c>
      <c r="N43" s="80">
        <f t="shared" si="3"/>
        <v>0</v>
      </c>
      <c r="O43" s="80">
        <f t="shared" si="4"/>
        <v>0</v>
      </c>
      <c r="P43" s="80">
        <f t="shared" si="5"/>
        <v>8.0666666666666647</v>
      </c>
      <c r="R43">
        <v>0</v>
      </c>
      <c r="S43">
        <v>0</v>
      </c>
      <c r="T43">
        <v>0</v>
      </c>
      <c r="U43">
        <v>8.0666666666666647</v>
      </c>
    </row>
    <row r="44" spans="4:21">
      <c r="D44" s="32">
        <v>202</v>
      </c>
      <c r="I44" s="79">
        <v>0</v>
      </c>
      <c r="J44" s="79">
        <v>0</v>
      </c>
      <c r="K44" s="79">
        <v>0</v>
      </c>
      <c r="L44" s="79">
        <v>0.35833333333333339</v>
      </c>
      <c r="M44" s="80">
        <f t="shared" si="2"/>
        <v>0</v>
      </c>
      <c r="N44" s="80">
        <f t="shared" si="3"/>
        <v>0</v>
      </c>
      <c r="O44" s="80">
        <f t="shared" si="4"/>
        <v>0</v>
      </c>
      <c r="P44" s="80">
        <f t="shared" si="5"/>
        <v>8.6000000000000014</v>
      </c>
      <c r="R44">
        <v>0</v>
      </c>
      <c r="S44">
        <v>0</v>
      </c>
      <c r="T44">
        <v>0</v>
      </c>
      <c r="U44">
        <v>8.6000000000000014</v>
      </c>
    </row>
    <row r="45" spans="4:21">
      <c r="D45" s="32">
        <v>205</v>
      </c>
      <c r="I45" s="79">
        <v>0</v>
      </c>
      <c r="J45" s="79">
        <v>0</v>
      </c>
      <c r="K45" s="79">
        <v>0</v>
      </c>
      <c r="L45" s="79">
        <v>0.32916666666666661</v>
      </c>
      <c r="M45" s="80">
        <f t="shared" si="2"/>
        <v>0</v>
      </c>
      <c r="N45" s="80">
        <f t="shared" si="3"/>
        <v>0</v>
      </c>
      <c r="O45" s="80">
        <f t="shared" si="4"/>
        <v>0</v>
      </c>
      <c r="P45" s="80">
        <f t="shared" si="5"/>
        <v>7.8999999999999986</v>
      </c>
      <c r="R45">
        <v>0</v>
      </c>
      <c r="S45">
        <v>0</v>
      </c>
      <c r="T45">
        <v>0</v>
      </c>
      <c r="U45">
        <v>7.8999999999999986</v>
      </c>
    </row>
    <row r="46" spans="4:21">
      <c r="D46" s="32">
        <v>206</v>
      </c>
      <c r="I46" s="79">
        <v>0</v>
      </c>
      <c r="J46" s="79">
        <v>0</v>
      </c>
      <c r="K46" s="79">
        <v>0</v>
      </c>
      <c r="L46" s="79">
        <v>0.25902777777777775</v>
      </c>
      <c r="M46" s="80">
        <f t="shared" si="2"/>
        <v>0</v>
      </c>
      <c r="N46" s="80">
        <f t="shared" si="3"/>
        <v>0</v>
      </c>
      <c r="O46" s="80">
        <f t="shared" si="4"/>
        <v>0</v>
      </c>
      <c r="P46" s="80">
        <f t="shared" si="5"/>
        <v>6.2166666666666659</v>
      </c>
      <c r="R46">
        <v>0</v>
      </c>
      <c r="S46">
        <v>0</v>
      </c>
      <c r="T46">
        <v>0</v>
      </c>
      <c r="U46">
        <v>6.2166666666666659</v>
      </c>
    </row>
    <row r="47" spans="4:21">
      <c r="D47" s="32">
        <v>207</v>
      </c>
      <c r="I47" s="79">
        <v>0</v>
      </c>
      <c r="J47" s="79">
        <v>0</v>
      </c>
      <c r="K47" s="79">
        <v>0</v>
      </c>
      <c r="L47" s="79">
        <v>4.5451388888888884</v>
      </c>
      <c r="M47" s="80">
        <f t="shared" si="2"/>
        <v>0</v>
      </c>
      <c r="N47" s="80">
        <f t="shared" si="3"/>
        <v>0</v>
      </c>
      <c r="O47" s="80">
        <f t="shared" si="4"/>
        <v>0</v>
      </c>
      <c r="P47" s="80">
        <f t="shared" si="5"/>
        <v>109.08333333333331</v>
      </c>
      <c r="R47">
        <v>0</v>
      </c>
      <c r="S47">
        <v>0</v>
      </c>
      <c r="T47">
        <v>0</v>
      </c>
      <c r="U47">
        <v>109.08333333333331</v>
      </c>
    </row>
    <row r="48" spans="4:21">
      <c r="D48" s="32">
        <v>208</v>
      </c>
      <c r="I48" s="79">
        <v>0.10763888888888895</v>
      </c>
      <c r="J48" s="79">
        <v>0</v>
      </c>
      <c r="K48" s="79">
        <v>0</v>
      </c>
      <c r="L48" s="79">
        <v>0</v>
      </c>
      <c r="M48" s="80">
        <f t="shared" si="2"/>
        <v>2.5833333333333348</v>
      </c>
      <c r="N48" s="80">
        <f t="shared" si="3"/>
        <v>0</v>
      </c>
      <c r="O48" s="80">
        <f t="shared" si="4"/>
        <v>0</v>
      </c>
      <c r="P48" s="80">
        <f t="shared" si="5"/>
        <v>0</v>
      </c>
      <c r="R48">
        <v>2.5833333333333348</v>
      </c>
      <c r="S48">
        <v>0</v>
      </c>
      <c r="T48">
        <v>0</v>
      </c>
      <c r="U48">
        <v>0</v>
      </c>
    </row>
    <row r="49" spans="4:21">
      <c r="D49" s="32">
        <v>210</v>
      </c>
      <c r="I49" s="79">
        <v>0</v>
      </c>
      <c r="J49" s="79">
        <v>0</v>
      </c>
      <c r="K49" s="79">
        <v>0</v>
      </c>
      <c r="L49" s="79">
        <v>0.34305555555555556</v>
      </c>
      <c r="M49" s="80">
        <f t="shared" si="2"/>
        <v>0</v>
      </c>
      <c r="N49" s="80">
        <f t="shared" si="3"/>
        <v>0</v>
      </c>
      <c r="O49" s="80">
        <f t="shared" si="4"/>
        <v>0</v>
      </c>
      <c r="P49" s="80">
        <f t="shared" si="5"/>
        <v>8.2333333333333343</v>
      </c>
      <c r="R49">
        <v>0</v>
      </c>
      <c r="S49">
        <v>0</v>
      </c>
      <c r="T49">
        <v>0</v>
      </c>
      <c r="U49">
        <v>8.2333333333333343</v>
      </c>
    </row>
    <row r="50" spans="4:21">
      <c r="D50" s="32">
        <v>212</v>
      </c>
      <c r="I50" s="79">
        <v>0</v>
      </c>
      <c r="J50" s="79">
        <v>0</v>
      </c>
      <c r="K50" s="79">
        <v>0</v>
      </c>
      <c r="L50" s="79">
        <v>0.38124999999999992</v>
      </c>
      <c r="M50" s="80">
        <f t="shared" si="2"/>
        <v>0</v>
      </c>
      <c r="N50" s="80">
        <f t="shared" si="3"/>
        <v>0</v>
      </c>
      <c r="O50" s="80">
        <f t="shared" si="4"/>
        <v>0</v>
      </c>
      <c r="P50" s="80">
        <f t="shared" si="5"/>
        <v>9.1499999999999986</v>
      </c>
      <c r="R50">
        <v>0</v>
      </c>
      <c r="S50">
        <v>0</v>
      </c>
      <c r="T50">
        <v>0</v>
      </c>
      <c r="U50">
        <v>9.1499999999999986</v>
      </c>
    </row>
    <row r="51" spans="4:21">
      <c r="D51" s="32">
        <v>217</v>
      </c>
      <c r="I51" s="79">
        <v>0</v>
      </c>
      <c r="J51" s="79">
        <v>0</v>
      </c>
      <c r="K51" s="79">
        <v>0</v>
      </c>
      <c r="L51" s="79">
        <v>0.80902777777777801</v>
      </c>
      <c r="M51" s="80">
        <f t="shared" si="2"/>
        <v>0</v>
      </c>
      <c r="N51" s="80">
        <f t="shared" si="3"/>
        <v>0</v>
      </c>
      <c r="O51" s="80">
        <f t="shared" si="4"/>
        <v>0</v>
      </c>
      <c r="P51" s="80">
        <f t="shared" si="5"/>
        <v>19.416666666666671</v>
      </c>
      <c r="R51">
        <v>0</v>
      </c>
      <c r="S51">
        <v>0</v>
      </c>
      <c r="T51">
        <v>0</v>
      </c>
      <c r="U51">
        <v>19.416666666666671</v>
      </c>
    </row>
    <row r="52" spans="4:21">
      <c r="D52" s="32">
        <v>219</v>
      </c>
      <c r="I52" s="79">
        <v>0</v>
      </c>
      <c r="J52" s="79">
        <v>0</v>
      </c>
      <c r="K52" s="79">
        <v>0</v>
      </c>
      <c r="L52" s="79">
        <v>0.67569444444444449</v>
      </c>
      <c r="M52" s="80">
        <f t="shared" si="2"/>
        <v>0</v>
      </c>
      <c r="N52" s="80">
        <f t="shared" si="3"/>
        <v>0</v>
      </c>
      <c r="O52" s="80">
        <f t="shared" si="4"/>
        <v>0</v>
      </c>
      <c r="P52" s="80">
        <f t="shared" si="5"/>
        <v>16.216666666666669</v>
      </c>
      <c r="R52">
        <v>0</v>
      </c>
      <c r="S52">
        <v>0</v>
      </c>
      <c r="T52">
        <v>0</v>
      </c>
      <c r="U52">
        <v>16.216666666666669</v>
      </c>
    </row>
    <row r="53" spans="4:21">
      <c r="D53" s="32">
        <v>220</v>
      </c>
      <c r="I53" s="79">
        <v>0</v>
      </c>
      <c r="J53" s="79">
        <v>0</v>
      </c>
      <c r="K53" s="79">
        <v>0</v>
      </c>
      <c r="L53" s="79">
        <v>0.40763888888888883</v>
      </c>
      <c r="M53" s="80">
        <f t="shared" si="2"/>
        <v>0</v>
      </c>
      <c r="N53" s="80">
        <f t="shared" si="3"/>
        <v>0</v>
      </c>
      <c r="O53" s="80">
        <f t="shared" si="4"/>
        <v>0</v>
      </c>
      <c r="P53" s="80">
        <f t="shared" si="5"/>
        <v>9.7833333333333314</v>
      </c>
      <c r="R53">
        <v>0</v>
      </c>
      <c r="S53">
        <v>0</v>
      </c>
      <c r="T53">
        <v>0</v>
      </c>
      <c r="U53">
        <v>9.7833333333333314</v>
      </c>
    </row>
    <row r="54" spans="4:21">
      <c r="D54" s="32">
        <v>221</v>
      </c>
      <c r="I54" s="79">
        <v>0</v>
      </c>
      <c r="J54" s="79">
        <v>0</v>
      </c>
      <c r="K54" s="79">
        <v>0</v>
      </c>
      <c r="L54" s="79">
        <v>0.39930555555555558</v>
      </c>
      <c r="M54" s="80">
        <f t="shared" si="2"/>
        <v>0</v>
      </c>
      <c r="N54" s="80">
        <f t="shared" si="3"/>
        <v>0</v>
      </c>
      <c r="O54" s="80">
        <f t="shared" si="4"/>
        <v>0</v>
      </c>
      <c r="P54" s="80">
        <f t="shared" si="5"/>
        <v>9.5833333333333339</v>
      </c>
      <c r="R54">
        <v>0</v>
      </c>
      <c r="S54">
        <v>0</v>
      </c>
      <c r="T54">
        <v>0</v>
      </c>
      <c r="U54">
        <v>9.5833333333333339</v>
      </c>
    </row>
    <row r="55" spans="4:21">
      <c r="D55" s="32">
        <v>222</v>
      </c>
      <c r="I55" s="79">
        <v>0</v>
      </c>
      <c r="J55" s="79">
        <v>0</v>
      </c>
      <c r="K55" s="79">
        <v>3.2638888888888828E-2</v>
      </c>
      <c r="L55" s="79">
        <v>0</v>
      </c>
      <c r="M55" s="80">
        <f t="shared" si="2"/>
        <v>0</v>
      </c>
      <c r="N55" s="80">
        <f t="shared" si="3"/>
        <v>0</v>
      </c>
      <c r="O55" s="80">
        <f t="shared" si="4"/>
        <v>0.78333333333333188</v>
      </c>
      <c r="P55" s="80">
        <f t="shared" si="5"/>
        <v>0</v>
      </c>
      <c r="R55">
        <v>0</v>
      </c>
      <c r="S55">
        <v>0</v>
      </c>
      <c r="T55">
        <v>0.78333333333333188</v>
      </c>
      <c r="U55">
        <v>0</v>
      </c>
    </row>
    <row r="56" spans="4:21">
      <c r="D56" s="32">
        <v>223</v>
      </c>
      <c r="I56" s="79">
        <v>0</v>
      </c>
      <c r="J56" s="79">
        <v>0</v>
      </c>
      <c r="K56" s="79">
        <v>0</v>
      </c>
      <c r="L56" s="79">
        <v>0.25069444444444444</v>
      </c>
      <c r="M56" s="80">
        <f t="shared" si="2"/>
        <v>0</v>
      </c>
      <c r="N56" s="80">
        <f t="shared" si="3"/>
        <v>0</v>
      </c>
      <c r="O56" s="80">
        <f t="shared" si="4"/>
        <v>0</v>
      </c>
      <c r="P56" s="80">
        <f t="shared" si="5"/>
        <v>6.0166666666666666</v>
      </c>
      <c r="R56">
        <v>0</v>
      </c>
      <c r="S56">
        <v>0</v>
      </c>
      <c r="T56">
        <v>0</v>
      </c>
      <c r="U56">
        <v>6.0166666666666666</v>
      </c>
    </row>
    <row r="57" spans="4:21">
      <c r="D57" s="32">
        <v>224</v>
      </c>
      <c r="I57" s="79">
        <v>0</v>
      </c>
      <c r="J57" s="79">
        <v>0</v>
      </c>
      <c r="K57" s="79">
        <v>0</v>
      </c>
      <c r="L57" s="79">
        <v>0.27361111111111114</v>
      </c>
      <c r="M57" s="80">
        <f t="shared" si="2"/>
        <v>0</v>
      </c>
      <c r="N57" s="80">
        <f t="shared" si="3"/>
        <v>0</v>
      </c>
      <c r="O57" s="80">
        <f t="shared" si="4"/>
        <v>0</v>
      </c>
      <c r="P57" s="80">
        <f t="shared" si="5"/>
        <v>6.5666666666666673</v>
      </c>
      <c r="R57">
        <v>0</v>
      </c>
      <c r="S57">
        <v>0</v>
      </c>
      <c r="T57">
        <v>0</v>
      </c>
      <c r="U57">
        <v>6.5666666666666673</v>
      </c>
    </row>
    <row r="58" spans="4:21">
      <c r="D58" s="32">
        <v>225</v>
      </c>
      <c r="I58" s="79">
        <v>0</v>
      </c>
      <c r="J58" s="79">
        <v>0</v>
      </c>
      <c r="K58" s="79">
        <v>0</v>
      </c>
      <c r="L58" s="79">
        <v>0.56250000000000011</v>
      </c>
      <c r="M58" s="80">
        <f t="shared" si="2"/>
        <v>0</v>
      </c>
      <c r="N58" s="80">
        <f t="shared" si="3"/>
        <v>0</v>
      </c>
      <c r="O58" s="80">
        <f t="shared" si="4"/>
        <v>0</v>
      </c>
      <c r="P58" s="80">
        <f t="shared" si="5"/>
        <v>13.500000000000004</v>
      </c>
      <c r="R58">
        <v>0</v>
      </c>
      <c r="S58">
        <v>0</v>
      </c>
      <c r="T58">
        <v>0</v>
      </c>
      <c r="U58">
        <v>13.500000000000004</v>
      </c>
    </row>
    <row r="59" spans="4:21">
      <c r="D59" s="32">
        <v>226</v>
      </c>
      <c r="I59" s="79">
        <v>0</v>
      </c>
      <c r="J59" s="79">
        <v>0</v>
      </c>
      <c r="K59" s="79">
        <v>0</v>
      </c>
      <c r="L59" s="79">
        <v>0.6729166666666665</v>
      </c>
      <c r="M59" s="80">
        <f t="shared" si="2"/>
        <v>0</v>
      </c>
      <c r="N59" s="80">
        <f t="shared" si="3"/>
        <v>0</v>
      </c>
      <c r="O59" s="80">
        <f t="shared" si="4"/>
        <v>0</v>
      </c>
      <c r="P59" s="80">
        <f t="shared" si="5"/>
        <v>16.149999999999995</v>
      </c>
      <c r="R59">
        <v>0</v>
      </c>
      <c r="S59">
        <v>0</v>
      </c>
      <c r="T59">
        <v>0</v>
      </c>
      <c r="U59">
        <v>16.149999999999995</v>
      </c>
    </row>
    <row r="60" spans="4:21">
      <c r="D60" s="32">
        <v>227</v>
      </c>
      <c r="I60" s="79">
        <v>0</v>
      </c>
      <c r="J60" s="79">
        <v>0</v>
      </c>
      <c r="K60" s="79">
        <v>0</v>
      </c>
      <c r="L60" s="79">
        <v>0.42430555555555555</v>
      </c>
      <c r="M60" s="80">
        <f t="shared" si="2"/>
        <v>0</v>
      </c>
      <c r="N60" s="80">
        <f t="shared" si="3"/>
        <v>0</v>
      </c>
      <c r="O60" s="80">
        <f t="shared" si="4"/>
        <v>0</v>
      </c>
      <c r="P60" s="80">
        <f t="shared" si="5"/>
        <v>10.183333333333334</v>
      </c>
      <c r="R60">
        <v>0</v>
      </c>
      <c r="S60">
        <v>0</v>
      </c>
      <c r="T60">
        <v>0</v>
      </c>
      <c r="U60">
        <v>10.183333333333334</v>
      </c>
    </row>
    <row r="61" spans="4:21">
      <c r="D61" s="32">
        <v>228</v>
      </c>
      <c r="I61" s="79">
        <v>0</v>
      </c>
      <c r="J61" s="79">
        <v>0</v>
      </c>
      <c r="K61" s="79">
        <v>0</v>
      </c>
      <c r="L61" s="79">
        <v>0.60763888888888884</v>
      </c>
      <c r="M61" s="80">
        <f t="shared" si="2"/>
        <v>0</v>
      </c>
      <c r="N61" s="80">
        <f t="shared" si="3"/>
        <v>0</v>
      </c>
      <c r="O61" s="80">
        <f t="shared" si="4"/>
        <v>0</v>
      </c>
      <c r="P61" s="80">
        <f t="shared" si="5"/>
        <v>14.583333333333332</v>
      </c>
      <c r="R61">
        <v>0</v>
      </c>
      <c r="S61">
        <v>0</v>
      </c>
      <c r="T61">
        <v>0</v>
      </c>
      <c r="U61">
        <v>14.583333333333332</v>
      </c>
    </row>
    <row r="62" spans="4:21">
      <c r="D62" s="32">
        <v>229</v>
      </c>
      <c r="I62" s="79">
        <v>0</v>
      </c>
      <c r="J62" s="79">
        <v>0</v>
      </c>
      <c r="K62" s="79">
        <v>0</v>
      </c>
      <c r="L62" s="79">
        <v>0.31805555555555565</v>
      </c>
      <c r="M62" s="80">
        <f t="shared" si="2"/>
        <v>0</v>
      </c>
      <c r="N62" s="80">
        <f t="shared" si="3"/>
        <v>0</v>
      </c>
      <c r="O62" s="80">
        <f t="shared" si="4"/>
        <v>0</v>
      </c>
      <c r="P62" s="80">
        <f t="shared" si="5"/>
        <v>7.6333333333333355</v>
      </c>
      <c r="R62">
        <v>0</v>
      </c>
      <c r="S62">
        <v>0</v>
      </c>
      <c r="T62">
        <v>0</v>
      </c>
      <c r="U62">
        <v>7.6333333333333355</v>
      </c>
    </row>
    <row r="63" spans="4:21">
      <c r="D63" s="32">
        <v>230</v>
      </c>
      <c r="I63" s="79">
        <v>0</v>
      </c>
      <c r="J63" s="79">
        <v>0</v>
      </c>
      <c r="K63" s="79">
        <v>0</v>
      </c>
      <c r="L63" s="79">
        <v>0.52083333333333337</v>
      </c>
      <c r="M63" s="80">
        <f t="shared" si="2"/>
        <v>0</v>
      </c>
      <c r="N63" s="80">
        <f t="shared" si="3"/>
        <v>0</v>
      </c>
      <c r="O63" s="80">
        <f t="shared" si="4"/>
        <v>0</v>
      </c>
      <c r="P63" s="80">
        <f t="shared" si="5"/>
        <v>12.5</v>
      </c>
      <c r="R63">
        <v>0</v>
      </c>
      <c r="S63">
        <v>0</v>
      </c>
      <c r="T63">
        <v>0</v>
      </c>
      <c r="U63">
        <v>12.5</v>
      </c>
    </row>
    <row r="64" spans="4:21">
      <c r="D64" s="32">
        <v>233</v>
      </c>
      <c r="I64" s="79">
        <v>0</v>
      </c>
      <c r="J64" s="79">
        <v>0</v>
      </c>
      <c r="K64" s="79">
        <v>0</v>
      </c>
      <c r="L64" s="79">
        <v>0.45277777777777772</v>
      </c>
      <c r="M64" s="80">
        <f t="shared" si="2"/>
        <v>0</v>
      </c>
      <c r="N64" s="80">
        <f t="shared" si="3"/>
        <v>0</v>
      </c>
      <c r="O64" s="80">
        <f t="shared" si="4"/>
        <v>0</v>
      </c>
      <c r="P64" s="80">
        <f t="shared" si="5"/>
        <v>10.866666666666665</v>
      </c>
      <c r="R64">
        <v>0</v>
      </c>
      <c r="S64">
        <v>0</v>
      </c>
      <c r="T64">
        <v>0</v>
      </c>
      <c r="U64">
        <v>10.866666666666665</v>
      </c>
    </row>
    <row r="65" spans="4:21">
      <c r="D65" s="32">
        <v>237</v>
      </c>
      <c r="I65" s="79">
        <v>0</v>
      </c>
      <c r="J65" s="79">
        <v>0</v>
      </c>
      <c r="K65" s="79">
        <v>0</v>
      </c>
      <c r="L65" s="79">
        <v>2.4895833333333335</v>
      </c>
      <c r="M65" s="80">
        <f t="shared" si="2"/>
        <v>0</v>
      </c>
      <c r="N65" s="80">
        <f t="shared" si="3"/>
        <v>0</v>
      </c>
      <c r="O65" s="80">
        <f t="shared" si="4"/>
        <v>0</v>
      </c>
      <c r="P65" s="80">
        <f t="shared" si="5"/>
        <v>59.75</v>
      </c>
      <c r="R65">
        <v>0</v>
      </c>
      <c r="S65">
        <v>0</v>
      </c>
      <c r="T65">
        <v>0</v>
      </c>
      <c r="U65">
        <v>59.75</v>
      </c>
    </row>
    <row r="66" spans="4:21">
      <c r="I66" s="79">
        <v>0</v>
      </c>
      <c r="J66" s="79">
        <v>0</v>
      </c>
      <c r="K66" s="79">
        <v>0</v>
      </c>
      <c r="L66" s="79">
        <v>0.63472222222222219</v>
      </c>
      <c r="M66" s="80">
        <f t="shared" si="2"/>
        <v>0</v>
      </c>
      <c r="N66" s="80">
        <f t="shared" si="3"/>
        <v>0</v>
      </c>
      <c r="O66" s="80">
        <f t="shared" si="4"/>
        <v>0</v>
      </c>
      <c r="P66" s="80">
        <f t="shared" si="5"/>
        <v>15.233333333333333</v>
      </c>
      <c r="R66">
        <v>0</v>
      </c>
      <c r="S66">
        <v>0</v>
      </c>
      <c r="T66">
        <v>0</v>
      </c>
      <c r="U66">
        <v>15.233333333333333</v>
      </c>
    </row>
    <row r="67" spans="4:21">
      <c r="I67" s="79">
        <v>0</v>
      </c>
      <c r="J67" s="79">
        <v>0</v>
      </c>
      <c r="K67" s="79">
        <v>0</v>
      </c>
      <c r="L67" s="79">
        <v>0.50069444444444433</v>
      </c>
      <c r="M67" s="80">
        <f t="shared" si="2"/>
        <v>0</v>
      </c>
      <c r="N67" s="80">
        <f t="shared" si="3"/>
        <v>0</v>
      </c>
      <c r="O67" s="80">
        <f t="shared" si="4"/>
        <v>0</v>
      </c>
      <c r="P67" s="80">
        <f t="shared" si="5"/>
        <v>12.016666666666664</v>
      </c>
      <c r="R67">
        <v>0</v>
      </c>
      <c r="S67">
        <v>0</v>
      </c>
      <c r="T67">
        <v>0</v>
      </c>
      <c r="U67">
        <v>12.016666666666664</v>
      </c>
    </row>
    <row r="68" spans="4:21">
      <c r="I68" s="79">
        <v>0</v>
      </c>
      <c r="J68" s="79">
        <v>0</v>
      </c>
      <c r="K68" s="79">
        <v>0</v>
      </c>
      <c r="L68" s="79">
        <v>0.24166666666666664</v>
      </c>
      <c r="M68" s="80">
        <f t="shared" si="2"/>
        <v>0</v>
      </c>
      <c r="N68" s="80">
        <f t="shared" si="3"/>
        <v>0</v>
      </c>
      <c r="O68" s="80">
        <f t="shared" si="4"/>
        <v>0</v>
      </c>
      <c r="P68" s="80">
        <f t="shared" si="5"/>
        <v>5.7999999999999989</v>
      </c>
      <c r="R68">
        <v>0</v>
      </c>
      <c r="S68">
        <v>0</v>
      </c>
      <c r="T68">
        <v>0</v>
      </c>
      <c r="U68">
        <v>5.7999999999999989</v>
      </c>
    </row>
    <row r="69" spans="4:21">
      <c r="I69" s="79">
        <v>0</v>
      </c>
      <c r="J69" s="79">
        <v>0</v>
      </c>
      <c r="K69" s="79">
        <v>0</v>
      </c>
      <c r="L69" s="79">
        <v>0.62013888888888891</v>
      </c>
      <c r="M69" s="80">
        <f t="shared" si="2"/>
        <v>0</v>
      </c>
      <c r="N69" s="80">
        <f t="shared" si="3"/>
        <v>0</v>
      </c>
      <c r="O69" s="80">
        <f t="shared" si="4"/>
        <v>0</v>
      </c>
      <c r="P69" s="80">
        <f t="shared" si="5"/>
        <v>14.883333333333333</v>
      </c>
      <c r="R69">
        <v>0</v>
      </c>
      <c r="S69">
        <v>0</v>
      </c>
      <c r="T69">
        <v>0</v>
      </c>
      <c r="U69">
        <v>14.883333333333333</v>
      </c>
    </row>
    <row r="70" spans="4:21">
      <c r="I70" s="79">
        <v>4.3055555555555555E-2</v>
      </c>
      <c r="J70" s="79">
        <v>0</v>
      </c>
      <c r="K70" s="79">
        <v>0</v>
      </c>
      <c r="L70" s="79">
        <v>0</v>
      </c>
      <c r="M70" s="80">
        <f t="shared" si="2"/>
        <v>1.0333333333333332</v>
      </c>
      <c r="N70" s="80">
        <f t="shared" si="3"/>
        <v>0</v>
      </c>
      <c r="O70" s="80">
        <f t="shared" si="4"/>
        <v>0</v>
      </c>
      <c r="P70" s="80">
        <f t="shared" si="5"/>
        <v>0</v>
      </c>
      <c r="R70">
        <v>1.0333333333333332</v>
      </c>
      <c r="S70">
        <v>0</v>
      </c>
      <c r="T70">
        <v>0</v>
      </c>
      <c r="U70">
        <v>0</v>
      </c>
    </row>
    <row r="71" spans="4:21">
      <c r="I71" s="79">
        <v>0</v>
      </c>
      <c r="J71" s="79">
        <v>0</v>
      </c>
      <c r="K71" s="79">
        <v>0</v>
      </c>
      <c r="L71" s="79">
        <v>18.851388888888888</v>
      </c>
      <c r="M71" s="80">
        <f t="shared" si="2"/>
        <v>0</v>
      </c>
      <c r="N71" s="80">
        <f t="shared" si="3"/>
        <v>0</v>
      </c>
      <c r="O71" s="80">
        <f t="shared" si="4"/>
        <v>0</v>
      </c>
      <c r="P71" s="80">
        <f t="shared" si="5"/>
        <v>452.43333333333328</v>
      </c>
      <c r="R71">
        <v>0</v>
      </c>
      <c r="S71">
        <v>0</v>
      </c>
      <c r="T71">
        <v>0</v>
      </c>
      <c r="U71">
        <v>452.43333333333328</v>
      </c>
    </row>
    <row r="72" spans="4:21">
      <c r="I72" s="79">
        <v>0</v>
      </c>
      <c r="J72" s="79">
        <v>0</v>
      </c>
      <c r="K72" s="79">
        <v>0</v>
      </c>
      <c r="L72" s="79">
        <v>0.59166666666666679</v>
      </c>
      <c r="M72" s="80">
        <f t="shared" si="2"/>
        <v>0</v>
      </c>
      <c r="N72" s="80">
        <f t="shared" si="3"/>
        <v>0</v>
      </c>
      <c r="O72" s="80">
        <f t="shared" si="4"/>
        <v>0</v>
      </c>
      <c r="P72" s="80">
        <f t="shared" si="5"/>
        <v>14.200000000000003</v>
      </c>
      <c r="R72">
        <v>0</v>
      </c>
      <c r="S72">
        <v>0</v>
      </c>
      <c r="T72">
        <v>0</v>
      </c>
      <c r="U72">
        <v>14.200000000000003</v>
      </c>
    </row>
    <row r="73" spans="4:21">
      <c r="I73" s="79">
        <v>0</v>
      </c>
      <c r="J73" s="79">
        <v>0</v>
      </c>
      <c r="K73" s="79">
        <v>0</v>
      </c>
      <c r="L73" s="79">
        <v>0.45416666666666672</v>
      </c>
      <c r="M73" s="80">
        <f t="shared" si="2"/>
        <v>0</v>
      </c>
      <c r="N73" s="80">
        <f t="shared" si="3"/>
        <v>0</v>
      </c>
      <c r="O73" s="80">
        <f t="shared" si="4"/>
        <v>0</v>
      </c>
      <c r="P73" s="80">
        <f t="shared" si="5"/>
        <v>10.900000000000002</v>
      </c>
      <c r="R73">
        <v>0</v>
      </c>
      <c r="S73">
        <v>0</v>
      </c>
      <c r="T73">
        <v>0</v>
      </c>
      <c r="U73">
        <v>10.900000000000002</v>
      </c>
    </row>
    <row r="74" spans="4:21">
      <c r="I74" s="79">
        <v>0</v>
      </c>
      <c r="J74" s="79">
        <v>0</v>
      </c>
      <c r="K74" s="79">
        <v>0</v>
      </c>
      <c r="L74" s="79">
        <v>4.1208333333333336</v>
      </c>
      <c r="M74" s="80">
        <f t="shared" si="2"/>
        <v>0</v>
      </c>
      <c r="N74" s="80">
        <f t="shared" si="3"/>
        <v>0</v>
      </c>
      <c r="O74" s="80">
        <f t="shared" si="4"/>
        <v>0</v>
      </c>
      <c r="P74" s="80">
        <f t="shared" si="5"/>
        <v>98.9</v>
      </c>
      <c r="R74">
        <v>0</v>
      </c>
      <c r="S74">
        <v>0</v>
      </c>
      <c r="T74">
        <v>0</v>
      </c>
      <c r="U74">
        <v>98.9</v>
      </c>
    </row>
    <row r="75" spans="4:21">
      <c r="I75" s="79">
        <v>0</v>
      </c>
      <c r="J75" s="79">
        <v>0</v>
      </c>
      <c r="K75" s="79">
        <v>0</v>
      </c>
      <c r="L75" s="79">
        <v>0.39930555555555558</v>
      </c>
      <c r="M75" s="80">
        <f t="shared" ref="M75:M138" si="6">I75*24</f>
        <v>0</v>
      </c>
      <c r="N75" s="80">
        <f t="shared" ref="N75:N138" si="7">J75*24</f>
        <v>0</v>
      </c>
      <c r="O75" s="80">
        <f t="shared" ref="O75:O138" si="8">K75*24</f>
        <v>0</v>
      </c>
      <c r="P75" s="80">
        <f t="shared" ref="P75:P138" si="9">L75*24</f>
        <v>9.5833333333333339</v>
      </c>
      <c r="R75">
        <v>0</v>
      </c>
      <c r="S75">
        <v>0</v>
      </c>
      <c r="T75">
        <v>0</v>
      </c>
      <c r="U75">
        <v>9.5833333333333339</v>
      </c>
    </row>
    <row r="76" spans="4:21">
      <c r="I76" s="79">
        <v>0</v>
      </c>
      <c r="J76" s="79">
        <v>0</v>
      </c>
      <c r="K76" s="79">
        <v>0</v>
      </c>
      <c r="L76" s="79">
        <v>5.2777777777777778E-2</v>
      </c>
      <c r="M76" s="80">
        <f t="shared" si="6"/>
        <v>0</v>
      </c>
      <c r="N76" s="80">
        <f t="shared" si="7"/>
        <v>0</v>
      </c>
      <c r="O76" s="80">
        <f t="shared" si="8"/>
        <v>0</v>
      </c>
      <c r="P76" s="80">
        <f t="shared" si="9"/>
        <v>1.2666666666666666</v>
      </c>
      <c r="R76">
        <v>0</v>
      </c>
      <c r="S76">
        <v>0</v>
      </c>
      <c r="T76">
        <v>0</v>
      </c>
      <c r="U76">
        <v>1.2666666666666666</v>
      </c>
    </row>
    <row r="77" spans="4:21">
      <c r="I77" s="79">
        <v>0</v>
      </c>
      <c r="J77" s="79">
        <v>0</v>
      </c>
      <c r="K77" s="79">
        <v>0</v>
      </c>
      <c r="L77" s="79">
        <v>0.64444444444444449</v>
      </c>
      <c r="M77" s="80">
        <f t="shared" si="6"/>
        <v>0</v>
      </c>
      <c r="N77" s="80">
        <f t="shared" si="7"/>
        <v>0</v>
      </c>
      <c r="O77" s="80">
        <f t="shared" si="8"/>
        <v>0</v>
      </c>
      <c r="P77" s="80">
        <f t="shared" si="9"/>
        <v>15.466666666666669</v>
      </c>
      <c r="R77">
        <v>0</v>
      </c>
      <c r="S77">
        <v>0</v>
      </c>
      <c r="T77">
        <v>0</v>
      </c>
      <c r="U77">
        <v>15.466666666666669</v>
      </c>
    </row>
    <row r="78" spans="4:21">
      <c r="I78" s="79">
        <v>0</v>
      </c>
      <c r="J78" s="79">
        <v>0</v>
      </c>
      <c r="K78" s="79">
        <v>0</v>
      </c>
      <c r="L78" s="79">
        <v>0</v>
      </c>
      <c r="M78" s="80">
        <f t="shared" si="6"/>
        <v>0</v>
      </c>
      <c r="N78" s="80">
        <f t="shared" si="7"/>
        <v>0</v>
      </c>
      <c r="O78" s="80">
        <f t="shared" si="8"/>
        <v>0</v>
      </c>
      <c r="P78" s="80">
        <f t="shared" si="9"/>
        <v>0</v>
      </c>
      <c r="R78">
        <v>0</v>
      </c>
      <c r="S78">
        <v>0</v>
      </c>
      <c r="T78">
        <v>0</v>
      </c>
      <c r="U78">
        <v>0</v>
      </c>
    </row>
    <row r="79" spans="4:21">
      <c r="I79" s="79">
        <v>0.10416666666666663</v>
      </c>
      <c r="J79" s="79">
        <v>0</v>
      </c>
      <c r="K79" s="79">
        <v>0</v>
      </c>
      <c r="L79" s="79">
        <v>0</v>
      </c>
      <c r="M79" s="80">
        <f t="shared" si="6"/>
        <v>2.4999999999999991</v>
      </c>
      <c r="N79" s="80">
        <f t="shared" si="7"/>
        <v>0</v>
      </c>
      <c r="O79" s="80">
        <f t="shared" si="8"/>
        <v>0</v>
      </c>
      <c r="P79" s="80">
        <f t="shared" si="9"/>
        <v>0</v>
      </c>
      <c r="R79">
        <v>2.4999999999999991</v>
      </c>
      <c r="S79">
        <v>0</v>
      </c>
      <c r="T79">
        <v>0</v>
      </c>
      <c r="U79">
        <v>0</v>
      </c>
    </row>
    <row r="80" spans="4:21">
      <c r="I80" s="79">
        <v>0</v>
      </c>
      <c r="J80" s="79">
        <v>1.6666666666666607E-2</v>
      </c>
      <c r="K80" s="79">
        <v>0</v>
      </c>
      <c r="L80" s="79">
        <v>0</v>
      </c>
      <c r="M80" s="80">
        <f t="shared" si="6"/>
        <v>0</v>
      </c>
      <c r="N80" s="80">
        <f t="shared" si="7"/>
        <v>0.39999999999999858</v>
      </c>
      <c r="O80" s="80">
        <f t="shared" si="8"/>
        <v>0</v>
      </c>
      <c r="P80" s="80">
        <f t="shared" si="9"/>
        <v>0</v>
      </c>
      <c r="R80">
        <v>0</v>
      </c>
      <c r="S80">
        <v>0.39999999999999858</v>
      </c>
      <c r="T80">
        <v>0</v>
      </c>
      <c r="U80">
        <v>0</v>
      </c>
    </row>
    <row r="81" spans="9:21">
      <c r="I81" s="79">
        <v>0</v>
      </c>
      <c r="J81" s="79">
        <v>0</v>
      </c>
      <c r="K81" s="79">
        <v>0</v>
      </c>
      <c r="L81" s="79">
        <v>0.58888888888888891</v>
      </c>
      <c r="M81" s="80">
        <f t="shared" si="6"/>
        <v>0</v>
      </c>
      <c r="N81" s="80">
        <f t="shared" si="7"/>
        <v>0</v>
      </c>
      <c r="O81" s="80">
        <f t="shared" si="8"/>
        <v>0</v>
      </c>
      <c r="P81" s="80">
        <f t="shared" si="9"/>
        <v>14.133333333333333</v>
      </c>
      <c r="R81">
        <v>0</v>
      </c>
      <c r="S81">
        <v>0</v>
      </c>
      <c r="T81">
        <v>0</v>
      </c>
      <c r="U81">
        <v>14.133333333333333</v>
      </c>
    </row>
    <row r="82" spans="9:21">
      <c r="I82" s="79">
        <v>0</v>
      </c>
      <c r="J82" s="79">
        <v>0</v>
      </c>
      <c r="K82" s="79">
        <v>0</v>
      </c>
      <c r="L82" s="79">
        <v>0.71805555555555556</v>
      </c>
      <c r="M82" s="80">
        <f t="shared" si="6"/>
        <v>0</v>
      </c>
      <c r="N82" s="80">
        <f t="shared" si="7"/>
        <v>0</v>
      </c>
      <c r="O82" s="80">
        <f t="shared" si="8"/>
        <v>0</v>
      </c>
      <c r="P82" s="80">
        <f t="shared" si="9"/>
        <v>17.233333333333334</v>
      </c>
      <c r="R82">
        <v>0</v>
      </c>
      <c r="S82">
        <v>0</v>
      </c>
      <c r="T82">
        <v>0</v>
      </c>
      <c r="U82">
        <v>17.233333333333334</v>
      </c>
    </row>
    <row r="83" spans="9:21">
      <c r="I83" s="79">
        <v>0.32083333333333341</v>
      </c>
      <c r="J83" s="79">
        <v>0</v>
      </c>
      <c r="K83" s="79">
        <v>0</v>
      </c>
      <c r="L83" s="79">
        <v>0</v>
      </c>
      <c r="M83" s="80">
        <f t="shared" si="6"/>
        <v>7.700000000000002</v>
      </c>
      <c r="N83" s="80">
        <f t="shared" si="7"/>
        <v>0</v>
      </c>
      <c r="O83" s="80">
        <f t="shared" si="8"/>
        <v>0</v>
      </c>
      <c r="P83" s="80">
        <f t="shared" si="9"/>
        <v>0</v>
      </c>
      <c r="R83">
        <v>7.700000000000002</v>
      </c>
      <c r="S83">
        <v>0</v>
      </c>
      <c r="T83">
        <v>0</v>
      </c>
      <c r="U83">
        <v>0</v>
      </c>
    </row>
    <row r="84" spans="9:21">
      <c r="I84" s="79">
        <v>0</v>
      </c>
      <c r="J84" s="79">
        <v>0</v>
      </c>
      <c r="K84" s="79">
        <v>0</v>
      </c>
      <c r="L84" s="79">
        <v>3.5416666666666596E-2</v>
      </c>
      <c r="M84" s="80">
        <f t="shared" si="6"/>
        <v>0</v>
      </c>
      <c r="N84" s="80">
        <f t="shared" si="7"/>
        <v>0</v>
      </c>
      <c r="O84" s="80">
        <f t="shared" si="8"/>
        <v>0</v>
      </c>
      <c r="P84" s="80">
        <f t="shared" si="9"/>
        <v>0.84999999999999831</v>
      </c>
      <c r="R84">
        <v>0</v>
      </c>
      <c r="S84">
        <v>0</v>
      </c>
      <c r="T84">
        <v>0</v>
      </c>
      <c r="U84">
        <v>0.84999999999999831</v>
      </c>
    </row>
    <row r="85" spans="9:21">
      <c r="I85" s="79">
        <v>0</v>
      </c>
      <c r="J85" s="79">
        <v>0</v>
      </c>
      <c r="K85" s="79">
        <v>0</v>
      </c>
      <c r="L85" s="79">
        <v>5.902777777777779E-2</v>
      </c>
      <c r="M85" s="80">
        <f t="shared" si="6"/>
        <v>0</v>
      </c>
      <c r="N85" s="80">
        <f t="shared" si="7"/>
        <v>0</v>
      </c>
      <c r="O85" s="80">
        <f t="shared" si="8"/>
        <v>0</v>
      </c>
      <c r="P85" s="80">
        <f t="shared" si="9"/>
        <v>1.416666666666667</v>
      </c>
      <c r="R85">
        <v>0</v>
      </c>
      <c r="S85">
        <v>0</v>
      </c>
      <c r="T85">
        <v>0</v>
      </c>
      <c r="U85">
        <v>1.416666666666667</v>
      </c>
    </row>
    <row r="86" spans="9:21">
      <c r="I86" s="79">
        <v>0</v>
      </c>
      <c r="J86" s="79">
        <v>0</v>
      </c>
      <c r="K86" s="79">
        <v>0</v>
      </c>
      <c r="L86" s="79">
        <v>0.65416666666666656</v>
      </c>
      <c r="M86" s="80">
        <f t="shared" si="6"/>
        <v>0</v>
      </c>
      <c r="N86" s="80">
        <f t="shared" si="7"/>
        <v>0</v>
      </c>
      <c r="O86" s="80">
        <f t="shared" si="8"/>
        <v>0</v>
      </c>
      <c r="P86" s="80">
        <f t="shared" si="9"/>
        <v>15.699999999999998</v>
      </c>
      <c r="R86">
        <v>0</v>
      </c>
      <c r="S86">
        <v>0</v>
      </c>
      <c r="T86">
        <v>0</v>
      </c>
      <c r="U86">
        <v>15.699999999999998</v>
      </c>
    </row>
    <row r="87" spans="9:21">
      <c r="I87" s="79">
        <v>0.70277777777777761</v>
      </c>
      <c r="J87" s="79">
        <v>0</v>
      </c>
      <c r="K87" s="79">
        <v>0</v>
      </c>
      <c r="L87" s="79">
        <v>0</v>
      </c>
      <c r="M87" s="80">
        <f t="shared" si="6"/>
        <v>16.866666666666664</v>
      </c>
      <c r="N87" s="80">
        <f t="shared" si="7"/>
        <v>0</v>
      </c>
      <c r="O87" s="80">
        <f t="shared" si="8"/>
        <v>0</v>
      </c>
      <c r="P87" s="80">
        <f t="shared" si="9"/>
        <v>0</v>
      </c>
      <c r="R87">
        <v>16.866666666666664</v>
      </c>
      <c r="S87">
        <v>0</v>
      </c>
      <c r="T87">
        <v>0</v>
      </c>
      <c r="U87">
        <v>0</v>
      </c>
    </row>
    <row r="88" spans="9:21">
      <c r="I88" s="79">
        <v>0</v>
      </c>
      <c r="J88" s="79">
        <v>0</v>
      </c>
      <c r="K88" s="79">
        <v>0</v>
      </c>
      <c r="L88" s="79">
        <v>1.5972222222222219</v>
      </c>
      <c r="M88" s="80">
        <f t="shared" si="6"/>
        <v>0</v>
      </c>
      <c r="N88" s="80">
        <f t="shared" si="7"/>
        <v>0</v>
      </c>
      <c r="O88" s="80">
        <f t="shared" si="8"/>
        <v>0</v>
      </c>
      <c r="P88" s="80">
        <f t="shared" si="9"/>
        <v>38.333333333333329</v>
      </c>
      <c r="R88">
        <v>0</v>
      </c>
      <c r="S88">
        <v>0</v>
      </c>
      <c r="T88">
        <v>0</v>
      </c>
      <c r="U88">
        <v>38.333333333333329</v>
      </c>
    </row>
    <row r="89" spans="9:21">
      <c r="I89" s="79">
        <v>0</v>
      </c>
      <c r="J89" s="79">
        <v>0</v>
      </c>
      <c r="K89" s="79">
        <v>0</v>
      </c>
      <c r="L89" s="79">
        <v>1.3263888888888888</v>
      </c>
      <c r="M89" s="80">
        <f t="shared" si="6"/>
        <v>0</v>
      </c>
      <c r="N89" s="80">
        <f t="shared" si="7"/>
        <v>0</v>
      </c>
      <c r="O89" s="80">
        <f t="shared" si="8"/>
        <v>0</v>
      </c>
      <c r="P89" s="80">
        <f t="shared" si="9"/>
        <v>31.833333333333332</v>
      </c>
      <c r="R89">
        <v>0</v>
      </c>
      <c r="S89">
        <v>0</v>
      </c>
      <c r="T89">
        <v>0</v>
      </c>
      <c r="U89">
        <v>31.833333333333332</v>
      </c>
    </row>
    <row r="90" spans="9:21">
      <c r="I90" s="79">
        <v>0</v>
      </c>
      <c r="J90" s="79">
        <v>0</v>
      </c>
      <c r="K90" s="79">
        <v>0</v>
      </c>
      <c r="L90" s="79">
        <v>0.21944444444444444</v>
      </c>
      <c r="M90" s="80">
        <f t="shared" si="6"/>
        <v>0</v>
      </c>
      <c r="N90" s="80">
        <f t="shared" si="7"/>
        <v>0</v>
      </c>
      <c r="O90" s="80">
        <f t="shared" si="8"/>
        <v>0</v>
      </c>
      <c r="P90" s="80">
        <f t="shared" si="9"/>
        <v>5.2666666666666666</v>
      </c>
      <c r="R90">
        <v>0</v>
      </c>
      <c r="S90">
        <v>0</v>
      </c>
      <c r="T90">
        <v>0</v>
      </c>
      <c r="U90">
        <v>5.2666666666666666</v>
      </c>
    </row>
    <row r="91" spans="9:21">
      <c r="I91" s="79">
        <v>0</v>
      </c>
      <c r="J91" s="79">
        <v>0</v>
      </c>
      <c r="K91" s="79">
        <v>0</v>
      </c>
      <c r="L91" s="79">
        <v>7.6312500000000005</v>
      </c>
      <c r="M91" s="80">
        <f t="shared" si="6"/>
        <v>0</v>
      </c>
      <c r="N91" s="80">
        <f t="shared" si="7"/>
        <v>0</v>
      </c>
      <c r="O91" s="80">
        <f t="shared" si="8"/>
        <v>0</v>
      </c>
      <c r="P91" s="80">
        <f t="shared" si="9"/>
        <v>183.15</v>
      </c>
      <c r="R91">
        <v>0</v>
      </c>
      <c r="S91">
        <v>0</v>
      </c>
      <c r="T91">
        <v>0</v>
      </c>
      <c r="U91">
        <v>183.15</v>
      </c>
    </row>
    <row r="92" spans="9:21">
      <c r="I92" s="79">
        <v>3.5416666666666763E-2</v>
      </c>
      <c r="J92" s="79">
        <v>0</v>
      </c>
      <c r="K92" s="79">
        <v>0</v>
      </c>
      <c r="L92" s="79">
        <v>0</v>
      </c>
      <c r="M92" s="80">
        <f t="shared" si="6"/>
        <v>0.85000000000000231</v>
      </c>
      <c r="N92" s="80">
        <f t="shared" si="7"/>
        <v>0</v>
      </c>
      <c r="O92" s="80">
        <f t="shared" si="8"/>
        <v>0</v>
      </c>
      <c r="P92" s="80">
        <f t="shared" si="9"/>
        <v>0</v>
      </c>
      <c r="R92">
        <v>0.85000000000000231</v>
      </c>
      <c r="S92">
        <v>0</v>
      </c>
      <c r="T92">
        <v>0</v>
      </c>
      <c r="U92">
        <v>0</v>
      </c>
    </row>
    <row r="93" spans="9:21">
      <c r="I93" s="79">
        <v>0</v>
      </c>
      <c r="J93" s="79">
        <v>0</v>
      </c>
      <c r="K93" s="79">
        <v>0</v>
      </c>
      <c r="L93" s="79">
        <v>2.46875</v>
      </c>
      <c r="M93" s="80">
        <f t="shared" si="6"/>
        <v>0</v>
      </c>
      <c r="N93" s="80">
        <f t="shared" si="7"/>
        <v>0</v>
      </c>
      <c r="O93" s="80">
        <f t="shared" si="8"/>
        <v>0</v>
      </c>
      <c r="P93" s="80">
        <f t="shared" si="9"/>
        <v>59.25</v>
      </c>
      <c r="R93">
        <v>0</v>
      </c>
      <c r="S93">
        <v>0</v>
      </c>
      <c r="T93">
        <v>0</v>
      </c>
      <c r="U93">
        <v>59.25</v>
      </c>
    </row>
    <row r="94" spans="9:21">
      <c r="I94" s="79">
        <v>0</v>
      </c>
      <c r="J94" s="79">
        <v>0</v>
      </c>
      <c r="K94" s="79">
        <v>0</v>
      </c>
      <c r="L94" s="79">
        <v>0.24166666666666667</v>
      </c>
      <c r="M94" s="80">
        <f t="shared" si="6"/>
        <v>0</v>
      </c>
      <c r="N94" s="80">
        <f t="shared" si="7"/>
        <v>0</v>
      </c>
      <c r="O94" s="80">
        <f t="shared" si="8"/>
        <v>0</v>
      </c>
      <c r="P94" s="80">
        <f t="shared" si="9"/>
        <v>5.8</v>
      </c>
      <c r="R94">
        <v>0</v>
      </c>
      <c r="S94">
        <v>0</v>
      </c>
      <c r="T94">
        <v>0</v>
      </c>
      <c r="U94">
        <v>5.8</v>
      </c>
    </row>
    <row r="95" spans="9:21">
      <c r="I95" s="79">
        <v>0.57986111111111116</v>
      </c>
      <c r="J95" s="79">
        <v>0</v>
      </c>
      <c r="K95" s="79">
        <v>0</v>
      </c>
      <c r="L95" s="79">
        <v>0</v>
      </c>
      <c r="M95" s="80">
        <f t="shared" si="6"/>
        <v>13.916666666666668</v>
      </c>
      <c r="N95" s="80">
        <f t="shared" si="7"/>
        <v>0</v>
      </c>
      <c r="O95" s="80">
        <f t="shared" si="8"/>
        <v>0</v>
      </c>
      <c r="P95" s="80">
        <f t="shared" si="9"/>
        <v>0</v>
      </c>
      <c r="R95">
        <v>13.916666666666668</v>
      </c>
      <c r="S95">
        <v>0</v>
      </c>
      <c r="T95">
        <v>0</v>
      </c>
      <c r="U95">
        <v>0</v>
      </c>
    </row>
    <row r="96" spans="9:21">
      <c r="I96" s="79">
        <v>0</v>
      </c>
      <c r="J96" s="79">
        <v>0</v>
      </c>
      <c r="K96" s="79">
        <v>0</v>
      </c>
      <c r="L96" s="79">
        <v>0.30694444444444441</v>
      </c>
      <c r="M96" s="80">
        <f t="shared" si="6"/>
        <v>0</v>
      </c>
      <c r="N96" s="80">
        <f t="shared" si="7"/>
        <v>0</v>
      </c>
      <c r="O96" s="80">
        <f t="shared" si="8"/>
        <v>0</v>
      </c>
      <c r="P96" s="80">
        <f t="shared" si="9"/>
        <v>7.3666666666666654</v>
      </c>
      <c r="R96">
        <v>0</v>
      </c>
      <c r="S96">
        <v>0</v>
      </c>
      <c r="T96">
        <v>0</v>
      </c>
      <c r="U96">
        <v>7.3666666666666654</v>
      </c>
    </row>
    <row r="97" spans="9:21">
      <c r="I97" s="79">
        <v>0.38541666666666674</v>
      </c>
      <c r="J97" s="79">
        <v>0</v>
      </c>
      <c r="K97" s="79">
        <v>0</v>
      </c>
      <c r="L97" s="79">
        <v>0</v>
      </c>
      <c r="M97" s="80">
        <f t="shared" si="6"/>
        <v>9.2500000000000018</v>
      </c>
      <c r="N97" s="80">
        <f t="shared" si="7"/>
        <v>0</v>
      </c>
      <c r="O97" s="80">
        <f t="shared" si="8"/>
        <v>0</v>
      </c>
      <c r="P97" s="80">
        <f t="shared" si="9"/>
        <v>0</v>
      </c>
      <c r="R97">
        <v>9.2500000000000018</v>
      </c>
      <c r="S97">
        <v>0</v>
      </c>
      <c r="T97">
        <v>0</v>
      </c>
      <c r="U97">
        <v>0</v>
      </c>
    </row>
    <row r="98" spans="9:21">
      <c r="I98" s="79">
        <v>0</v>
      </c>
      <c r="J98" s="79">
        <v>0</v>
      </c>
      <c r="K98" s="79">
        <v>0</v>
      </c>
      <c r="L98" s="79">
        <v>2.9368055555555554</v>
      </c>
      <c r="M98" s="80">
        <f t="shared" si="6"/>
        <v>0</v>
      </c>
      <c r="N98" s="80">
        <f t="shared" si="7"/>
        <v>0</v>
      </c>
      <c r="O98" s="80">
        <f t="shared" si="8"/>
        <v>0</v>
      </c>
      <c r="P98" s="80">
        <f t="shared" si="9"/>
        <v>70.483333333333334</v>
      </c>
      <c r="R98">
        <v>0</v>
      </c>
      <c r="S98">
        <v>0</v>
      </c>
      <c r="T98">
        <v>0</v>
      </c>
      <c r="U98">
        <v>70.483333333333334</v>
      </c>
    </row>
    <row r="99" spans="9:21">
      <c r="I99" s="79">
        <v>0</v>
      </c>
      <c r="J99" s="79">
        <v>0</v>
      </c>
      <c r="K99" s="79">
        <v>0</v>
      </c>
      <c r="L99" s="79">
        <v>3.7055555555555557</v>
      </c>
      <c r="M99" s="80">
        <f t="shared" si="6"/>
        <v>0</v>
      </c>
      <c r="N99" s="80">
        <f t="shared" si="7"/>
        <v>0</v>
      </c>
      <c r="O99" s="80">
        <f t="shared" si="8"/>
        <v>0</v>
      </c>
      <c r="P99" s="80">
        <f t="shared" si="9"/>
        <v>88.933333333333337</v>
      </c>
      <c r="R99">
        <v>0</v>
      </c>
      <c r="S99">
        <v>0</v>
      </c>
      <c r="T99">
        <v>0</v>
      </c>
      <c r="U99">
        <v>88.933333333333337</v>
      </c>
    </row>
    <row r="100" spans="9:21">
      <c r="I100" s="79">
        <v>0</v>
      </c>
      <c r="J100" s="79">
        <v>6.1111111111111116E-2</v>
      </c>
      <c r="K100" s="79">
        <v>0</v>
      </c>
      <c r="L100" s="79">
        <v>0</v>
      </c>
      <c r="M100" s="80">
        <f t="shared" si="6"/>
        <v>0</v>
      </c>
      <c r="N100" s="80">
        <f t="shared" si="7"/>
        <v>1.4666666666666668</v>
      </c>
      <c r="O100" s="80">
        <f t="shared" si="8"/>
        <v>0</v>
      </c>
      <c r="P100" s="80">
        <f t="shared" si="9"/>
        <v>0</v>
      </c>
      <c r="R100">
        <v>0</v>
      </c>
      <c r="S100">
        <v>1.4666666666666668</v>
      </c>
      <c r="T100">
        <v>0</v>
      </c>
      <c r="U100">
        <v>0</v>
      </c>
    </row>
    <row r="101" spans="9:21">
      <c r="I101" s="79">
        <v>0</v>
      </c>
      <c r="J101" s="79">
        <v>0.16944444444444445</v>
      </c>
      <c r="K101" s="79">
        <v>0</v>
      </c>
      <c r="L101" s="79">
        <v>0</v>
      </c>
      <c r="M101" s="80">
        <f t="shared" si="6"/>
        <v>0</v>
      </c>
      <c r="N101" s="80">
        <f t="shared" si="7"/>
        <v>4.0666666666666664</v>
      </c>
      <c r="O101" s="80">
        <f t="shared" si="8"/>
        <v>0</v>
      </c>
      <c r="P101" s="80">
        <f t="shared" si="9"/>
        <v>0</v>
      </c>
      <c r="R101">
        <v>0</v>
      </c>
      <c r="S101">
        <v>4.0666666666666664</v>
      </c>
      <c r="T101">
        <v>0</v>
      </c>
      <c r="U101">
        <v>0</v>
      </c>
    </row>
    <row r="102" spans="9:21">
      <c r="I102" s="79">
        <v>0</v>
      </c>
      <c r="J102" s="79">
        <v>0.1159722222222222</v>
      </c>
      <c r="K102" s="79">
        <v>0</v>
      </c>
      <c r="L102" s="79">
        <v>0</v>
      </c>
      <c r="M102" s="80">
        <f t="shared" si="6"/>
        <v>0</v>
      </c>
      <c r="N102" s="80">
        <f t="shared" si="7"/>
        <v>2.7833333333333328</v>
      </c>
      <c r="O102" s="80">
        <f t="shared" si="8"/>
        <v>0</v>
      </c>
      <c r="P102" s="80">
        <f t="shared" si="9"/>
        <v>0</v>
      </c>
      <c r="R102">
        <v>0</v>
      </c>
      <c r="S102">
        <v>2.7833333333333328</v>
      </c>
      <c r="T102">
        <v>0</v>
      </c>
      <c r="U102">
        <v>0</v>
      </c>
    </row>
    <row r="103" spans="9:21">
      <c r="I103" s="79">
        <v>0</v>
      </c>
      <c r="J103" s="79">
        <v>0.1076388888888889</v>
      </c>
      <c r="K103" s="79">
        <v>0</v>
      </c>
      <c r="L103" s="79">
        <v>0</v>
      </c>
      <c r="M103" s="80">
        <f t="shared" si="6"/>
        <v>0</v>
      </c>
      <c r="N103" s="80">
        <f t="shared" si="7"/>
        <v>2.5833333333333335</v>
      </c>
      <c r="O103" s="80">
        <f t="shared" si="8"/>
        <v>0</v>
      </c>
      <c r="P103" s="80">
        <f t="shared" si="9"/>
        <v>0</v>
      </c>
      <c r="R103">
        <v>0</v>
      </c>
      <c r="S103">
        <v>2.5833333333333335</v>
      </c>
      <c r="T103">
        <v>0</v>
      </c>
      <c r="U103">
        <v>0</v>
      </c>
    </row>
    <row r="104" spans="9:21">
      <c r="I104" s="79">
        <v>0</v>
      </c>
      <c r="J104" s="79">
        <v>0.11944444444444441</v>
      </c>
      <c r="K104" s="79">
        <v>0</v>
      </c>
      <c r="L104" s="79">
        <v>0</v>
      </c>
      <c r="M104" s="80">
        <f t="shared" si="6"/>
        <v>0</v>
      </c>
      <c r="N104" s="80">
        <f t="shared" si="7"/>
        <v>2.8666666666666658</v>
      </c>
      <c r="O104" s="80">
        <f t="shared" si="8"/>
        <v>0</v>
      </c>
      <c r="P104" s="80">
        <f t="shared" si="9"/>
        <v>0</v>
      </c>
      <c r="R104">
        <v>0</v>
      </c>
      <c r="S104">
        <v>2.8666666666666658</v>
      </c>
      <c r="T104">
        <v>0</v>
      </c>
      <c r="U104">
        <v>0</v>
      </c>
    </row>
    <row r="105" spans="9:21">
      <c r="I105" s="79">
        <v>0</v>
      </c>
      <c r="J105" s="79">
        <v>0.2013888888888889</v>
      </c>
      <c r="K105" s="79">
        <v>0</v>
      </c>
      <c r="L105" s="79">
        <v>0</v>
      </c>
      <c r="M105" s="80">
        <f t="shared" si="6"/>
        <v>0</v>
      </c>
      <c r="N105" s="80">
        <f t="shared" si="7"/>
        <v>4.8333333333333339</v>
      </c>
      <c r="O105" s="80">
        <f t="shared" si="8"/>
        <v>0</v>
      </c>
      <c r="P105" s="80">
        <f t="shared" si="9"/>
        <v>0</v>
      </c>
      <c r="R105">
        <v>0</v>
      </c>
      <c r="S105">
        <v>4.8333333333333339</v>
      </c>
      <c r="T105">
        <v>0</v>
      </c>
      <c r="U105">
        <v>0</v>
      </c>
    </row>
    <row r="106" spans="9:21">
      <c r="I106" s="79">
        <v>0.35277777777777775</v>
      </c>
      <c r="J106" s="79">
        <v>0</v>
      </c>
      <c r="K106" s="79">
        <v>0</v>
      </c>
      <c r="L106" s="79">
        <v>0</v>
      </c>
      <c r="M106" s="80">
        <f t="shared" si="6"/>
        <v>8.466666666666665</v>
      </c>
      <c r="N106" s="80">
        <f t="shared" si="7"/>
        <v>0</v>
      </c>
      <c r="O106" s="80">
        <f t="shared" si="8"/>
        <v>0</v>
      </c>
      <c r="P106" s="80">
        <f t="shared" si="9"/>
        <v>0</v>
      </c>
      <c r="R106">
        <v>8.466666666666665</v>
      </c>
      <c r="S106">
        <v>0</v>
      </c>
      <c r="T106">
        <v>0</v>
      </c>
      <c r="U106">
        <v>0</v>
      </c>
    </row>
    <row r="107" spans="9:21">
      <c r="I107" s="79">
        <v>0.25486111111111115</v>
      </c>
      <c r="J107" s="79">
        <v>0</v>
      </c>
      <c r="K107" s="79">
        <v>0</v>
      </c>
      <c r="L107" s="79">
        <v>0</v>
      </c>
      <c r="M107" s="80">
        <f t="shared" si="6"/>
        <v>6.1166666666666671</v>
      </c>
      <c r="N107" s="80">
        <f t="shared" si="7"/>
        <v>0</v>
      </c>
      <c r="O107" s="80">
        <f t="shared" si="8"/>
        <v>0</v>
      </c>
      <c r="P107" s="80">
        <f t="shared" si="9"/>
        <v>0</v>
      </c>
      <c r="R107">
        <v>6.1166666666666671</v>
      </c>
      <c r="S107">
        <v>0</v>
      </c>
      <c r="T107">
        <v>0</v>
      </c>
      <c r="U107">
        <v>0</v>
      </c>
    </row>
    <row r="108" spans="9:21">
      <c r="I108" s="79">
        <v>0.22499999999999987</v>
      </c>
      <c r="J108" s="79">
        <v>0</v>
      </c>
      <c r="K108" s="79">
        <v>0</v>
      </c>
      <c r="L108" s="79">
        <v>0</v>
      </c>
      <c r="M108" s="80">
        <f t="shared" si="6"/>
        <v>5.3999999999999968</v>
      </c>
      <c r="N108" s="80">
        <f t="shared" si="7"/>
        <v>0</v>
      </c>
      <c r="O108" s="80">
        <f t="shared" si="8"/>
        <v>0</v>
      </c>
      <c r="P108" s="80">
        <f t="shared" si="9"/>
        <v>0</v>
      </c>
      <c r="R108">
        <v>5.3999999999999968</v>
      </c>
      <c r="S108">
        <v>0</v>
      </c>
      <c r="T108">
        <v>0</v>
      </c>
      <c r="U108">
        <v>0</v>
      </c>
    </row>
    <row r="109" spans="9:21">
      <c r="I109" s="79">
        <v>1.2500000000000011E-2</v>
      </c>
      <c r="J109" s="79">
        <v>0</v>
      </c>
      <c r="K109" s="79">
        <v>0</v>
      </c>
      <c r="L109" s="79">
        <v>0</v>
      </c>
      <c r="M109" s="80">
        <f t="shared" si="6"/>
        <v>0.30000000000000027</v>
      </c>
      <c r="N109" s="80">
        <f t="shared" si="7"/>
        <v>0</v>
      </c>
      <c r="O109" s="80">
        <f t="shared" si="8"/>
        <v>0</v>
      </c>
      <c r="P109" s="80">
        <f t="shared" si="9"/>
        <v>0</v>
      </c>
      <c r="R109">
        <v>0.30000000000000027</v>
      </c>
      <c r="S109">
        <v>0</v>
      </c>
      <c r="T109">
        <v>0</v>
      </c>
      <c r="U109">
        <v>0</v>
      </c>
    </row>
    <row r="110" spans="9:21">
      <c r="I110" s="79">
        <v>0</v>
      </c>
      <c r="J110" s="79">
        <v>7.0833333333333304E-2</v>
      </c>
      <c r="K110" s="79">
        <v>0</v>
      </c>
      <c r="L110" s="79">
        <v>0</v>
      </c>
      <c r="M110" s="80">
        <f t="shared" si="6"/>
        <v>0</v>
      </c>
      <c r="N110" s="80">
        <f t="shared" si="7"/>
        <v>1.6999999999999993</v>
      </c>
      <c r="O110" s="80">
        <f t="shared" si="8"/>
        <v>0</v>
      </c>
      <c r="P110" s="80">
        <f t="shared" si="9"/>
        <v>0</v>
      </c>
      <c r="R110">
        <v>0</v>
      </c>
      <c r="S110">
        <v>1.6999999999999993</v>
      </c>
      <c r="T110">
        <v>0</v>
      </c>
      <c r="U110">
        <v>0</v>
      </c>
    </row>
    <row r="111" spans="9:21">
      <c r="I111" s="79">
        <v>0</v>
      </c>
      <c r="J111" s="79">
        <v>0</v>
      </c>
      <c r="K111" s="79">
        <v>0</v>
      </c>
      <c r="L111" s="79">
        <v>1.4395833333333332</v>
      </c>
      <c r="M111" s="80">
        <f t="shared" si="6"/>
        <v>0</v>
      </c>
      <c r="N111" s="80">
        <f t="shared" si="7"/>
        <v>0</v>
      </c>
      <c r="O111" s="80">
        <f t="shared" si="8"/>
        <v>0</v>
      </c>
      <c r="P111" s="80">
        <f t="shared" si="9"/>
        <v>34.549999999999997</v>
      </c>
      <c r="R111">
        <v>0</v>
      </c>
      <c r="S111">
        <v>0</v>
      </c>
      <c r="T111">
        <v>0</v>
      </c>
      <c r="U111">
        <v>34.549999999999997</v>
      </c>
    </row>
    <row r="112" spans="9:21">
      <c r="I112" s="79">
        <v>1.5277777777777835E-2</v>
      </c>
      <c r="J112" s="79">
        <v>0</v>
      </c>
      <c r="K112" s="79">
        <v>0</v>
      </c>
      <c r="L112" s="79">
        <v>0</v>
      </c>
      <c r="M112" s="80">
        <f t="shared" si="6"/>
        <v>0.36666666666666803</v>
      </c>
      <c r="N112" s="80">
        <f t="shared" si="7"/>
        <v>0</v>
      </c>
      <c r="O112" s="80">
        <f t="shared" si="8"/>
        <v>0</v>
      </c>
      <c r="P112" s="80">
        <f t="shared" si="9"/>
        <v>0</v>
      </c>
      <c r="R112">
        <v>0.36666666666666803</v>
      </c>
      <c r="S112">
        <v>0</v>
      </c>
      <c r="T112">
        <v>0</v>
      </c>
      <c r="U112">
        <v>0</v>
      </c>
    </row>
    <row r="113" spans="9:21">
      <c r="I113" s="79">
        <v>0</v>
      </c>
      <c r="J113" s="79">
        <v>0</v>
      </c>
      <c r="K113" s="79">
        <v>0</v>
      </c>
      <c r="L113" s="79">
        <v>1.495138888888889</v>
      </c>
      <c r="M113" s="80">
        <f t="shared" si="6"/>
        <v>0</v>
      </c>
      <c r="N113" s="80">
        <f t="shared" si="7"/>
        <v>0</v>
      </c>
      <c r="O113" s="80">
        <f t="shared" si="8"/>
        <v>0</v>
      </c>
      <c r="P113" s="80">
        <f t="shared" si="9"/>
        <v>35.88333333333334</v>
      </c>
      <c r="R113">
        <v>0</v>
      </c>
      <c r="S113">
        <v>0</v>
      </c>
      <c r="T113">
        <v>0</v>
      </c>
      <c r="U113">
        <v>35.88333333333334</v>
      </c>
    </row>
    <row r="114" spans="9:21">
      <c r="I114" s="79">
        <v>0</v>
      </c>
      <c r="J114" s="79">
        <v>0</v>
      </c>
      <c r="K114" s="79">
        <v>0</v>
      </c>
      <c r="L114" s="79">
        <v>1.2840277777777778</v>
      </c>
      <c r="M114" s="80">
        <f t="shared" si="6"/>
        <v>0</v>
      </c>
      <c r="N114" s="80">
        <f t="shared" si="7"/>
        <v>0</v>
      </c>
      <c r="O114" s="80">
        <f t="shared" si="8"/>
        <v>0</v>
      </c>
      <c r="P114" s="80">
        <f t="shared" si="9"/>
        <v>30.816666666666666</v>
      </c>
      <c r="R114">
        <v>0</v>
      </c>
      <c r="S114">
        <v>0</v>
      </c>
      <c r="T114">
        <v>0</v>
      </c>
      <c r="U114">
        <v>30.816666666666666</v>
      </c>
    </row>
    <row r="115" spans="9:21">
      <c r="I115" s="79">
        <v>0.3527777777777778</v>
      </c>
      <c r="J115" s="79">
        <v>0</v>
      </c>
      <c r="K115" s="79">
        <v>0</v>
      </c>
      <c r="L115" s="79">
        <v>0</v>
      </c>
      <c r="M115" s="80">
        <f t="shared" si="6"/>
        <v>8.4666666666666668</v>
      </c>
      <c r="N115" s="80">
        <f t="shared" si="7"/>
        <v>0</v>
      </c>
      <c r="O115" s="80">
        <f t="shared" si="8"/>
        <v>0</v>
      </c>
      <c r="P115" s="80">
        <f t="shared" si="9"/>
        <v>0</v>
      </c>
      <c r="R115">
        <v>8.4666666666666668</v>
      </c>
      <c r="S115">
        <v>0</v>
      </c>
      <c r="T115">
        <v>0</v>
      </c>
      <c r="U115">
        <v>0</v>
      </c>
    </row>
    <row r="116" spans="9:21">
      <c r="I116" s="79">
        <v>0.71736111111111112</v>
      </c>
      <c r="J116" s="79">
        <v>0</v>
      </c>
      <c r="K116" s="79">
        <v>0</v>
      </c>
      <c r="L116" s="79">
        <v>0</v>
      </c>
      <c r="M116" s="80">
        <f t="shared" si="6"/>
        <v>17.216666666666669</v>
      </c>
      <c r="N116" s="80">
        <f t="shared" si="7"/>
        <v>0</v>
      </c>
      <c r="O116" s="80">
        <f t="shared" si="8"/>
        <v>0</v>
      </c>
      <c r="P116" s="80">
        <f t="shared" si="9"/>
        <v>0</v>
      </c>
      <c r="R116">
        <v>17.216666666666669</v>
      </c>
      <c r="S116">
        <v>0</v>
      </c>
      <c r="T116">
        <v>0</v>
      </c>
      <c r="U116">
        <v>0</v>
      </c>
    </row>
    <row r="117" spans="9:21">
      <c r="I117" s="79">
        <v>0.21944444444444439</v>
      </c>
      <c r="J117" s="79">
        <v>0</v>
      </c>
      <c r="K117" s="79">
        <v>0</v>
      </c>
      <c r="L117" s="79">
        <v>0</v>
      </c>
      <c r="M117" s="80">
        <f t="shared" si="6"/>
        <v>5.2666666666666657</v>
      </c>
      <c r="N117" s="80">
        <f t="shared" si="7"/>
        <v>0</v>
      </c>
      <c r="O117" s="80">
        <f t="shared" si="8"/>
        <v>0</v>
      </c>
      <c r="P117" s="80">
        <f t="shared" si="9"/>
        <v>0</v>
      </c>
      <c r="R117">
        <v>5.2666666666666657</v>
      </c>
      <c r="S117">
        <v>0</v>
      </c>
      <c r="T117">
        <v>0</v>
      </c>
      <c r="U117">
        <v>0</v>
      </c>
    </row>
    <row r="118" spans="9:21">
      <c r="I118" s="79">
        <v>0</v>
      </c>
      <c r="J118" s="79">
        <v>0</v>
      </c>
      <c r="K118" s="79">
        <v>0</v>
      </c>
      <c r="L118" s="79">
        <v>0.32500000000000001</v>
      </c>
      <c r="M118" s="80">
        <f t="shared" si="6"/>
        <v>0</v>
      </c>
      <c r="N118" s="80">
        <f t="shared" si="7"/>
        <v>0</v>
      </c>
      <c r="O118" s="80">
        <f t="shared" si="8"/>
        <v>0</v>
      </c>
      <c r="P118" s="80">
        <f t="shared" si="9"/>
        <v>7.8000000000000007</v>
      </c>
      <c r="R118">
        <v>0</v>
      </c>
      <c r="S118">
        <v>0</v>
      </c>
      <c r="T118">
        <v>0</v>
      </c>
      <c r="U118">
        <v>7.8000000000000007</v>
      </c>
    </row>
    <row r="119" spans="9:21">
      <c r="I119" s="79">
        <v>0</v>
      </c>
      <c r="J119" s="79">
        <v>0</v>
      </c>
      <c r="K119" s="79">
        <v>0</v>
      </c>
      <c r="L119" s="79">
        <v>0.77361111111111114</v>
      </c>
      <c r="M119" s="80">
        <f t="shared" si="6"/>
        <v>0</v>
      </c>
      <c r="N119" s="80">
        <f t="shared" si="7"/>
        <v>0</v>
      </c>
      <c r="O119" s="80">
        <f t="shared" si="8"/>
        <v>0</v>
      </c>
      <c r="P119" s="80">
        <f t="shared" si="9"/>
        <v>18.566666666666666</v>
      </c>
      <c r="R119">
        <v>0</v>
      </c>
      <c r="S119">
        <v>0</v>
      </c>
      <c r="T119">
        <v>0</v>
      </c>
      <c r="U119">
        <v>18.566666666666666</v>
      </c>
    </row>
    <row r="120" spans="9:21">
      <c r="I120" s="79">
        <v>0</v>
      </c>
      <c r="J120" s="79">
        <v>0</v>
      </c>
      <c r="K120" s="79">
        <v>0</v>
      </c>
      <c r="L120" s="79">
        <v>1.3638888888888889</v>
      </c>
      <c r="M120" s="80">
        <f t="shared" si="6"/>
        <v>0</v>
      </c>
      <c r="N120" s="80">
        <f t="shared" si="7"/>
        <v>0</v>
      </c>
      <c r="O120" s="80">
        <f t="shared" si="8"/>
        <v>0</v>
      </c>
      <c r="P120" s="80">
        <f t="shared" si="9"/>
        <v>32.733333333333334</v>
      </c>
      <c r="R120">
        <v>0</v>
      </c>
      <c r="S120">
        <v>0</v>
      </c>
      <c r="T120">
        <v>0</v>
      </c>
      <c r="U120">
        <v>32.733333333333334</v>
      </c>
    </row>
    <row r="121" spans="9:21">
      <c r="I121" s="79">
        <v>0</v>
      </c>
      <c r="J121" s="79">
        <v>0</v>
      </c>
      <c r="K121" s="79">
        <v>0.43611111111111106</v>
      </c>
      <c r="L121" s="79">
        <v>0</v>
      </c>
      <c r="M121" s="80">
        <f t="shared" si="6"/>
        <v>0</v>
      </c>
      <c r="N121" s="80">
        <f t="shared" si="7"/>
        <v>0</v>
      </c>
      <c r="O121" s="80">
        <f t="shared" si="8"/>
        <v>10.466666666666665</v>
      </c>
      <c r="P121" s="80">
        <f t="shared" si="9"/>
        <v>0</v>
      </c>
      <c r="R121">
        <v>0</v>
      </c>
      <c r="S121">
        <v>0</v>
      </c>
      <c r="T121">
        <v>10.466666666666665</v>
      </c>
      <c r="U121">
        <v>0</v>
      </c>
    </row>
    <row r="122" spans="9:21">
      <c r="I122" s="79">
        <v>0.45694444444444432</v>
      </c>
      <c r="J122" s="79">
        <v>0</v>
      </c>
      <c r="K122" s="79">
        <v>0</v>
      </c>
      <c r="L122" s="79">
        <v>0</v>
      </c>
      <c r="M122" s="80">
        <f t="shared" si="6"/>
        <v>10.966666666666663</v>
      </c>
      <c r="N122" s="80">
        <f t="shared" si="7"/>
        <v>0</v>
      </c>
      <c r="O122" s="80">
        <f t="shared" si="8"/>
        <v>0</v>
      </c>
      <c r="P122" s="80">
        <f t="shared" si="9"/>
        <v>0</v>
      </c>
      <c r="R122">
        <v>10.966666666666663</v>
      </c>
      <c r="S122">
        <v>0</v>
      </c>
      <c r="T122">
        <v>0</v>
      </c>
      <c r="U122">
        <v>0</v>
      </c>
    </row>
    <row r="123" spans="9:21">
      <c r="I123" s="79">
        <v>0.21527777777777773</v>
      </c>
      <c r="J123" s="79">
        <v>0</v>
      </c>
      <c r="K123" s="79">
        <v>0</v>
      </c>
      <c r="L123" s="79">
        <v>0</v>
      </c>
      <c r="M123" s="80">
        <f t="shared" si="6"/>
        <v>5.1666666666666661</v>
      </c>
      <c r="N123" s="80">
        <f t="shared" si="7"/>
        <v>0</v>
      </c>
      <c r="O123" s="80">
        <f t="shared" si="8"/>
        <v>0</v>
      </c>
      <c r="P123" s="80">
        <f t="shared" si="9"/>
        <v>0</v>
      </c>
      <c r="R123">
        <v>5.1666666666666661</v>
      </c>
      <c r="S123">
        <v>0</v>
      </c>
      <c r="T123">
        <v>0</v>
      </c>
      <c r="U123">
        <v>0</v>
      </c>
    </row>
    <row r="124" spans="9:21">
      <c r="I124" s="79">
        <v>0</v>
      </c>
      <c r="J124" s="79">
        <v>0</v>
      </c>
      <c r="K124" s="79">
        <v>0</v>
      </c>
      <c r="L124" s="79">
        <v>2.9201388888888888</v>
      </c>
      <c r="M124" s="80">
        <f t="shared" si="6"/>
        <v>0</v>
      </c>
      <c r="N124" s="80">
        <f t="shared" si="7"/>
        <v>0</v>
      </c>
      <c r="O124" s="80">
        <f t="shared" si="8"/>
        <v>0</v>
      </c>
      <c r="P124" s="80">
        <f t="shared" si="9"/>
        <v>70.083333333333329</v>
      </c>
      <c r="R124">
        <v>0</v>
      </c>
      <c r="S124">
        <v>0</v>
      </c>
      <c r="T124">
        <v>0</v>
      </c>
      <c r="U124">
        <v>70.083333333333329</v>
      </c>
    </row>
    <row r="125" spans="9:21">
      <c r="I125" s="79">
        <v>0</v>
      </c>
      <c r="J125" s="79">
        <v>0</v>
      </c>
      <c r="K125" s="79">
        <v>0</v>
      </c>
      <c r="L125" s="79">
        <v>1.5881944444444445</v>
      </c>
      <c r="M125" s="80">
        <f t="shared" si="6"/>
        <v>0</v>
      </c>
      <c r="N125" s="80">
        <f t="shared" si="7"/>
        <v>0</v>
      </c>
      <c r="O125" s="80">
        <f t="shared" si="8"/>
        <v>0</v>
      </c>
      <c r="P125" s="80">
        <f t="shared" si="9"/>
        <v>38.116666666666667</v>
      </c>
      <c r="R125">
        <v>0</v>
      </c>
      <c r="S125">
        <v>0</v>
      </c>
      <c r="T125">
        <v>0</v>
      </c>
      <c r="U125">
        <v>38.116666666666667</v>
      </c>
    </row>
    <row r="126" spans="9:21">
      <c r="I126" s="79">
        <v>8.8888888888888906E-2</v>
      </c>
      <c r="J126" s="79">
        <v>0</v>
      </c>
      <c r="K126" s="79">
        <v>0</v>
      </c>
      <c r="L126" s="79">
        <v>0</v>
      </c>
      <c r="M126" s="80">
        <f t="shared" si="6"/>
        <v>2.1333333333333337</v>
      </c>
      <c r="N126" s="80">
        <f t="shared" si="7"/>
        <v>0</v>
      </c>
      <c r="O126" s="80">
        <f t="shared" si="8"/>
        <v>0</v>
      </c>
      <c r="P126" s="80">
        <f t="shared" si="9"/>
        <v>0</v>
      </c>
      <c r="R126">
        <v>2.1333333333333337</v>
      </c>
      <c r="S126">
        <v>0</v>
      </c>
      <c r="T126">
        <v>0</v>
      </c>
      <c r="U126">
        <v>0</v>
      </c>
    </row>
    <row r="127" spans="9:21">
      <c r="I127" s="79">
        <v>5.9722222222222232E-2</v>
      </c>
      <c r="J127" s="79">
        <v>0</v>
      </c>
      <c r="K127" s="79">
        <v>0</v>
      </c>
      <c r="L127" s="79">
        <v>0</v>
      </c>
      <c r="M127" s="80">
        <f t="shared" si="6"/>
        <v>1.4333333333333336</v>
      </c>
      <c r="N127" s="80">
        <f t="shared" si="7"/>
        <v>0</v>
      </c>
      <c r="O127" s="80">
        <f t="shared" si="8"/>
        <v>0</v>
      </c>
      <c r="P127" s="80">
        <f t="shared" si="9"/>
        <v>0</v>
      </c>
      <c r="R127">
        <v>1.4333333333333336</v>
      </c>
      <c r="S127">
        <v>0</v>
      </c>
      <c r="T127">
        <v>0</v>
      </c>
      <c r="U127">
        <v>0</v>
      </c>
    </row>
    <row r="128" spans="9:21">
      <c r="I128" s="79">
        <v>1.0645833333333332</v>
      </c>
      <c r="J128" s="79">
        <v>0</v>
      </c>
      <c r="K128" s="79">
        <v>0</v>
      </c>
      <c r="L128" s="79">
        <v>0</v>
      </c>
      <c r="M128" s="80">
        <f t="shared" si="6"/>
        <v>25.549999999999997</v>
      </c>
      <c r="N128" s="80">
        <f t="shared" si="7"/>
        <v>0</v>
      </c>
      <c r="O128" s="80">
        <f t="shared" si="8"/>
        <v>0</v>
      </c>
      <c r="P128" s="80">
        <f t="shared" si="9"/>
        <v>0</v>
      </c>
      <c r="R128">
        <v>25.549999999999997</v>
      </c>
      <c r="S128">
        <v>0</v>
      </c>
      <c r="T128">
        <v>0</v>
      </c>
      <c r="U128">
        <v>0</v>
      </c>
    </row>
    <row r="129" spans="9:21">
      <c r="I129" s="79">
        <v>0.40486111111111106</v>
      </c>
      <c r="J129" s="79">
        <v>0</v>
      </c>
      <c r="K129" s="79">
        <v>0</v>
      </c>
      <c r="L129" s="79">
        <v>0</v>
      </c>
      <c r="M129" s="80">
        <f t="shared" si="6"/>
        <v>9.716666666666665</v>
      </c>
      <c r="N129" s="80">
        <f t="shared" si="7"/>
        <v>0</v>
      </c>
      <c r="O129" s="80">
        <f t="shared" si="8"/>
        <v>0</v>
      </c>
      <c r="P129" s="80">
        <f t="shared" si="9"/>
        <v>0</v>
      </c>
      <c r="R129">
        <v>9.716666666666665</v>
      </c>
      <c r="S129">
        <v>0</v>
      </c>
      <c r="T129">
        <v>0</v>
      </c>
      <c r="U129">
        <v>0</v>
      </c>
    </row>
    <row r="130" spans="9:21">
      <c r="I130" s="79">
        <v>0</v>
      </c>
      <c r="J130" s="79">
        <v>0</v>
      </c>
      <c r="K130" s="79">
        <v>0.53541666666666665</v>
      </c>
      <c r="L130" s="79">
        <v>0</v>
      </c>
      <c r="M130" s="80">
        <f t="shared" si="6"/>
        <v>0</v>
      </c>
      <c r="N130" s="80">
        <f t="shared" si="7"/>
        <v>0</v>
      </c>
      <c r="O130" s="80">
        <f t="shared" si="8"/>
        <v>12.85</v>
      </c>
      <c r="P130" s="80">
        <f t="shared" si="9"/>
        <v>0</v>
      </c>
      <c r="R130">
        <v>0</v>
      </c>
      <c r="S130">
        <v>0</v>
      </c>
      <c r="T130">
        <v>12.85</v>
      </c>
      <c r="U130">
        <v>0</v>
      </c>
    </row>
    <row r="131" spans="9:21">
      <c r="I131" s="79">
        <v>0.22083333333333338</v>
      </c>
      <c r="J131" s="79">
        <v>0</v>
      </c>
      <c r="K131" s="79">
        <v>0</v>
      </c>
      <c r="L131" s="79">
        <v>0</v>
      </c>
      <c r="M131" s="80">
        <f t="shared" si="6"/>
        <v>5.3000000000000007</v>
      </c>
      <c r="N131" s="80">
        <f t="shared" si="7"/>
        <v>0</v>
      </c>
      <c r="O131" s="80">
        <f t="shared" si="8"/>
        <v>0</v>
      </c>
      <c r="P131" s="80">
        <f t="shared" si="9"/>
        <v>0</v>
      </c>
      <c r="R131">
        <v>5.3000000000000007</v>
      </c>
      <c r="S131">
        <v>0</v>
      </c>
      <c r="T131">
        <v>0</v>
      </c>
      <c r="U131">
        <v>0</v>
      </c>
    </row>
    <row r="132" spans="9:21">
      <c r="I132" s="79">
        <v>0</v>
      </c>
      <c r="J132" s="79">
        <v>0</v>
      </c>
      <c r="K132" s="79">
        <v>0</v>
      </c>
      <c r="L132" s="79">
        <v>1.4256944444444446</v>
      </c>
      <c r="M132" s="80">
        <f t="shared" si="6"/>
        <v>0</v>
      </c>
      <c r="N132" s="80">
        <f t="shared" si="7"/>
        <v>0</v>
      </c>
      <c r="O132" s="80">
        <f t="shared" si="8"/>
        <v>0</v>
      </c>
      <c r="P132" s="80">
        <f t="shared" si="9"/>
        <v>34.216666666666669</v>
      </c>
      <c r="R132">
        <v>0</v>
      </c>
      <c r="S132">
        <v>0</v>
      </c>
      <c r="T132">
        <v>0</v>
      </c>
      <c r="U132">
        <v>34.216666666666669</v>
      </c>
    </row>
    <row r="133" spans="9:21">
      <c r="I133" s="79">
        <v>2.777777777777779E-2</v>
      </c>
      <c r="J133" s="79">
        <v>0</v>
      </c>
      <c r="K133" s="79">
        <v>0</v>
      </c>
      <c r="L133" s="79">
        <v>0</v>
      </c>
      <c r="M133" s="80">
        <f t="shared" si="6"/>
        <v>0.66666666666666696</v>
      </c>
      <c r="N133" s="80">
        <f t="shared" si="7"/>
        <v>0</v>
      </c>
      <c r="O133" s="80">
        <f t="shared" si="8"/>
        <v>0</v>
      </c>
      <c r="P133" s="80">
        <f t="shared" si="9"/>
        <v>0</v>
      </c>
      <c r="R133">
        <v>0.66666666666666696</v>
      </c>
      <c r="S133">
        <v>0</v>
      </c>
      <c r="T133">
        <v>0</v>
      </c>
      <c r="U133">
        <v>0</v>
      </c>
    </row>
    <row r="134" spans="9:21">
      <c r="I134" s="79">
        <v>0</v>
      </c>
      <c r="J134" s="79">
        <v>0</v>
      </c>
      <c r="K134" s="79">
        <v>0</v>
      </c>
      <c r="L134" s="79">
        <v>0.11111111111111116</v>
      </c>
      <c r="M134" s="80">
        <f t="shared" si="6"/>
        <v>0</v>
      </c>
      <c r="N134" s="80">
        <f t="shared" si="7"/>
        <v>0</v>
      </c>
      <c r="O134" s="80">
        <f t="shared" si="8"/>
        <v>0</v>
      </c>
      <c r="P134" s="80">
        <f t="shared" si="9"/>
        <v>2.6666666666666679</v>
      </c>
      <c r="R134">
        <v>0</v>
      </c>
      <c r="S134">
        <v>0</v>
      </c>
      <c r="T134">
        <v>0</v>
      </c>
      <c r="U134">
        <v>2.6666666666666679</v>
      </c>
    </row>
    <row r="135" spans="9:21">
      <c r="I135" s="79">
        <v>0</v>
      </c>
      <c r="J135" s="79">
        <v>0</v>
      </c>
      <c r="K135" s="79">
        <v>0</v>
      </c>
      <c r="L135" s="79">
        <v>2.2590277777777779</v>
      </c>
      <c r="M135" s="80">
        <f t="shared" si="6"/>
        <v>0</v>
      </c>
      <c r="N135" s="80">
        <f t="shared" si="7"/>
        <v>0</v>
      </c>
      <c r="O135" s="80">
        <f t="shared" si="8"/>
        <v>0</v>
      </c>
      <c r="P135" s="80">
        <f t="shared" si="9"/>
        <v>54.216666666666669</v>
      </c>
      <c r="R135">
        <v>0</v>
      </c>
      <c r="S135">
        <v>0</v>
      </c>
      <c r="T135">
        <v>0</v>
      </c>
      <c r="U135">
        <v>54.216666666666669</v>
      </c>
    </row>
    <row r="136" spans="9:21">
      <c r="I136" s="79">
        <v>9.5833333333333326E-2</v>
      </c>
      <c r="J136" s="79">
        <v>0</v>
      </c>
      <c r="K136" s="79">
        <v>0</v>
      </c>
      <c r="L136" s="79">
        <v>0</v>
      </c>
      <c r="M136" s="80">
        <f t="shared" si="6"/>
        <v>2.2999999999999998</v>
      </c>
      <c r="N136" s="80">
        <f t="shared" si="7"/>
        <v>0</v>
      </c>
      <c r="O136" s="80">
        <f t="shared" si="8"/>
        <v>0</v>
      </c>
      <c r="P136" s="80">
        <f t="shared" si="9"/>
        <v>0</v>
      </c>
      <c r="R136">
        <v>2.2999999999999998</v>
      </c>
      <c r="S136">
        <v>0</v>
      </c>
      <c r="T136">
        <v>0</v>
      </c>
      <c r="U136">
        <v>0</v>
      </c>
    </row>
    <row r="137" spans="9:21">
      <c r="I137" s="79">
        <v>0</v>
      </c>
      <c r="J137" s="79">
        <v>0</v>
      </c>
      <c r="K137" s="79">
        <v>0</v>
      </c>
      <c r="L137" s="79">
        <v>3.6881944444444446</v>
      </c>
      <c r="M137" s="80">
        <f t="shared" si="6"/>
        <v>0</v>
      </c>
      <c r="N137" s="80">
        <f t="shared" si="7"/>
        <v>0</v>
      </c>
      <c r="O137" s="80">
        <f t="shared" si="8"/>
        <v>0</v>
      </c>
      <c r="P137" s="80">
        <f t="shared" si="9"/>
        <v>88.516666666666666</v>
      </c>
      <c r="R137">
        <v>0</v>
      </c>
      <c r="S137">
        <v>0</v>
      </c>
      <c r="T137">
        <v>0</v>
      </c>
      <c r="U137">
        <v>88.516666666666666</v>
      </c>
    </row>
    <row r="138" spans="9:21">
      <c r="I138" s="79">
        <v>0</v>
      </c>
      <c r="J138" s="79">
        <v>0</v>
      </c>
      <c r="K138" s="79">
        <v>0</v>
      </c>
      <c r="L138" s="79">
        <v>0.3798611111111112</v>
      </c>
      <c r="M138" s="80">
        <f t="shared" si="6"/>
        <v>0</v>
      </c>
      <c r="N138" s="80">
        <f t="shared" si="7"/>
        <v>0</v>
      </c>
      <c r="O138" s="80">
        <f t="shared" si="8"/>
        <v>0</v>
      </c>
      <c r="P138" s="80">
        <f t="shared" si="9"/>
        <v>9.1166666666666689</v>
      </c>
      <c r="R138">
        <v>0</v>
      </c>
      <c r="S138">
        <v>0</v>
      </c>
      <c r="T138">
        <v>0</v>
      </c>
      <c r="U138">
        <v>9.1166666666666689</v>
      </c>
    </row>
    <row r="139" spans="9:21">
      <c r="I139" s="79">
        <v>0.38472222222222224</v>
      </c>
      <c r="J139" s="79">
        <v>0</v>
      </c>
      <c r="K139" s="79">
        <v>0</v>
      </c>
      <c r="L139" s="79">
        <v>0</v>
      </c>
      <c r="M139" s="80">
        <f t="shared" ref="M139:M175" si="10">I139*24</f>
        <v>9.2333333333333343</v>
      </c>
      <c r="N139" s="80">
        <f t="shared" ref="N139:N175" si="11">J139*24</f>
        <v>0</v>
      </c>
      <c r="O139" s="80">
        <f t="shared" ref="O139:O175" si="12">K139*24</f>
        <v>0</v>
      </c>
      <c r="P139" s="80">
        <f t="shared" ref="P139:P175" si="13">L139*24</f>
        <v>0</v>
      </c>
      <c r="R139">
        <v>9.2333333333333343</v>
      </c>
      <c r="S139">
        <v>0</v>
      </c>
      <c r="T139">
        <v>0</v>
      </c>
      <c r="U139">
        <v>0</v>
      </c>
    </row>
    <row r="140" spans="9:21">
      <c r="I140" s="79">
        <v>0.10555555555555557</v>
      </c>
      <c r="J140" s="79">
        <v>0</v>
      </c>
      <c r="K140" s="79">
        <v>0</v>
      </c>
      <c r="L140" s="79">
        <v>0</v>
      </c>
      <c r="M140" s="80">
        <f t="shared" si="10"/>
        <v>2.5333333333333337</v>
      </c>
      <c r="N140" s="80">
        <f t="shared" si="11"/>
        <v>0</v>
      </c>
      <c r="O140" s="80">
        <f t="shared" si="12"/>
        <v>0</v>
      </c>
      <c r="P140" s="80">
        <f t="shared" si="13"/>
        <v>0</v>
      </c>
      <c r="R140">
        <v>2.5333333333333337</v>
      </c>
      <c r="S140">
        <v>0</v>
      </c>
      <c r="T140">
        <v>0</v>
      </c>
      <c r="U140">
        <v>0</v>
      </c>
    </row>
    <row r="141" spans="9:21">
      <c r="I141" s="79">
        <v>0</v>
      </c>
      <c r="J141" s="79">
        <v>0</v>
      </c>
      <c r="K141" s="79">
        <v>0</v>
      </c>
      <c r="L141" s="79">
        <v>3.8729166666666668</v>
      </c>
      <c r="M141" s="80">
        <f t="shared" si="10"/>
        <v>0</v>
      </c>
      <c r="N141" s="80">
        <f t="shared" si="11"/>
        <v>0</v>
      </c>
      <c r="O141" s="80">
        <f t="shared" si="12"/>
        <v>0</v>
      </c>
      <c r="P141" s="80">
        <f t="shared" si="13"/>
        <v>92.95</v>
      </c>
      <c r="R141">
        <v>0</v>
      </c>
      <c r="S141">
        <v>0</v>
      </c>
      <c r="T141">
        <v>0</v>
      </c>
      <c r="U141">
        <v>92.95</v>
      </c>
    </row>
    <row r="142" spans="9:21">
      <c r="I142" s="79">
        <v>8.7500000000000133E-2</v>
      </c>
      <c r="J142" s="79">
        <v>0</v>
      </c>
      <c r="K142" s="79">
        <v>0</v>
      </c>
      <c r="L142" s="79">
        <v>0</v>
      </c>
      <c r="M142" s="80">
        <f t="shared" si="10"/>
        <v>2.1000000000000032</v>
      </c>
      <c r="N142" s="80">
        <f t="shared" si="11"/>
        <v>0</v>
      </c>
      <c r="O142" s="80">
        <f t="shared" si="12"/>
        <v>0</v>
      </c>
      <c r="P142" s="80">
        <f t="shared" si="13"/>
        <v>0</v>
      </c>
      <c r="R142">
        <v>2.1000000000000032</v>
      </c>
      <c r="S142">
        <v>0</v>
      </c>
      <c r="T142">
        <v>0</v>
      </c>
      <c r="U142">
        <v>0</v>
      </c>
    </row>
    <row r="143" spans="9:21">
      <c r="I143" s="79">
        <v>0</v>
      </c>
      <c r="J143" s="79">
        <v>0</v>
      </c>
      <c r="K143" s="79">
        <v>0</v>
      </c>
      <c r="L143" s="79">
        <v>0</v>
      </c>
      <c r="M143" s="80">
        <f t="shared" si="10"/>
        <v>0</v>
      </c>
      <c r="N143" s="80">
        <f t="shared" si="11"/>
        <v>0</v>
      </c>
      <c r="O143" s="80">
        <f t="shared" si="12"/>
        <v>0</v>
      </c>
      <c r="P143" s="80">
        <f t="shared" si="13"/>
        <v>0</v>
      </c>
      <c r="R143">
        <v>0</v>
      </c>
      <c r="S143">
        <v>0</v>
      </c>
      <c r="T143">
        <v>0</v>
      </c>
      <c r="U143">
        <v>0</v>
      </c>
    </row>
    <row r="144" spans="9:21">
      <c r="I144" s="79">
        <v>0</v>
      </c>
      <c r="J144" s="79">
        <v>0</v>
      </c>
      <c r="K144" s="79">
        <v>0</v>
      </c>
      <c r="L144" s="79">
        <v>0.12222222222222223</v>
      </c>
      <c r="M144" s="80">
        <f t="shared" si="10"/>
        <v>0</v>
      </c>
      <c r="N144" s="80">
        <f t="shared" si="11"/>
        <v>0</v>
      </c>
      <c r="O144" s="80">
        <f t="shared" si="12"/>
        <v>0</v>
      </c>
      <c r="P144" s="80">
        <f t="shared" si="13"/>
        <v>2.9333333333333336</v>
      </c>
      <c r="R144">
        <v>0</v>
      </c>
      <c r="S144">
        <v>0</v>
      </c>
      <c r="T144">
        <v>0</v>
      </c>
      <c r="U144">
        <v>2.9333333333333336</v>
      </c>
    </row>
    <row r="145" spans="9:21">
      <c r="I145" s="79">
        <v>0</v>
      </c>
      <c r="J145" s="79">
        <v>0</v>
      </c>
      <c r="K145" s="79">
        <v>0</v>
      </c>
      <c r="L145" s="79">
        <v>0</v>
      </c>
      <c r="M145" s="80">
        <f t="shared" si="10"/>
        <v>0</v>
      </c>
      <c r="N145" s="80">
        <f t="shared" si="11"/>
        <v>0</v>
      </c>
      <c r="O145" s="80">
        <f t="shared" si="12"/>
        <v>0</v>
      </c>
      <c r="P145" s="80">
        <f t="shared" si="13"/>
        <v>0</v>
      </c>
      <c r="R145">
        <v>0</v>
      </c>
      <c r="S145">
        <v>0</v>
      </c>
      <c r="T145">
        <v>0</v>
      </c>
      <c r="U145">
        <v>0</v>
      </c>
    </row>
    <row r="146" spans="9:21">
      <c r="I146" s="79">
        <v>0</v>
      </c>
      <c r="J146" s="79">
        <v>0</v>
      </c>
      <c r="K146" s="79">
        <v>0</v>
      </c>
      <c r="L146" s="79">
        <v>0</v>
      </c>
      <c r="M146" s="80">
        <f t="shared" si="10"/>
        <v>0</v>
      </c>
      <c r="N146" s="80">
        <f t="shared" si="11"/>
        <v>0</v>
      </c>
      <c r="O146" s="80">
        <f t="shared" si="12"/>
        <v>0</v>
      </c>
      <c r="P146" s="80">
        <f t="shared" si="13"/>
        <v>0</v>
      </c>
      <c r="R146">
        <v>0</v>
      </c>
      <c r="S146">
        <v>0</v>
      </c>
      <c r="T146">
        <v>0</v>
      </c>
      <c r="U146">
        <v>0</v>
      </c>
    </row>
    <row r="147" spans="9:21">
      <c r="I147" s="79">
        <v>8.0555555555555491E-2</v>
      </c>
      <c r="J147" s="79">
        <v>0</v>
      </c>
      <c r="K147" s="79">
        <v>0</v>
      </c>
      <c r="L147" s="79">
        <v>0</v>
      </c>
      <c r="M147" s="80">
        <f t="shared" si="10"/>
        <v>1.9333333333333318</v>
      </c>
      <c r="N147" s="80">
        <f t="shared" si="11"/>
        <v>0</v>
      </c>
      <c r="O147" s="80">
        <f t="shared" si="12"/>
        <v>0</v>
      </c>
      <c r="P147" s="80">
        <f t="shared" si="13"/>
        <v>0</v>
      </c>
      <c r="R147">
        <v>1.9333333333333318</v>
      </c>
      <c r="S147">
        <v>0</v>
      </c>
      <c r="T147">
        <v>0</v>
      </c>
      <c r="U147">
        <v>0</v>
      </c>
    </row>
    <row r="148" spans="9:21">
      <c r="I148" s="79">
        <v>0</v>
      </c>
      <c r="J148" s="79">
        <v>0</v>
      </c>
      <c r="K148" s="79">
        <v>0</v>
      </c>
      <c r="L148" s="79">
        <v>1.3048611111111112</v>
      </c>
      <c r="M148" s="80">
        <f t="shared" si="10"/>
        <v>0</v>
      </c>
      <c r="N148" s="80">
        <f t="shared" si="11"/>
        <v>0</v>
      </c>
      <c r="O148" s="80">
        <f t="shared" si="12"/>
        <v>0</v>
      </c>
      <c r="P148" s="80">
        <f t="shared" si="13"/>
        <v>31.31666666666667</v>
      </c>
      <c r="R148">
        <v>0</v>
      </c>
      <c r="S148">
        <v>0</v>
      </c>
      <c r="T148">
        <v>0</v>
      </c>
      <c r="U148">
        <v>31.31666666666667</v>
      </c>
    </row>
    <row r="149" spans="9:21">
      <c r="I149" s="79">
        <v>0</v>
      </c>
      <c r="J149" s="79">
        <v>0</v>
      </c>
      <c r="K149" s="79">
        <v>0</v>
      </c>
      <c r="L149" s="79">
        <v>0.26805555555555555</v>
      </c>
      <c r="M149" s="80">
        <f t="shared" si="10"/>
        <v>0</v>
      </c>
      <c r="N149" s="80">
        <f t="shared" si="11"/>
        <v>0</v>
      </c>
      <c r="O149" s="80">
        <f t="shared" si="12"/>
        <v>0</v>
      </c>
      <c r="P149" s="80">
        <f t="shared" si="13"/>
        <v>6.4333333333333336</v>
      </c>
      <c r="R149">
        <v>0</v>
      </c>
      <c r="S149">
        <v>0</v>
      </c>
      <c r="T149">
        <v>0</v>
      </c>
      <c r="U149">
        <v>6.4333333333333336</v>
      </c>
    </row>
    <row r="150" spans="9:21">
      <c r="I150" s="79">
        <v>0</v>
      </c>
      <c r="J150" s="79">
        <v>0</v>
      </c>
      <c r="K150" s="79">
        <v>0</v>
      </c>
      <c r="L150" s="79">
        <v>1.3333333333333335</v>
      </c>
      <c r="M150" s="80">
        <f t="shared" si="10"/>
        <v>0</v>
      </c>
      <c r="N150" s="80">
        <f t="shared" si="11"/>
        <v>0</v>
      </c>
      <c r="O150" s="80">
        <f t="shared" si="12"/>
        <v>0</v>
      </c>
      <c r="P150" s="80">
        <f t="shared" si="13"/>
        <v>32</v>
      </c>
      <c r="R150">
        <v>0</v>
      </c>
      <c r="S150">
        <v>0</v>
      </c>
      <c r="T150">
        <v>0</v>
      </c>
      <c r="U150">
        <v>32</v>
      </c>
    </row>
    <row r="151" spans="9:21">
      <c r="I151" s="79">
        <v>0</v>
      </c>
      <c r="J151" s="79">
        <v>0</v>
      </c>
      <c r="K151" s="79">
        <v>0</v>
      </c>
      <c r="L151" s="79">
        <v>1.4125000000000001</v>
      </c>
      <c r="M151" s="80">
        <f t="shared" si="10"/>
        <v>0</v>
      </c>
      <c r="N151" s="80">
        <f t="shared" si="11"/>
        <v>0</v>
      </c>
      <c r="O151" s="80">
        <f t="shared" si="12"/>
        <v>0</v>
      </c>
      <c r="P151" s="80">
        <f t="shared" si="13"/>
        <v>33.900000000000006</v>
      </c>
      <c r="R151">
        <v>0</v>
      </c>
      <c r="S151">
        <v>0</v>
      </c>
      <c r="T151">
        <v>0</v>
      </c>
      <c r="U151">
        <v>33.900000000000006</v>
      </c>
    </row>
    <row r="152" spans="9:21">
      <c r="I152" s="79">
        <v>0</v>
      </c>
      <c r="J152" s="79">
        <v>0</v>
      </c>
      <c r="K152" s="79">
        <v>0</v>
      </c>
      <c r="L152" s="79">
        <v>0.39236111111111105</v>
      </c>
      <c r="M152" s="80">
        <f t="shared" si="10"/>
        <v>0</v>
      </c>
      <c r="N152" s="80">
        <f t="shared" si="11"/>
        <v>0</v>
      </c>
      <c r="O152" s="80">
        <f t="shared" si="12"/>
        <v>0</v>
      </c>
      <c r="P152" s="80">
        <f t="shared" si="13"/>
        <v>9.4166666666666643</v>
      </c>
      <c r="R152">
        <v>0</v>
      </c>
      <c r="S152">
        <v>0</v>
      </c>
      <c r="T152">
        <v>0</v>
      </c>
      <c r="U152">
        <v>9.4166666666666643</v>
      </c>
    </row>
    <row r="153" spans="9:21">
      <c r="I153" s="79">
        <v>0</v>
      </c>
      <c r="J153" s="79">
        <v>0</v>
      </c>
      <c r="K153" s="79">
        <v>0</v>
      </c>
      <c r="L153" s="79">
        <v>2.3354166666666667</v>
      </c>
      <c r="M153" s="80">
        <f t="shared" si="10"/>
        <v>0</v>
      </c>
      <c r="N153" s="80">
        <f t="shared" si="11"/>
        <v>0</v>
      </c>
      <c r="O153" s="80">
        <f t="shared" si="12"/>
        <v>0</v>
      </c>
      <c r="P153" s="80">
        <f t="shared" si="13"/>
        <v>56.05</v>
      </c>
      <c r="R153">
        <v>0</v>
      </c>
      <c r="S153">
        <v>0</v>
      </c>
      <c r="T153">
        <v>0</v>
      </c>
      <c r="U153">
        <v>56.05</v>
      </c>
    </row>
    <row r="154" spans="9:21">
      <c r="I154" s="79">
        <v>0</v>
      </c>
      <c r="J154" s="79">
        <v>0</v>
      </c>
      <c r="K154" s="79">
        <v>0</v>
      </c>
      <c r="L154" s="79">
        <v>3.6416666666666666</v>
      </c>
      <c r="M154" s="80">
        <f t="shared" si="10"/>
        <v>0</v>
      </c>
      <c r="N154" s="80">
        <f t="shared" si="11"/>
        <v>0</v>
      </c>
      <c r="O154" s="80">
        <f t="shared" si="12"/>
        <v>0</v>
      </c>
      <c r="P154" s="80">
        <f t="shared" si="13"/>
        <v>87.4</v>
      </c>
      <c r="R154">
        <v>0</v>
      </c>
      <c r="S154">
        <v>0</v>
      </c>
      <c r="T154">
        <v>0</v>
      </c>
      <c r="U154">
        <v>87.4</v>
      </c>
    </row>
    <row r="155" spans="9:21">
      <c r="I155" s="79">
        <v>0</v>
      </c>
      <c r="J155" s="79">
        <v>0</v>
      </c>
      <c r="K155" s="79">
        <v>0</v>
      </c>
      <c r="L155" s="79">
        <v>3.6138888888888889</v>
      </c>
      <c r="M155" s="80">
        <f t="shared" si="10"/>
        <v>0</v>
      </c>
      <c r="N155" s="80">
        <f t="shared" si="11"/>
        <v>0</v>
      </c>
      <c r="O155" s="80">
        <f t="shared" si="12"/>
        <v>0</v>
      </c>
      <c r="P155" s="80">
        <f t="shared" si="13"/>
        <v>86.733333333333334</v>
      </c>
      <c r="R155">
        <v>0</v>
      </c>
      <c r="S155">
        <v>0</v>
      </c>
      <c r="T155">
        <v>0</v>
      </c>
      <c r="U155">
        <v>86.733333333333334</v>
      </c>
    </row>
    <row r="156" spans="9:21">
      <c r="I156" s="79">
        <v>0</v>
      </c>
      <c r="J156" s="79">
        <v>0</v>
      </c>
      <c r="K156" s="79">
        <v>0</v>
      </c>
      <c r="L156" s="79">
        <v>0.17222222222222222</v>
      </c>
      <c r="M156" s="80">
        <f t="shared" si="10"/>
        <v>0</v>
      </c>
      <c r="N156" s="80">
        <f t="shared" si="11"/>
        <v>0</v>
      </c>
      <c r="O156" s="80">
        <f t="shared" si="12"/>
        <v>0</v>
      </c>
      <c r="P156" s="80">
        <f t="shared" si="13"/>
        <v>4.1333333333333329</v>
      </c>
      <c r="R156">
        <v>0</v>
      </c>
      <c r="S156">
        <v>0</v>
      </c>
      <c r="T156">
        <v>0</v>
      </c>
      <c r="U156">
        <v>4.1333333333333329</v>
      </c>
    </row>
    <row r="157" spans="9:21">
      <c r="I157" s="79">
        <v>0</v>
      </c>
      <c r="J157" s="79">
        <v>0</v>
      </c>
      <c r="K157" s="79">
        <v>0</v>
      </c>
      <c r="L157" s="79">
        <v>2.5472222222222225</v>
      </c>
      <c r="M157" s="80">
        <f t="shared" si="10"/>
        <v>0</v>
      </c>
      <c r="N157" s="80">
        <f t="shared" si="11"/>
        <v>0</v>
      </c>
      <c r="O157" s="80">
        <f t="shared" si="12"/>
        <v>0</v>
      </c>
      <c r="P157" s="80">
        <f t="shared" si="13"/>
        <v>61.13333333333334</v>
      </c>
      <c r="R157">
        <v>0</v>
      </c>
      <c r="S157">
        <v>0</v>
      </c>
      <c r="T157">
        <v>0</v>
      </c>
      <c r="U157">
        <v>61.13333333333334</v>
      </c>
    </row>
    <row r="158" spans="9:21">
      <c r="I158" s="79">
        <v>0</v>
      </c>
      <c r="J158" s="79">
        <v>0</v>
      </c>
      <c r="K158" s="79">
        <v>0</v>
      </c>
      <c r="L158" s="79">
        <v>3.5340277777777778</v>
      </c>
      <c r="M158" s="80">
        <f t="shared" si="10"/>
        <v>0</v>
      </c>
      <c r="N158" s="80">
        <f t="shared" si="11"/>
        <v>0</v>
      </c>
      <c r="O158" s="80">
        <f t="shared" si="12"/>
        <v>0</v>
      </c>
      <c r="P158" s="80">
        <f t="shared" si="13"/>
        <v>84.816666666666663</v>
      </c>
      <c r="R158">
        <v>0</v>
      </c>
      <c r="S158">
        <v>0</v>
      </c>
      <c r="T158">
        <v>0</v>
      </c>
      <c r="U158">
        <v>84.816666666666663</v>
      </c>
    </row>
    <row r="159" spans="9:21">
      <c r="I159" s="79">
        <v>0</v>
      </c>
      <c r="J159" s="79">
        <v>0</v>
      </c>
      <c r="K159" s="79">
        <v>0</v>
      </c>
      <c r="L159" s="79">
        <v>0.25138888888888899</v>
      </c>
      <c r="M159" s="80">
        <f t="shared" si="10"/>
        <v>0</v>
      </c>
      <c r="N159" s="80">
        <f t="shared" si="11"/>
        <v>0</v>
      </c>
      <c r="O159" s="80">
        <f t="shared" si="12"/>
        <v>0</v>
      </c>
      <c r="P159" s="80">
        <f t="shared" si="13"/>
        <v>6.0333333333333359</v>
      </c>
      <c r="R159">
        <v>0</v>
      </c>
      <c r="S159">
        <v>0</v>
      </c>
      <c r="T159">
        <v>0</v>
      </c>
      <c r="U159">
        <v>6.0333333333333359</v>
      </c>
    </row>
    <row r="160" spans="9:21">
      <c r="I160" s="79">
        <v>0.12569444444444444</v>
      </c>
      <c r="J160" s="79">
        <v>0</v>
      </c>
      <c r="K160" s="79">
        <v>0</v>
      </c>
      <c r="L160" s="79">
        <v>0</v>
      </c>
      <c r="M160" s="80">
        <f t="shared" si="10"/>
        <v>3.0166666666666666</v>
      </c>
      <c r="N160" s="80">
        <f t="shared" si="11"/>
        <v>0</v>
      </c>
      <c r="O160" s="80">
        <f t="shared" si="12"/>
        <v>0</v>
      </c>
      <c r="P160" s="80">
        <f t="shared" si="13"/>
        <v>0</v>
      </c>
      <c r="R160">
        <v>3.0166666666666666</v>
      </c>
      <c r="S160">
        <v>0</v>
      </c>
      <c r="T160">
        <v>0</v>
      </c>
      <c r="U160">
        <v>0</v>
      </c>
    </row>
    <row r="161" spans="9:21">
      <c r="I161" s="79">
        <v>0</v>
      </c>
      <c r="J161" s="79">
        <v>1.0555555555555554</v>
      </c>
      <c r="K161" s="79">
        <v>0</v>
      </c>
      <c r="L161" s="79">
        <v>0</v>
      </c>
      <c r="M161" s="80">
        <f t="shared" si="10"/>
        <v>0</v>
      </c>
      <c r="N161" s="80">
        <f t="shared" si="11"/>
        <v>25.333333333333329</v>
      </c>
      <c r="O161" s="80">
        <f t="shared" si="12"/>
        <v>0</v>
      </c>
      <c r="P161" s="80">
        <f t="shared" si="13"/>
        <v>0</v>
      </c>
      <c r="R161">
        <v>0</v>
      </c>
      <c r="S161">
        <v>25.333333333333329</v>
      </c>
      <c r="T161">
        <v>0</v>
      </c>
      <c r="U161">
        <v>0</v>
      </c>
    </row>
    <row r="162" spans="9:21">
      <c r="I162" s="79">
        <v>0</v>
      </c>
      <c r="J162" s="79">
        <v>0</v>
      </c>
      <c r="K162" s="79">
        <v>0</v>
      </c>
      <c r="L162" s="79">
        <v>0.49722222222222223</v>
      </c>
      <c r="M162" s="80">
        <f t="shared" si="10"/>
        <v>0</v>
      </c>
      <c r="N162" s="80">
        <f t="shared" si="11"/>
        <v>0</v>
      </c>
      <c r="O162" s="80">
        <f t="shared" si="12"/>
        <v>0</v>
      </c>
      <c r="P162" s="80">
        <f t="shared" si="13"/>
        <v>11.933333333333334</v>
      </c>
      <c r="R162">
        <v>0</v>
      </c>
      <c r="S162">
        <v>0</v>
      </c>
      <c r="T162">
        <v>0</v>
      </c>
      <c r="U162">
        <v>11.933333333333334</v>
      </c>
    </row>
    <row r="163" spans="9:21">
      <c r="I163" s="79">
        <v>0</v>
      </c>
      <c r="J163" s="79">
        <v>0</v>
      </c>
      <c r="K163" s="79">
        <v>0</v>
      </c>
      <c r="L163" s="79">
        <v>0.27638888888888891</v>
      </c>
      <c r="M163" s="80">
        <f t="shared" si="10"/>
        <v>0</v>
      </c>
      <c r="N163" s="80">
        <f t="shared" si="11"/>
        <v>0</v>
      </c>
      <c r="O163" s="80">
        <f t="shared" si="12"/>
        <v>0</v>
      </c>
      <c r="P163" s="80">
        <f t="shared" si="13"/>
        <v>6.6333333333333337</v>
      </c>
      <c r="R163">
        <v>0</v>
      </c>
      <c r="S163">
        <v>0</v>
      </c>
      <c r="T163">
        <v>0</v>
      </c>
      <c r="U163">
        <v>6.6333333333333337</v>
      </c>
    </row>
    <row r="164" spans="9:21">
      <c r="I164" s="79">
        <v>6.8749999999999978E-2</v>
      </c>
      <c r="J164" s="79">
        <v>0</v>
      </c>
      <c r="K164" s="79">
        <v>0</v>
      </c>
      <c r="L164" s="79">
        <v>0</v>
      </c>
      <c r="M164" s="80">
        <f t="shared" si="10"/>
        <v>1.6499999999999995</v>
      </c>
      <c r="N164" s="80">
        <f t="shared" si="11"/>
        <v>0</v>
      </c>
      <c r="O164" s="80">
        <f t="shared" si="12"/>
        <v>0</v>
      </c>
      <c r="P164" s="80">
        <f t="shared" si="13"/>
        <v>0</v>
      </c>
      <c r="R164">
        <v>1.6499999999999995</v>
      </c>
      <c r="S164">
        <v>0</v>
      </c>
      <c r="T164">
        <v>0</v>
      </c>
      <c r="U164">
        <v>0</v>
      </c>
    </row>
    <row r="165" spans="9:21">
      <c r="I165" s="79">
        <v>0</v>
      </c>
      <c r="J165" s="79">
        <v>0</v>
      </c>
      <c r="K165" s="79">
        <v>0</v>
      </c>
      <c r="L165" s="79">
        <v>1.7034722222222225</v>
      </c>
      <c r="M165" s="80">
        <f t="shared" si="10"/>
        <v>0</v>
      </c>
      <c r="N165" s="80">
        <f t="shared" si="11"/>
        <v>0</v>
      </c>
      <c r="O165" s="80">
        <f t="shared" si="12"/>
        <v>0</v>
      </c>
      <c r="P165" s="80">
        <f t="shared" si="13"/>
        <v>40.88333333333334</v>
      </c>
      <c r="R165">
        <v>0</v>
      </c>
      <c r="S165">
        <v>0</v>
      </c>
      <c r="T165">
        <v>0</v>
      </c>
      <c r="U165">
        <v>40.88333333333334</v>
      </c>
    </row>
    <row r="166" spans="9:21">
      <c r="I166" s="79">
        <v>0</v>
      </c>
      <c r="J166" s="79">
        <v>0</v>
      </c>
      <c r="K166" s="79">
        <v>0</v>
      </c>
      <c r="L166" s="79">
        <v>0.63333333333333319</v>
      </c>
      <c r="M166" s="80">
        <f t="shared" si="10"/>
        <v>0</v>
      </c>
      <c r="N166" s="80">
        <f t="shared" si="11"/>
        <v>0</v>
      </c>
      <c r="O166" s="80">
        <f t="shared" si="12"/>
        <v>0</v>
      </c>
      <c r="P166" s="80">
        <f t="shared" si="13"/>
        <v>15.199999999999996</v>
      </c>
      <c r="R166">
        <v>0</v>
      </c>
      <c r="S166">
        <v>0</v>
      </c>
      <c r="T166">
        <v>0</v>
      </c>
      <c r="U166">
        <v>15.199999999999996</v>
      </c>
    </row>
    <row r="167" spans="9:21">
      <c r="I167" s="79">
        <v>0</v>
      </c>
      <c r="J167" s="79">
        <v>0</v>
      </c>
      <c r="K167" s="79">
        <v>0</v>
      </c>
      <c r="L167" s="79">
        <v>1.3069444444444445</v>
      </c>
      <c r="M167" s="80">
        <f t="shared" si="10"/>
        <v>0</v>
      </c>
      <c r="N167" s="80">
        <f t="shared" si="11"/>
        <v>0</v>
      </c>
      <c r="O167" s="80">
        <f t="shared" si="12"/>
        <v>0</v>
      </c>
      <c r="P167" s="80">
        <f t="shared" si="13"/>
        <v>31.366666666666667</v>
      </c>
      <c r="R167">
        <v>0</v>
      </c>
      <c r="S167">
        <v>0</v>
      </c>
      <c r="T167">
        <v>0</v>
      </c>
      <c r="U167">
        <v>31.366666666666667</v>
      </c>
    </row>
    <row r="168" spans="9:21">
      <c r="I168" s="79">
        <v>0</v>
      </c>
      <c r="J168" s="79">
        <v>0</v>
      </c>
      <c r="K168" s="79">
        <v>0</v>
      </c>
      <c r="L168" s="79">
        <v>0.46458333333333329</v>
      </c>
      <c r="M168" s="80">
        <f t="shared" si="10"/>
        <v>0</v>
      </c>
      <c r="N168" s="80">
        <f t="shared" si="11"/>
        <v>0</v>
      </c>
      <c r="O168" s="80">
        <f t="shared" si="12"/>
        <v>0</v>
      </c>
      <c r="P168" s="80">
        <f t="shared" si="13"/>
        <v>11.149999999999999</v>
      </c>
      <c r="R168">
        <v>0</v>
      </c>
      <c r="S168">
        <v>0</v>
      </c>
      <c r="T168">
        <v>0</v>
      </c>
      <c r="U168">
        <v>11.149999999999999</v>
      </c>
    </row>
    <row r="169" spans="9:21">
      <c r="I169" s="79">
        <v>0</v>
      </c>
      <c r="J169" s="79">
        <v>0</v>
      </c>
      <c r="K169" s="79">
        <v>0</v>
      </c>
      <c r="L169" s="79">
        <v>0.4513888888888889</v>
      </c>
      <c r="M169" s="80">
        <f t="shared" si="10"/>
        <v>0</v>
      </c>
      <c r="N169" s="80">
        <f t="shared" si="11"/>
        <v>0</v>
      </c>
      <c r="O169" s="80">
        <f t="shared" si="12"/>
        <v>0</v>
      </c>
      <c r="P169" s="80">
        <f t="shared" si="13"/>
        <v>10.833333333333334</v>
      </c>
      <c r="R169">
        <v>0</v>
      </c>
      <c r="S169">
        <v>0</v>
      </c>
      <c r="T169">
        <v>0</v>
      </c>
      <c r="U169">
        <v>10.833333333333334</v>
      </c>
    </row>
    <row r="170" spans="9:21">
      <c r="I170" s="79">
        <v>0</v>
      </c>
      <c r="J170" s="79">
        <v>0</v>
      </c>
      <c r="K170" s="79">
        <v>0.10972222222222222</v>
      </c>
      <c r="L170" s="79">
        <v>0</v>
      </c>
      <c r="M170" s="80">
        <f t="shared" si="10"/>
        <v>0</v>
      </c>
      <c r="N170" s="80">
        <f t="shared" si="11"/>
        <v>0</v>
      </c>
      <c r="O170" s="80">
        <f t="shared" si="12"/>
        <v>2.6333333333333333</v>
      </c>
      <c r="P170" s="80">
        <f t="shared" si="13"/>
        <v>0</v>
      </c>
      <c r="R170">
        <v>0</v>
      </c>
      <c r="S170">
        <v>0</v>
      </c>
      <c r="T170">
        <v>2.6333333333333333</v>
      </c>
      <c r="U170">
        <v>0</v>
      </c>
    </row>
    <row r="171" spans="9:21">
      <c r="I171" s="79">
        <v>0</v>
      </c>
      <c r="J171" s="79">
        <v>0</v>
      </c>
      <c r="K171" s="79">
        <v>1.2208333333333334</v>
      </c>
      <c r="L171" s="79">
        <v>0</v>
      </c>
      <c r="M171" s="80">
        <f t="shared" si="10"/>
        <v>0</v>
      </c>
      <c r="N171" s="80">
        <f t="shared" si="11"/>
        <v>0</v>
      </c>
      <c r="O171" s="80">
        <f t="shared" si="12"/>
        <v>29.300000000000004</v>
      </c>
      <c r="P171" s="80">
        <f t="shared" si="13"/>
        <v>0</v>
      </c>
      <c r="R171">
        <v>0</v>
      </c>
      <c r="S171">
        <v>0</v>
      </c>
      <c r="T171">
        <v>29.300000000000004</v>
      </c>
      <c r="U171">
        <v>0</v>
      </c>
    </row>
    <row r="172" spans="9:21">
      <c r="I172" s="79">
        <v>0</v>
      </c>
      <c r="J172" s="79">
        <v>0</v>
      </c>
      <c r="K172" s="79">
        <v>0</v>
      </c>
      <c r="L172" s="79">
        <v>1.1569444444444446</v>
      </c>
      <c r="M172" s="80">
        <f t="shared" si="10"/>
        <v>0</v>
      </c>
      <c r="N172" s="80">
        <f t="shared" si="11"/>
        <v>0</v>
      </c>
      <c r="O172" s="80">
        <f t="shared" si="12"/>
        <v>0</v>
      </c>
      <c r="P172" s="80">
        <f t="shared" si="13"/>
        <v>27.766666666666669</v>
      </c>
      <c r="R172">
        <v>0</v>
      </c>
      <c r="S172">
        <v>0</v>
      </c>
      <c r="T172">
        <v>0</v>
      </c>
      <c r="U172">
        <v>27.766666666666669</v>
      </c>
    </row>
    <row r="173" spans="9:21">
      <c r="I173" s="79">
        <v>0</v>
      </c>
      <c r="J173" s="79">
        <v>0</v>
      </c>
      <c r="K173" s="79">
        <v>0</v>
      </c>
      <c r="L173" s="79">
        <v>0.93958333333333333</v>
      </c>
      <c r="M173" s="80">
        <f t="shared" si="10"/>
        <v>0</v>
      </c>
      <c r="N173" s="80">
        <f t="shared" si="11"/>
        <v>0</v>
      </c>
      <c r="O173" s="80">
        <f t="shared" si="12"/>
        <v>0</v>
      </c>
      <c r="P173" s="80">
        <f t="shared" si="13"/>
        <v>22.55</v>
      </c>
      <c r="R173">
        <v>0</v>
      </c>
      <c r="S173">
        <v>0</v>
      </c>
      <c r="T173">
        <v>0</v>
      </c>
      <c r="U173">
        <v>22.55</v>
      </c>
    </row>
    <row r="174" spans="9:21">
      <c r="I174" s="79">
        <v>0</v>
      </c>
      <c r="J174" s="79">
        <v>0</v>
      </c>
      <c r="K174" s="79">
        <v>0</v>
      </c>
      <c r="L174" s="79">
        <v>0.1166666666666667</v>
      </c>
      <c r="M174" s="80">
        <f t="shared" si="10"/>
        <v>0</v>
      </c>
      <c r="N174" s="80">
        <f t="shared" si="11"/>
        <v>0</v>
      </c>
      <c r="O174" s="80">
        <f t="shared" si="12"/>
        <v>0</v>
      </c>
      <c r="P174" s="80">
        <f t="shared" si="13"/>
        <v>2.8000000000000007</v>
      </c>
      <c r="R174">
        <v>0</v>
      </c>
      <c r="S174">
        <v>0</v>
      </c>
      <c r="T174">
        <v>0</v>
      </c>
      <c r="U174">
        <v>2.8000000000000007</v>
      </c>
    </row>
    <row r="175" spans="9:21">
      <c r="I175" s="79">
        <v>0</v>
      </c>
      <c r="J175" s="79">
        <v>0</v>
      </c>
      <c r="K175" s="79">
        <v>0</v>
      </c>
      <c r="L175" s="79">
        <v>2.083333333333337E-2</v>
      </c>
      <c r="M175" s="80">
        <f t="shared" si="10"/>
        <v>0</v>
      </c>
      <c r="N175" s="80">
        <f t="shared" si="11"/>
        <v>0</v>
      </c>
      <c r="O175" s="80">
        <f t="shared" si="12"/>
        <v>0</v>
      </c>
      <c r="P175" s="80">
        <f t="shared" si="13"/>
        <v>0.50000000000000089</v>
      </c>
      <c r="R175">
        <v>0</v>
      </c>
      <c r="S175">
        <v>0</v>
      </c>
      <c r="T175">
        <v>0</v>
      </c>
      <c r="U175">
        <v>0.50000000000000089</v>
      </c>
    </row>
  </sheetData>
  <conditionalFormatting sqref="I7:L8">
    <cfRule type="cellIs" dxfId="15" priority="12" stopIfTrue="1" operator="greaterThan">
      <formula>0</formula>
    </cfRule>
  </conditionalFormatting>
  <conditionalFormatting sqref="I7:L8">
    <cfRule type="cellIs" dxfId="14" priority="11" stopIfTrue="1" operator="greaterThan">
      <formula>0</formula>
    </cfRule>
  </conditionalFormatting>
  <conditionalFormatting sqref="I7:K8">
    <cfRule type="cellIs" dxfId="13" priority="10" stopIfTrue="1" operator="greaterThan">
      <formula>0</formula>
    </cfRule>
  </conditionalFormatting>
  <conditionalFormatting sqref="I7:L8">
    <cfRule type="cellIs" dxfId="12" priority="9" stopIfTrue="1" operator="greaterThan">
      <formula>0</formula>
    </cfRule>
  </conditionalFormatting>
  <conditionalFormatting sqref="I9:L9">
    <cfRule type="cellIs" dxfId="11" priority="8" stopIfTrue="1" operator="greaterThan">
      <formula>0</formula>
    </cfRule>
  </conditionalFormatting>
  <conditionalFormatting sqref="I9:L9">
    <cfRule type="cellIs" dxfId="10" priority="7" stopIfTrue="1" operator="greaterThan">
      <formula>0</formula>
    </cfRule>
  </conditionalFormatting>
  <conditionalFormatting sqref="I9:K9">
    <cfRule type="cellIs" dxfId="9" priority="6" stopIfTrue="1" operator="greaterThan">
      <formula>0</formula>
    </cfRule>
  </conditionalFormatting>
  <conditionalFormatting sqref="I9:L9">
    <cfRule type="cellIs" dxfId="8" priority="5" stopIfTrue="1" operator="greaterThan">
      <formula>0</formula>
    </cfRule>
  </conditionalFormatting>
  <conditionalFormatting sqref="I10:L10">
    <cfRule type="cellIs" dxfId="7" priority="4" stopIfTrue="1" operator="greaterThan">
      <formula>0</formula>
    </cfRule>
  </conditionalFormatting>
  <conditionalFormatting sqref="I10:L10">
    <cfRule type="cellIs" dxfId="6" priority="3" stopIfTrue="1" operator="greaterThan">
      <formula>0</formula>
    </cfRule>
  </conditionalFormatting>
  <conditionalFormatting sqref="I10:K10">
    <cfRule type="cellIs" dxfId="5" priority="2" stopIfTrue="1" operator="greaterThan">
      <formula>0</formula>
    </cfRule>
  </conditionalFormatting>
  <conditionalFormatting sqref="I10:L10">
    <cfRule type="cellIs" dxfId="4" priority="1" stopIfTrue="1" operator="greaterThan">
      <formula>0</formula>
    </cfRule>
  </conditionalFormatting>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D2:L601"/>
  <sheetViews>
    <sheetView workbookViewId="0">
      <selection activeCell="D244" sqref="D244:D601"/>
    </sheetView>
  </sheetViews>
  <sheetFormatPr defaultRowHeight="15"/>
  <cols>
    <col min="5" max="5" width="29.140625" customWidth="1"/>
    <col min="6" max="6" width="34.5703125" customWidth="1"/>
  </cols>
  <sheetData>
    <row r="2" spans="4:12">
      <c r="E2" s="29" t="s">
        <v>267</v>
      </c>
      <c r="F2" s="29" t="s">
        <v>266</v>
      </c>
    </row>
    <row r="3" spans="4:12" hidden="1">
      <c r="D3">
        <v>1</v>
      </c>
      <c r="E3" s="43">
        <v>1</v>
      </c>
      <c r="F3" t="e">
        <f>+VLOOKUP($D3,#REF!,1,0)</f>
        <v>#REF!</v>
      </c>
      <c r="L3" s="3"/>
    </row>
    <row r="4" spans="4:12" hidden="1">
      <c r="D4">
        <v>2</v>
      </c>
      <c r="E4" s="43">
        <v>2</v>
      </c>
      <c r="F4" t="e">
        <f>+VLOOKUP($D4,#REF!,1,0)</f>
        <v>#REF!</v>
      </c>
      <c r="L4" s="3"/>
    </row>
    <row r="5" spans="4:12" hidden="1">
      <c r="D5">
        <v>3</v>
      </c>
      <c r="E5" s="43">
        <v>3</v>
      </c>
      <c r="F5" t="e">
        <f>+VLOOKUP($D5,#REF!,1,0)</f>
        <v>#REF!</v>
      </c>
      <c r="L5" s="8"/>
    </row>
    <row r="6" spans="4:12" hidden="1">
      <c r="D6">
        <v>4</v>
      </c>
      <c r="E6" s="43">
        <v>5</v>
      </c>
      <c r="F6" t="e">
        <f>+VLOOKUP($D6,#REF!,1,0)</f>
        <v>#REF!</v>
      </c>
      <c r="L6" s="3"/>
    </row>
    <row r="7" spans="4:12" hidden="1">
      <c r="D7">
        <v>5</v>
      </c>
      <c r="E7" s="43">
        <v>7</v>
      </c>
      <c r="F7" t="e">
        <f>+VLOOKUP($D7,#REF!,1,0)</f>
        <v>#REF!</v>
      </c>
      <c r="L7" s="8"/>
    </row>
    <row r="8" spans="4:12" hidden="1">
      <c r="D8">
        <v>6</v>
      </c>
      <c r="E8" s="43">
        <v>17</v>
      </c>
      <c r="F8" t="e">
        <f>+VLOOKUP($D8,#REF!,1,0)</f>
        <v>#REF!</v>
      </c>
      <c r="L8" s="3"/>
    </row>
    <row r="9" spans="4:12" hidden="1">
      <c r="D9">
        <v>7</v>
      </c>
      <c r="E9" s="43">
        <v>18</v>
      </c>
      <c r="F9" t="e">
        <f>+VLOOKUP($D9,#REF!,1,0)</f>
        <v>#REF!</v>
      </c>
      <c r="L9" s="3"/>
    </row>
    <row r="10" spans="4:12" hidden="1">
      <c r="D10">
        <v>8</v>
      </c>
      <c r="E10" s="43">
        <v>19</v>
      </c>
      <c r="F10" t="e">
        <f>+VLOOKUP($D10,#REF!,1,0)</f>
        <v>#REF!</v>
      </c>
      <c r="L10" s="8"/>
    </row>
    <row r="11" spans="4:12" hidden="1">
      <c r="D11">
        <v>9</v>
      </c>
      <c r="E11" s="43">
        <v>23</v>
      </c>
      <c r="F11" t="e">
        <f>+VLOOKUP($D11,#REF!,1,0)</f>
        <v>#REF!</v>
      </c>
      <c r="L11" s="8"/>
    </row>
    <row r="12" spans="4:12" hidden="1">
      <c r="D12">
        <v>10</v>
      </c>
      <c r="E12" s="43">
        <v>29</v>
      </c>
      <c r="F12" t="e">
        <f>+VLOOKUP($D12,#REF!,1,0)</f>
        <v>#REF!</v>
      </c>
      <c r="L12" s="3"/>
    </row>
    <row r="13" spans="4:12" hidden="1">
      <c r="D13">
        <v>11</v>
      </c>
      <c r="E13" s="43">
        <v>30</v>
      </c>
      <c r="F13" t="e">
        <f>+VLOOKUP($D13,#REF!,1,0)</f>
        <v>#REF!</v>
      </c>
      <c r="L13" s="3"/>
    </row>
    <row r="14" spans="4:12" hidden="1">
      <c r="D14">
        <v>12</v>
      </c>
      <c r="E14" s="43">
        <v>31</v>
      </c>
      <c r="F14" t="e">
        <f>+VLOOKUP($D14,#REF!,1,0)</f>
        <v>#REF!</v>
      </c>
      <c r="L14" s="3"/>
    </row>
    <row r="15" spans="4:12" hidden="1">
      <c r="D15">
        <v>13</v>
      </c>
      <c r="E15" s="43">
        <v>36</v>
      </c>
      <c r="F15" t="e">
        <f>+VLOOKUP($D15,#REF!,1,0)</f>
        <v>#REF!</v>
      </c>
      <c r="L15" s="3"/>
    </row>
    <row r="16" spans="4:12" hidden="1">
      <c r="D16">
        <v>14</v>
      </c>
      <c r="E16" s="43">
        <v>48</v>
      </c>
      <c r="F16" t="e">
        <f>+VLOOKUP($D16,#REF!,1,0)</f>
        <v>#REF!</v>
      </c>
      <c r="L16" s="3"/>
    </row>
    <row r="17" spans="4:12" hidden="1">
      <c r="D17">
        <v>15</v>
      </c>
      <c r="E17" s="43">
        <v>56</v>
      </c>
      <c r="F17" t="e">
        <f>+VLOOKUP($D17,#REF!,1,0)</f>
        <v>#REF!</v>
      </c>
      <c r="L17" s="9"/>
    </row>
    <row r="18" spans="4:12" hidden="1">
      <c r="D18">
        <v>16</v>
      </c>
      <c r="E18" s="43">
        <v>57</v>
      </c>
      <c r="F18" t="e">
        <f>+VLOOKUP($D18,#REF!,1,0)</f>
        <v>#REF!</v>
      </c>
      <c r="L18" s="9"/>
    </row>
    <row r="19" spans="4:12" hidden="1">
      <c r="D19">
        <v>17</v>
      </c>
      <c r="E19" s="43">
        <v>60</v>
      </c>
      <c r="F19" t="e">
        <f>+VLOOKUP($D19,#REF!,1,0)</f>
        <v>#REF!</v>
      </c>
      <c r="L19" s="3"/>
    </row>
    <row r="20" spans="4:12" hidden="1">
      <c r="D20">
        <v>18</v>
      </c>
      <c r="E20" s="43">
        <v>62</v>
      </c>
      <c r="F20" t="e">
        <f>+VLOOKUP($D20,#REF!,1,0)</f>
        <v>#REF!</v>
      </c>
      <c r="L20" s="3"/>
    </row>
    <row r="21" spans="4:12" hidden="1">
      <c r="D21">
        <v>19</v>
      </c>
      <c r="E21" s="43">
        <v>63</v>
      </c>
      <c r="F21" t="e">
        <f>+VLOOKUP($D21,#REF!,1,0)</f>
        <v>#REF!</v>
      </c>
      <c r="L21" s="8"/>
    </row>
    <row r="22" spans="4:12" hidden="1">
      <c r="D22">
        <v>20</v>
      </c>
      <c r="E22" s="43">
        <v>64</v>
      </c>
      <c r="F22" t="e">
        <f>+VLOOKUP($D22,#REF!,1,0)</f>
        <v>#REF!</v>
      </c>
      <c r="L22" s="3"/>
    </row>
    <row r="23" spans="4:12" hidden="1">
      <c r="D23">
        <v>21</v>
      </c>
      <c r="E23" s="43">
        <v>67</v>
      </c>
      <c r="F23" t="e">
        <f>+VLOOKUP($D23,#REF!,1,0)</f>
        <v>#REF!</v>
      </c>
      <c r="L23" s="8"/>
    </row>
    <row r="24" spans="4:12" hidden="1">
      <c r="D24">
        <v>22</v>
      </c>
      <c r="E24" s="43">
        <v>68</v>
      </c>
      <c r="F24" t="e">
        <f>+VLOOKUP($D24,#REF!,1,0)</f>
        <v>#REF!</v>
      </c>
      <c r="L24" s="8"/>
    </row>
    <row r="25" spans="4:12" hidden="1">
      <c r="D25">
        <v>23</v>
      </c>
      <c r="E25" s="43">
        <v>71</v>
      </c>
      <c r="F25" t="e">
        <f>+VLOOKUP($D25,#REF!,1,0)</f>
        <v>#REF!</v>
      </c>
      <c r="L25" s="8"/>
    </row>
    <row r="26" spans="4:12" hidden="1">
      <c r="D26">
        <v>24</v>
      </c>
      <c r="E26" s="43">
        <v>72</v>
      </c>
      <c r="F26" t="e">
        <f>+VLOOKUP($D26,#REF!,1,0)</f>
        <v>#REF!</v>
      </c>
      <c r="L26" s="3"/>
    </row>
    <row r="27" spans="4:12" hidden="1">
      <c r="D27">
        <v>25</v>
      </c>
      <c r="E27" s="43">
        <v>73</v>
      </c>
      <c r="F27" t="e">
        <f>+VLOOKUP($D27,#REF!,1,0)</f>
        <v>#REF!</v>
      </c>
      <c r="L27" s="3"/>
    </row>
    <row r="28" spans="4:12" hidden="1">
      <c r="D28">
        <v>26</v>
      </c>
      <c r="E28" s="43">
        <v>76</v>
      </c>
      <c r="F28" t="e">
        <f>+VLOOKUP($D28,#REF!,1,0)</f>
        <v>#REF!</v>
      </c>
      <c r="L28" s="3"/>
    </row>
    <row r="29" spans="4:12" hidden="1">
      <c r="D29">
        <v>27</v>
      </c>
      <c r="E29" s="43">
        <v>81</v>
      </c>
      <c r="F29" t="e">
        <f>+VLOOKUP($D29,#REF!,1,0)</f>
        <v>#REF!</v>
      </c>
      <c r="L29" s="3"/>
    </row>
    <row r="30" spans="4:12" hidden="1">
      <c r="D30">
        <v>28</v>
      </c>
      <c r="E30" s="43">
        <v>82</v>
      </c>
      <c r="F30" t="e">
        <f>+VLOOKUP($D30,#REF!,1,0)</f>
        <v>#REF!</v>
      </c>
      <c r="L30" s="8"/>
    </row>
    <row r="31" spans="4:12" hidden="1">
      <c r="D31">
        <v>29</v>
      </c>
      <c r="E31" s="43">
        <v>83</v>
      </c>
      <c r="F31" t="e">
        <f>+VLOOKUP($D31,#REF!,1,0)</f>
        <v>#REF!</v>
      </c>
      <c r="L31" s="8"/>
    </row>
    <row r="32" spans="4:12" hidden="1">
      <c r="D32">
        <v>30</v>
      </c>
      <c r="E32" s="43">
        <v>85</v>
      </c>
      <c r="F32" t="e">
        <f>+VLOOKUP($D32,#REF!,1,0)</f>
        <v>#REF!</v>
      </c>
      <c r="L32" s="8"/>
    </row>
    <row r="33" spans="4:12" hidden="1">
      <c r="D33">
        <v>31</v>
      </c>
      <c r="E33" s="43">
        <v>88</v>
      </c>
      <c r="F33" t="e">
        <f>+VLOOKUP($D33,#REF!,1,0)</f>
        <v>#REF!</v>
      </c>
      <c r="L33" s="8"/>
    </row>
    <row r="34" spans="4:12" hidden="1">
      <c r="D34">
        <v>32</v>
      </c>
      <c r="E34" s="43">
        <v>89</v>
      </c>
      <c r="F34" t="e">
        <f>+VLOOKUP($D34,#REF!,1,0)</f>
        <v>#REF!</v>
      </c>
      <c r="L34" s="8"/>
    </row>
    <row r="35" spans="4:12" hidden="1">
      <c r="D35">
        <v>33</v>
      </c>
      <c r="E35" s="43">
        <v>91</v>
      </c>
      <c r="F35" t="e">
        <f>+VLOOKUP($D35,#REF!,1,0)</f>
        <v>#REF!</v>
      </c>
      <c r="L35" s="8"/>
    </row>
    <row r="36" spans="4:12" hidden="1">
      <c r="D36">
        <v>34</v>
      </c>
      <c r="E36" s="43">
        <v>92</v>
      </c>
      <c r="F36" t="e">
        <f>+VLOOKUP($D36,#REF!,1,0)</f>
        <v>#REF!</v>
      </c>
      <c r="L36" s="8"/>
    </row>
    <row r="37" spans="4:12" hidden="1">
      <c r="D37">
        <v>35</v>
      </c>
      <c r="E37" s="43">
        <v>97</v>
      </c>
      <c r="F37" t="e">
        <f>+VLOOKUP($D37,#REF!,1,0)</f>
        <v>#REF!</v>
      </c>
      <c r="L37" s="3"/>
    </row>
    <row r="38" spans="4:12" hidden="1">
      <c r="D38">
        <v>36</v>
      </c>
      <c r="E38" s="43">
        <v>100</v>
      </c>
      <c r="F38" t="e">
        <f>+VLOOKUP($D38,#REF!,1,0)</f>
        <v>#REF!</v>
      </c>
      <c r="L38" s="3"/>
    </row>
    <row r="39" spans="4:12" hidden="1">
      <c r="D39">
        <v>37</v>
      </c>
      <c r="E39" s="43">
        <v>102</v>
      </c>
      <c r="F39" t="e">
        <f>+VLOOKUP($D39,#REF!,1,0)</f>
        <v>#REF!</v>
      </c>
      <c r="L39" s="8"/>
    </row>
    <row r="40" spans="4:12" hidden="1">
      <c r="D40">
        <v>38</v>
      </c>
      <c r="E40" s="43">
        <v>103</v>
      </c>
      <c r="F40" t="e">
        <f>+VLOOKUP($D40,#REF!,1,0)</f>
        <v>#REF!</v>
      </c>
      <c r="L40" s="8"/>
    </row>
    <row r="41" spans="4:12" hidden="1">
      <c r="D41">
        <v>39</v>
      </c>
      <c r="E41" s="43">
        <v>104</v>
      </c>
      <c r="F41" t="e">
        <f>+VLOOKUP($D41,#REF!,1,0)</f>
        <v>#REF!</v>
      </c>
      <c r="L41" s="3"/>
    </row>
    <row r="42" spans="4:12" hidden="1">
      <c r="D42">
        <v>40</v>
      </c>
      <c r="E42" s="43">
        <v>105</v>
      </c>
      <c r="F42" t="e">
        <f>+VLOOKUP($D42,#REF!,1,0)</f>
        <v>#REF!</v>
      </c>
      <c r="L42" s="3"/>
    </row>
    <row r="43" spans="4:12" hidden="1">
      <c r="D43">
        <v>41</v>
      </c>
      <c r="E43" s="43">
        <v>106</v>
      </c>
      <c r="F43" t="e">
        <f>+VLOOKUP($D43,#REF!,1,0)</f>
        <v>#REF!</v>
      </c>
      <c r="L43" s="8"/>
    </row>
    <row r="44" spans="4:12" hidden="1">
      <c r="D44">
        <v>42</v>
      </c>
      <c r="E44" s="43">
        <v>124</v>
      </c>
      <c r="F44" t="e">
        <f>+VLOOKUP($D44,#REF!,1,0)</f>
        <v>#REF!</v>
      </c>
      <c r="L44" s="3"/>
    </row>
    <row r="45" spans="4:12" hidden="1">
      <c r="D45">
        <v>43</v>
      </c>
      <c r="E45" s="43">
        <v>128</v>
      </c>
      <c r="F45" t="e">
        <f>+VLOOKUP($D45,#REF!,1,0)</f>
        <v>#REF!</v>
      </c>
      <c r="L45" s="8"/>
    </row>
    <row r="46" spans="4:12" hidden="1">
      <c r="D46">
        <v>44</v>
      </c>
      <c r="E46" s="43">
        <v>129</v>
      </c>
      <c r="F46" t="e">
        <f>+VLOOKUP($D46,#REF!,1,0)</f>
        <v>#REF!</v>
      </c>
      <c r="L46" s="3"/>
    </row>
    <row r="47" spans="4:12" hidden="1">
      <c r="D47">
        <v>45</v>
      </c>
      <c r="E47" s="43">
        <v>130</v>
      </c>
      <c r="F47" t="e">
        <f>+VLOOKUP($D47,#REF!,1,0)</f>
        <v>#REF!</v>
      </c>
      <c r="L47" s="3"/>
    </row>
    <row r="48" spans="4:12" hidden="1">
      <c r="D48">
        <v>46</v>
      </c>
      <c r="E48" s="43">
        <v>131</v>
      </c>
      <c r="F48" t="e">
        <f>+VLOOKUP($D48,#REF!,1,0)</f>
        <v>#REF!</v>
      </c>
      <c r="L48" s="3"/>
    </row>
    <row r="49" spans="4:12" hidden="1">
      <c r="D49">
        <v>47</v>
      </c>
      <c r="E49" s="43">
        <v>136</v>
      </c>
      <c r="F49" t="e">
        <f>+VLOOKUP($D49,#REF!,1,0)</f>
        <v>#REF!</v>
      </c>
      <c r="L49" s="8"/>
    </row>
    <row r="50" spans="4:12" hidden="1">
      <c r="D50">
        <v>48</v>
      </c>
      <c r="E50" s="43">
        <v>140</v>
      </c>
      <c r="F50" t="e">
        <f>+VLOOKUP($D50,#REF!,1,0)</f>
        <v>#REF!</v>
      </c>
      <c r="L50" s="8"/>
    </row>
    <row r="51" spans="4:12" hidden="1">
      <c r="D51">
        <v>49</v>
      </c>
      <c r="E51" s="43">
        <v>141</v>
      </c>
      <c r="F51" t="e">
        <f>+VLOOKUP($D51,#REF!,1,0)</f>
        <v>#REF!</v>
      </c>
      <c r="L51" s="8"/>
    </row>
    <row r="52" spans="4:12" hidden="1">
      <c r="D52">
        <v>50</v>
      </c>
      <c r="E52" s="43">
        <v>142</v>
      </c>
      <c r="F52" t="e">
        <f>+VLOOKUP($D52,#REF!,1,0)</f>
        <v>#REF!</v>
      </c>
      <c r="L52" s="3"/>
    </row>
    <row r="53" spans="4:12" hidden="1">
      <c r="D53">
        <v>51</v>
      </c>
      <c r="E53" s="43">
        <v>145</v>
      </c>
      <c r="F53" t="e">
        <f>+VLOOKUP($D53,#REF!,1,0)</f>
        <v>#REF!</v>
      </c>
      <c r="L53" s="3"/>
    </row>
    <row r="54" spans="4:12" hidden="1">
      <c r="D54">
        <v>52</v>
      </c>
      <c r="E54" s="43">
        <v>153</v>
      </c>
      <c r="F54" t="e">
        <f>+VLOOKUP($D54,#REF!,1,0)</f>
        <v>#REF!</v>
      </c>
      <c r="L54" s="3"/>
    </row>
    <row r="55" spans="4:12" hidden="1">
      <c r="D55">
        <v>53</v>
      </c>
      <c r="E55" s="43">
        <v>159</v>
      </c>
      <c r="F55" t="e">
        <f>+VLOOKUP($D55,#REF!,1,0)</f>
        <v>#REF!</v>
      </c>
      <c r="L55" s="3"/>
    </row>
    <row r="56" spans="4:12" hidden="1">
      <c r="D56">
        <v>54</v>
      </c>
      <c r="E56" s="43">
        <v>162</v>
      </c>
      <c r="F56" t="e">
        <f>+VLOOKUP($D56,#REF!,1,0)</f>
        <v>#REF!</v>
      </c>
      <c r="L56" s="3"/>
    </row>
    <row r="57" spans="4:12" hidden="1">
      <c r="D57">
        <v>55</v>
      </c>
      <c r="E57" s="43">
        <v>168</v>
      </c>
      <c r="F57" t="e">
        <f>+VLOOKUP($D57,#REF!,1,0)</f>
        <v>#REF!</v>
      </c>
      <c r="L57" s="8"/>
    </row>
    <row r="58" spans="4:12" hidden="1">
      <c r="D58">
        <v>56</v>
      </c>
      <c r="E58" s="43">
        <v>169</v>
      </c>
      <c r="F58" t="e">
        <f>+VLOOKUP($D58,#REF!,1,0)</f>
        <v>#REF!</v>
      </c>
      <c r="L58" s="8"/>
    </row>
    <row r="59" spans="4:12" hidden="1">
      <c r="D59">
        <v>57</v>
      </c>
      <c r="E59" s="43">
        <v>170</v>
      </c>
      <c r="F59" t="e">
        <f>+VLOOKUP($D59,#REF!,1,0)</f>
        <v>#REF!</v>
      </c>
      <c r="L59" s="3"/>
    </row>
    <row r="60" spans="4:12" hidden="1">
      <c r="D60">
        <v>58</v>
      </c>
      <c r="E60" s="43">
        <v>172</v>
      </c>
      <c r="F60" t="e">
        <f>+VLOOKUP($D60,#REF!,1,0)</f>
        <v>#REF!</v>
      </c>
      <c r="L60" s="3"/>
    </row>
    <row r="61" spans="4:12" hidden="1">
      <c r="D61">
        <v>59</v>
      </c>
      <c r="E61" s="43">
        <v>174</v>
      </c>
      <c r="F61" t="e">
        <f>+VLOOKUP($D61,#REF!,1,0)</f>
        <v>#REF!</v>
      </c>
      <c r="L61" s="3"/>
    </row>
    <row r="62" spans="4:12" hidden="1">
      <c r="D62">
        <v>60</v>
      </c>
      <c r="E62" s="43">
        <v>182</v>
      </c>
      <c r="F62" t="e">
        <f>+VLOOKUP($D62,#REF!,1,0)</f>
        <v>#REF!</v>
      </c>
      <c r="L62" s="3"/>
    </row>
    <row r="63" spans="4:12" hidden="1">
      <c r="D63">
        <v>61</v>
      </c>
      <c r="E63" s="43">
        <v>183</v>
      </c>
      <c r="F63" t="e">
        <f>+VLOOKUP($D63,#REF!,1,0)</f>
        <v>#REF!</v>
      </c>
      <c r="L63" s="3"/>
    </row>
    <row r="64" spans="4:12" hidden="1">
      <c r="D64">
        <v>62</v>
      </c>
      <c r="E64" s="43">
        <v>191</v>
      </c>
      <c r="F64" t="e">
        <f>+VLOOKUP($D64,#REF!,1,0)</f>
        <v>#REF!</v>
      </c>
      <c r="L64" s="8"/>
    </row>
    <row r="65" spans="4:12" hidden="1">
      <c r="D65">
        <v>63</v>
      </c>
      <c r="E65" s="43">
        <v>194</v>
      </c>
      <c r="F65" t="e">
        <f>+VLOOKUP($D65,#REF!,1,0)</f>
        <v>#REF!</v>
      </c>
      <c r="L65" s="8"/>
    </row>
    <row r="66" spans="4:12" hidden="1">
      <c r="D66">
        <v>64</v>
      </c>
      <c r="E66" s="43">
        <v>196</v>
      </c>
      <c r="F66" t="e">
        <f>+VLOOKUP($D66,#REF!,1,0)</f>
        <v>#REF!</v>
      </c>
      <c r="L66" s="3"/>
    </row>
    <row r="67" spans="4:12" hidden="1">
      <c r="D67">
        <v>65</v>
      </c>
      <c r="E67" s="43">
        <v>199</v>
      </c>
      <c r="F67" t="e">
        <f>+VLOOKUP($D67,#REF!,1,0)</f>
        <v>#REF!</v>
      </c>
      <c r="L67" s="3"/>
    </row>
    <row r="68" spans="4:12" hidden="1">
      <c r="D68">
        <v>66</v>
      </c>
      <c r="E68" s="43">
        <v>210</v>
      </c>
      <c r="F68" t="e">
        <f>+VLOOKUP($D68,#REF!,1,0)</f>
        <v>#REF!</v>
      </c>
      <c r="L68" s="8"/>
    </row>
    <row r="69" spans="4:12" hidden="1">
      <c r="D69">
        <v>67</v>
      </c>
      <c r="E69" s="43">
        <v>212</v>
      </c>
      <c r="F69" t="e">
        <f>+VLOOKUP($D69,#REF!,1,0)</f>
        <v>#REF!</v>
      </c>
      <c r="L69" s="8"/>
    </row>
    <row r="70" spans="4:12" hidden="1">
      <c r="D70">
        <v>68</v>
      </c>
      <c r="E70" s="43">
        <v>213</v>
      </c>
      <c r="F70" t="e">
        <f>+VLOOKUP($D70,#REF!,1,0)</f>
        <v>#REF!</v>
      </c>
      <c r="L70" s="8"/>
    </row>
    <row r="71" spans="4:12" hidden="1">
      <c r="D71">
        <v>69</v>
      </c>
      <c r="E71" s="43">
        <v>216</v>
      </c>
      <c r="F71" t="e">
        <f>+VLOOKUP($D71,#REF!,1,0)</f>
        <v>#REF!</v>
      </c>
      <c r="L71" s="8"/>
    </row>
    <row r="72" spans="4:12" hidden="1">
      <c r="D72">
        <v>70</v>
      </c>
      <c r="E72" s="43">
        <v>217</v>
      </c>
      <c r="F72" t="e">
        <f>+VLOOKUP($D72,#REF!,1,0)</f>
        <v>#REF!</v>
      </c>
      <c r="L72" s="8"/>
    </row>
    <row r="73" spans="4:12" hidden="1">
      <c r="D73">
        <v>71</v>
      </c>
      <c r="E73" s="43">
        <v>219</v>
      </c>
      <c r="F73" t="e">
        <f>+VLOOKUP($D73,#REF!,1,0)</f>
        <v>#REF!</v>
      </c>
      <c r="L73" s="8"/>
    </row>
    <row r="74" spans="4:12" hidden="1">
      <c r="D74">
        <v>72</v>
      </c>
      <c r="E74" s="43">
        <v>221</v>
      </c>
      <c r="F74" t="e">
        <f>+VLOOKUP($D74,#REF!,1,0)</f>
        <v>#REF!</v>
      </c>
      <c r="L74" s="8"/>
    </row>
    <row r="75" spans="4:12" hidden="1">
      <c r="D75">
        <v>73</v>
      </c>
      <c r="E75" s="43">
        <v>228</v>
      </c>
      <c r="F75" t="e">
        <f>+VLOOKUP($D75,#REF!,1,0)</f>
        <v>#REF!</v>
      </c>
      <c r="L75" s="3"/>
    </row>
    <row r="76" spans="4:12" hidden="1">
      <c r="D76">
        <v>74</v>
      </c>
      <c r="F76" t="e">
        <f>+VLOOKUP($D76,#REF!,1,0)</f>
        <v>#REF!</v>
      </c>
      <c r="L76" s="3"/>
    </row>
    <row r="77" spans="4:12" hidden="1">
      <c r="D77">
        <v>75</v>
      </c>
      <c r="F77" t="e">
        <f>+VLOOKUP($D77,#REF!,1,0)</f>
        <v>#REF!</v>
      </c>
      <c r="L77" s="8"/>
    </row>
    <row r="78" spans="4:12" hidden="1">
      <c r="D78">
        <v>76</v>
      </c>
      <c r="F78" t="e">
        <f>+VLOOKUP($D78,#REF!,1,0)</f>
        <v>#REF!</v>
      </c>
      <c r="L78" s="8"/>
    </row>
    <row r="79" spans="4:12" hidden="1">
      <c r="D79">
        <v>77</v>
      </c>
      <c r="F79" t="e">
        <f>+VLOOKUP($D79,#REF!,1,0)</f>
        <v>#REF!</v>
      </c>
      <c r="L79" s="8"/>
    </row>
    <row r="80" spans="4:12" hidden="1">
      <c r="D80">
        <v>78</v>
      </c>
      <c r="F80" t="e">
        <f>+VLOOKUP($D80,#REF!,1,0)</f>
        <v>#REF!</v>
      </c>
      <c r="L80" s="8"/>
    </row>
    <row r="81" spans="4:12" hidden="1">
      <c r="D81">
        <v>79</v>
      </c>
      <c r="F81" t="e">
        <f>+VLOOKUP($D81,#REF!,1,0)</f>
        <v>#REF!</v>
      </c>
      <c r="L81" s="3"/>
    </row>
    <row r="82" spans="4:12" hidden="1">
      <c r="D82">
        <v>80</v>
      </c>
      <c r="F82" t="e">
        <f>+VLOOKUP($D82,#REF!,1,0)</f>
        <v>#REF!</v>
      </c>
      <c r="L82" s="3"/>
    </row>
    <row r="83" spans="4:12" hidden="1">
      <c r="D83">
        <v>81</v>
      </c>
      <c r="F83" t="e">
        <f>+VLOOKUP($D83,#REF!,1,0)</f>
        <v>#REF!</v>
      </c>
      <c r="L83" s="3"/>
    </row>
    <row r="84" spans="4:12" hidden="1">
      <c r="D84">
        <v>82</v>
      </c>
      <c r="F84" t="e">
        <f>+VLOOKUP($D84,#REF!,1,0)</f>
        <v>#REF!</v>
      </c>
      <c r="L84" s="3"/>
    </row>
    <row r="85" spans="4:12" hidden="1">
      <c r="D85">
        <v>83</v>
      </c>
      <c r="F85" t="e">
        <f>+VLOOKUP($D85,#REF!,1,0)</f>
        <v>#REF!</v>
      </c>
      <c r="L85" s="3"/>
    </row>
    <row r="86" spans="4:12" hidden="1">
      <c r="D86">
        <v>84</v>
      </c>
      <c r="F86" t="e">
        <f>+VLOOKUP($D86,#REF!,1,0)</f>
        <v>#REF!</v>
      </c>
      <c r="L86" s="9"/>
    </row>
    <row r="87" spans="4:12" hidden="1">
      <c r="D87">
        <v>85</v>
      </c>
      <c r="F87" t="e">
        <f>+VLOOKUP($D87,#REF!,1,0)</f>
        <v>#REF!</v>
      </c>
      <c r="L87" s="3"/>
    </row>
    <row r="88" spans="4:12" hidden="1">
      <c r="D88">
        <v>86</v>
      </c>
      <c r="F88" t="e">
        <f>+VLOOKUP($D88,#REF!,1,0)</f>
        <v>#REF!</v>
      </c>
      <c r="L88" s="3"/>
    </row>
    <row r="89" spans="4:12" hidden="1">
      <c r="D89">
        <v>87</v>
      </c>
      <c r="F89" t="e">
        <f>+VLOOKUP($D89,#REF!,1,0)</f>
        <v>#REF!</v>
      </c>
      <c r="L89" s="8"/>
    </row>
    <row r="90" spans="4:12" hidden="1">
      <c r="D90">
        <v>88</v>
      </c>
      <c r="F90" t="e">
        <f>+VLOOKUP($D90,#REF!,1,0)</f>
        <v>#REF!</v>
      </c>
      <c r="L90" s="8"/>
    </row>
    <row r="91" spans="4:12" hidden="1">
      <c r="D91">
        <v>89</v>
      </c>
      <c r="F91" t="e">
        <f>+VLOOKUP($D91,#REF!,1,0)</f>
        <v>#REF!</v>
      </c>
      <c r="L91" s="3"/>
    </row>
    <row r="92" spans="4:12" hidden="1">
      <c r="D92">
        <v>90</v>
      </c>
      <c r="F92" t="e">
        <f>+VLOOKUP($D92,#REF!,1,0)</f>
        <v>#REF!</v>
      </c>
      <c r="L92" s="8"/>
    </row>
    <row r="93" spans="4:12" hidden="1">
      <c r="D93">
        <v>91</v>
      </c>
      <c r="F93" t="e">
        <f>+VLOOKUP($D93,#REF!,1,0)</f>
        <v>#REF!</v>
      </c>
      <c r="L93" s="9"/>
    </row>
    <row r="94" spans="4:12" hidden="1">
      <c r="D94">
        <v>92</v>
      </c>
      <c r="F94" t="e">
        <f>+VLOOKUP($D94,#REF!,1,0)</f>
        <v>#REF!</v>
      </c>
      <c r="L94" s="3"/>
    </row>
    <row r="95" spans="4:12" hidden="1">
      <c r="D95">
        <v>93</v>
      </c>
      <c r="F95" t="e">
        <f>+VLOOKUP($D95,#REF!,1,0)</f>
        <v>#REF!</v>
      </c>
      <c r="L95" s="3"/>
    </row>
    <row r="96" spans="4:12" hidden="1">
      <c r="D96">
        <v>94</v>
      </c>
      <c r="F96" t="e">
        <f>+VLOOKUP($D96,#REF!,1,0)</f>
        <v>#REF!</v>
      </c>
      <c r="L96" s="8"/>
    </row>
    <row r="97" spans="4:12" hidden="1">
      <c r="D97">
        <v>95</v>
      </c>
      <c r="F97" t="e">
        <f>+VLOOKUP($D97,#REF!,1,0)</f>
        <v>#REF!</v>
      </c>
      <c r="L97" s="3"/>
    </row>
    <row r="98" spans="4:12" hidden="1">
      <c r="D98">
        <v>96</v>
      </c>
      <c r="F98" t="e">
        <f>+VLOOKUP($D98,#REF!,1,0)</f>
        <v>#REF!</v>
      </c>
      <c r="L98" s="9"/>
    </row>
    <row r="99" spans="4:12" hidden="1">
      <c r="D99">
        <v>97</v>
      </c>
      <c r="F99" t="e">
        <f>+VLOOKUP($D99,#REF!,1,0)</f>
        <v>#REF!</v>
      </c>
      <c r="L99" s="3"/>
    </row>
    <row r="100" spans="4:12" hidden="1">
      <c r="D100">
        <v>98</v>
      </c>
      <c r="F100" t="e">
        <f>+VLOOKUP($D100,#REF!,1,0)</f>
        <v>#REF!</v>
      </c>
      <c r="L100" s="3"/>
    </row>
    <row r="101" spans="4:12" hidden="1">
      <c r="D101">
        <v>99</v>
      </c>
      <c r="F101" t="e">
        <f>+VLOOKUP($D101,#REF!,1,0)</f>
        <v>#REF!</v>
      </c>
      <c r="L101" s="3"/>
    </row>
    <row r="102" spans="4:12" hidden="1">
      <c r="D102">
        <v>100</v>
      </c>
      <c r="F102" t="e">
        <f>+VLOOKUP($D102,#REF!,1,0)</f>
        <v>#REF!</v>
      </c>
      <c r="L102" s="8"/>
    </row>
    <row r="103" spans="4:12" hidden="1">
      <c r="D103">
        <v>101</v>
      </c>
      <c r="F103" t="e">
        <f>+VLOOKUP($D103,#REF!,1,0)</f>
        <v>#REF!</v>
      </c>
      <c r="L103" s="8"/>
    </row>
    <row r="104" spans="4:12" hidden="1">
      <c r="D104">
        <v>102</v>
      </c>
      <c r="F104" t="e">
        <f>+VLOOKUP($D104,#REF!,1,0)</f>
        <v>#REF!</v>
      </c>
      <c r="L104" s="8"/>
    </row>
    <row r="105" spans="4:12" hidden="1">
      <c r="D105">
        <v>103</v>
      </c>
      <c r="F105" t="e">
        <f>+VLOOKUP($D105,#REF!,1,0)</f>
        <v>#REF!</v>
      </c>
      <c r="L105" s="3"/>
    </row>
    <row r="106" spans="4:12" hidden="1">
      <c r="D106">
        <v>104</v>
      </c>
      <c r="F106" t="e">
        <f>+VLOOKUP($D106,#REF!,1,0)</f>
        <v>#REF!</v>
      </c>
      <c r="L106" s="8"/>
    </row>
    <row r="107" spans="4:12" hidden="1">
      <c r="D107">
        <v>105</v>
      </c>
      <c r="F107" t="e">
        <f>+VLOOKUP($D107,#REF!,1,0)</f>
        <v>#REF!</v>
      </c>
      <c r="L107" s="8"/>
    </row>
    <row r="108" spans="4:12" hidden="1">
      <c r="D108">
        <v>106</v>
      </c>
      <c r="F108" t="e">
        <f>+VLOOKUP($D108,#REF!,1,0)</f>
        <v>#REF!</v>
      </c>
      <c r="L108" s="8"/>
    </row>
    <row r="109" spans="4:12" hidden="1">
      <c r="D109">
        <v>107</v>
      </c>
      <c r="F109" t="e">
        <f>+VLOOKUP($D109,#REF!,1,0)</f>
        <v>#REF!</v>
      </c>
      <c r="L109" s="3"/>
    </row>
    <row r="110" spans="4:12" hidden="1">
      <c r="D110">
        <v>108</v>
      </c>
      <c r="F110" t="e">
        <f>+VLOOKUP($D110,#REF!,1,0)</f>
        <v>#REF!</v>
      </c>
      <c r="L110" s="3"/>
    </row>
    <row r="111" spans="4:12" hidden="1">
      <c r="D111">
        <v>109</v>
      </c>
      <c r="F111" t="e">
        <f>+VLOOKUP($D111,#REF!,1,0)</f>
        <v>#REF!</v>
      </c>
      <c r="L111" s="3"/>
    </row>
    <row r="112" spans="4:12" hidden="1">
      <c r="D112">
        <v>110</v>
      </c>
      <c r="F112" t="e">
        <f>+VLOOKUP($D112,#REF!,1,0)</f>
        <v>#REF!</v>
      </c>
      <c r="L112" s="3"/>
    </row>
    <row r="113" spans="4:12" hidden="1">
      <c r="D113">
        <v>111</v>
      </c>
      <c r="F113" t="e">
        <f>+VLOOKUP($D113,#REF!,1,0)</f>
        <v>#REF!</v>
      </c>
      <c r="L113" s="3"/>
    </row>
    <row r="114" spans="4:12" hidden="1">
      <c r="D114">
        <v>112</v>
      </c>
      <c r="F114" t="e">
        <f>+VLOOKUP($D114,#REF!,1,0)</f>
        <v>#REF!</v>
      </c>
      <c r="L114" s="3"/>
    </row>
    <row r="115" spans="4:12" hidden="1">
      <c r="D115">
        <v>113</v>
      </c>
      <c r="F115" t="e">
        <f>+VLOOKUP($D115,#REF!,1,0)</f>
        <v>#REF!</v>
      </c>
      <c r="L115" s="8"/>
    </row>
    <row r="116" spans="4:12" hidden="1">
      <c r="D116">
        <v>114</v>
      </c>
      <c r="F116" t="e">
        <f>+VLOOKUP($D116,#REF!,1,0)</f>
        <v>#REF!</v>
      </c>
      <c r="L116" s="8"/>
    </row>
    <row r="117" spans="4:12" hidden="1">
      <c r="D117">
        <v>115</v>
      </c>
      <c r="F117" t="e">
        <f>+VLOOKUP($D117,#REF!,1,0)</f>
        <v>#REF!</v>
      </c>
      <c r="L117" s="8"/>
    </row>
    <row r="118" spans="4:12" hidden="1">
      <c r="D118">
        <v>116</v>
      </c>
      <c r="F118" t="e">
        <f>+VLOOKUP($D118,#REF!,1,0)</f>
        <v>#REF!</v>
      </c>
      <c r="L118" s="3"/>
    </row>
    <row r="119" spans="4:12" hidden="1">
      <c r="D119">
        <v>117</v>
      </c>
      <c r="F119" t="e">
        <f>+VLOOKUP($D119,#REF!,1,0)</f>
        <v>#REF!</v>
      </c>
      <c r="L119" s="8"/>
    </row>
    <row r="120" spans="4:12" hidden="1">
      <c r="D120">
        <v>118</v>
      </c>
      <c r="F120" t="e">
        <f>+VLOOKUP($D120,#REF!,1,0)</f>
        <v>#REF!</v>
      </c>
      <c r="L120" s="3"/>
    </row>
    <row r="121" spans="4:12" hidden="1">
      <c r="D121">
        <v>119</v>
      </c>
      <c r="F121" t="e">
        <f>+VLOOKUP($D121,#REF!,1,0)</f>
        <v>#REF!</v>
      </c>
      <c r="L121" s="3"/>
    </row>
    <row r="122" spans="4:12" hidden="1">
      <c r="D122">
        <v>120</v>
      </c>
      <c r="F122" t="e">
        <f>+VLOOKUP($D122,#REF!,1,0)</f>
        <v>#REF!</v>
      </c>
      <c r="L122" s="3"/>
    </row>
    <row r="123" spans="4:12" hidden="1">
      <c r="D123">
        <v>121</v>
      </c>
      <c r="F123" t="e">
        <f>+VLOOKUP($D123,#REF!,1,0)</f>
        <v>#REF!</v>
      </c>
      <c r="L123" s="3"/>
    </row>
    <row r="124" spans="4:12" hidden="1">
      <c r="D124">
        <v>122</v>
      </c>
      <c r="F124" t="e">
        <f>+VLOOKUP($D124,#REF!,1,0)</f>
        <v>#REF!</v>
      </c>
      <c r="L124" s="3"/>
    </row>
    <row r="125" spans="4:12" hidden="1">
      <c r="D125">
        <v>123</v>
      </c>
      <c r="F125" t="e">
        <f>+VLOOKUP($D125,#REF!,1,0)</f>
        <v>#REF!</v>
      </c>
      <c r="L125" s="3"/>
    </row>
    <row r="126" spans="4:12" hidden="1">
      <c r="D126">
        <v>124</v>
      </c>
      <c r="F126" t="e">
        <f>+VLOOKUP($D126,#REF!,1,0)</f>
        <v>#REF!</v>
      </c>
      <c r="L126" s="3"/>
    </row>
    <row r="127" spans="4:12" hidden="1">
      <c r="D127">
        <v>125</v>
      </c>
      <c r="F127" t="e">
        <f>+VLOOKUP($D127,#REF!,1,0)</f>
        <v>#REF!</v>
      </c>
      <c r="L127" s="3"/>
    </row>
    <row r="128" spans="4:12" hidden="1">
      <c r="D128">
        <v>126</v>
      </c>
      <c r="F128" t="e">
        <f>+VLOOKUP($D128,#REF!,1,0)</f>
        <v>#REF!</v>
      </c>
      <c r="L128" s="8"/>
    </row>
    <row r="129" spans="4:12" hidden="1">
      <c r="D129">
        <v>127</v>
      </c>
      <c r="F129" t="e">
        <f>+VLOOKUP($D129,#REF!,1,0)</f>
        <v>#REF!</v>
      </c>
      <c r="L129" s="3"/>
    </row>
    <row r="130" spans="4:12" hidden="1">
      <c r="D130">
        <v>128</v>
      </c>
      <c r="F130" t="e">
        <f>+VLOOKUP($D130,#REF!,1,0)</f>
        <v>#REF!</v>
      </c>
      <c r="L130" s="3"/>
    </row>
    <row r="131" spans="4:12" hidden="1">
      <c r="D131">
        <v>129</v>
      </c>
      <c r="F131" t="e">
        <f>+VLOOKUP($D131,#REF!,1,0)</f>
        <v>#REF!</v>
      </c>
      <c r="L131" s="3"/>
    </row>
    <row r="132" spans="4:12" hidden="1">
      <c r="D132">
        <v>130</v>
      </c>
      <c r="F132" t="e">
        <f>+VLOOKUP($D132,#REF!,1,0)</f>
        <v>#REF!</v>
      </c>
      <c r="L132" s="3"/>
    </row>
    <row r="133" spans="4:12" hidden="1">
      <c r="D133">
        <v>131</v>
      </c>
      <c r="F133" t="e">
        <f>+VLOOKUP($D133,#REF!,1,0)</f>
        <v>#REF!</v>
      </c>
      <c r="L133" s="8"/>
    </row>
    <row r="134" spans="4:12" hidden="1">
      <c r="D134">
        <v>132</v>
      </c>
      <c r="F134" t="e">
        <f>+VLOOKUP($D134,#REF!,1,0)</f>
        <v>#REF!</v>
      </c>
      <c r="L134" s="3"/>
    </row>
    <row r="135" spans="4:12" hidden="1">
      <c r="D135">
        <v>133</v>
      </c>
      <c r="F135" t="e">
        <f>+VLOOKUP($D135,#REF!,1,0)</f>
        <v>#REF!</v>
      </c>
      <c r="L135" s="3"/>
    </row>
    <row r="136" spans="4:12" hidden="1">
      <c r="D136">
        <v>134</v>
      </c>
      <c r="F136" t="e">
        <f>+VLOOKUP($D136,#REF!,1,0)</f>
        <v>#REF!</v>
      </c>
      <c r="L136" s="8"/>
    </row>
    <row r="137" spans="4:12" hidden="1">
      <c r="D137">
        <v>135</v>
      </c>
      <c r="F137" t="e">
        <f>+VLOOKUP($D137,#REF!,1,0)</f>
        <v>#REF!</v>
      </c>
      <c r="L137" s="3"/>
    </row>
    <row r="138" spans="4:12" hidden="1">
      <c r="D138">
        <v>136</v>
      </c>
      <c r="F138" t="e">
        <f>+VLOOKUP($D138,#REF!,1,0)</f>
        <v>#REF!</v>
      </c>
      <c r="L138" s="3"/>
    </row>
    <row r="139" spans="4:12" hidden="1">
      <c r="D139">
        <v>137</v>
      </c>
      <c r="F139" t="e">
        <f>+VLOOKUP($D139,#REF!,1,0)</f>
        <v>#REF!</v>
      </c>
      <c r="L139" s="3"/>
    </row>
    <row r="140" spans="4:12" hidden="1">
      <c r="D140">
        <v>138</v>
      </c>
      <c r="F140" t="e">
        <f>+VLOOKUP($D140,#REF!,1,0)</f>
        <v>#REF!</v>
      </c>
      <c r="L140" s="3"/>
    </row>
    <row r="141" spans="4:12" hidden="1">
      <c r="D141">
        <v>139</v>
      </c>
      <c r="F141" t="e">
        <f>+VLOOKUP($D141,#REF!,1,0)</f>
        <v>#REF!</v>
      </c>
      <c r="L141" s="3"/>
    </row>
    <row r="142" spans="4:12" hidden="1">
      <c r="D142">
        <v>140</v>
      </c>
      <c r="F142" t="e">
        <f>+VLOOKUP($D142,#REF!,1,0)</f>
        <v>#REF!</v>
      </c>
      <c r="L142" s="3"/>
    </row>
    <row r="143" spans="4:12" hidden="1">
      <c r="D143">
        <v>141</v>
      </c>
      <c r="F143" t="e">
        <f>+VLOOKUP($D143,#REF!,1,0)</f>
        <v>#REF!</v>
      </c>
      <c r="L143" s="3"/>
    </row>
    <row r="144" spans="4:12" hidden="1">
      <c r="D144">
        <v>142</v>
      </c>
      <c r="F144" t="e">
        <f>+VLOOKUP($D144,#REF!,1,0)</f>
        <v>#REF!</v>
      </c>
      <c r="L144" s="3"/>
    </row>
    <row r="145" spans="4:12" hidden="1">
      <c r="D145">
        <v>143</v>
      </c>
      <c r="F145" t="e">
        <f>+VLOOKUP($D145,#REF!,1,0)</f>
        <v>#REF!</v>
      </c>
      <c r="L145" s="3"/>
    </row>
    <row r="146" spans="4:12" hidden="1">
      <c r="D146">
        <v>144</v>
      </c>
      <c r="F146" t="e">
        <f>+VLOOKUP($D146,#REF!,1,0)</f>
        <v>#REF!</v>
      </c>
      <c r="L146" s="8"/>
    </row>
    <row r="147" spans="4:12" hidden="1">
      <c r="D147">
        <v>145</v>
      </c>
      <c r="F147" t="e">
        <f>+VLOOKUP($D147,#REF!,1,0)</f>
        <v>#REF!</v>
      </c>
      <c r="L147" s="3"/>
    </row>
    <row r="148" spans="4:12" hidden="1">
      <c r="D148">
        <v>146</v>
      </c>
      <c r="F148" t="e">
        <f>+VLOOKUP($D148,#REF!,1,0)</f>
        <v>#REF!</v>
      </c>
      <c r="L148" s="3"/>
    </row>
    <row r="149" spans="4:12" hidden="1">
      <c r="D149">
        <v>147</v>
      </c>
      <c r="F149" t="e">
        <f>+VLOOKUP($D149,#REF!,1,0)</f>
        <v>#REF!</v>
      </c>
      <c r="L149" s="8"/>
    </row>
    <row r="150" spans="4:12" hidden="1">
      <c r="D150">
        <v>148</v>
      </c>
      <c r="F150" t="e">
        <f>+VLOOKUP($D150,#REF!,1,0)</f>
        <v>#REF!</v>
      </c>
      <c r="L150" s="3"/>
    </row>
    <row r="151" spans="4:12" hidden="1">
      <c r="D151">
        <v>149</v>
      </c>
      <c r="F151" t="e">
        <f>+VLOOKUP($D151,#REF!,1,0)</f>
        <v>#REF!</v>
      </c>
      <c r="L151" s="8"/>
    </row>
    <row r="152" spans="4:12" hidden="1">
      <c r="D152">
        <v>150</v>
      </c>
      <c r="F152" t="e">
        <f>+VLOOKUP($D152,#REF!,1,0)</f>
        <v>#REF!</v>
      </c>
      <c r="L152" s="8"/>
    </row>
    <row r="153" spans="4:12" hidden="1">
      <c r="D153">
        <v>151</v>
      </c>
      <c r="F153" t="e">
        <f>+VLOOKUP($D153,#REF!,1,0)</f>
        <v>#REF!</v>
      </c>
      <c r="L153" s="3"/>
    </row>
    <row r="154" spans="4:12" hidden="1">
      <c r="D154">
        <v>152</v>
      </c>
      <c r="F154" t="e">
        <f>+VLOOKUP($D154,#REF!,1,0)</f>
        <v>#REF!</v>
      </c>
      <c r="L154" s="3"/>
    </row>
    <row r="155" spans="4:12" hidden="1">
      <c r="D155">
        <v>153</v>
      </c>
      <c r="F155" t="e">
        <f>+VLOOKUP($D155,#REF!,1,0)</f>
        <v>#REF!</v>
      </c>
      <c r="L155" s="3"/>
    </row>
    <row r="156" spans="4:12" hidden="1">
      <c r="D156">
        <v>154</v>
      </c>
      <c r="F156" t="e">
        <f>+VLOOKUP($D156,#REF!,1,0)</f>
        <v>#REF!</v>
      </c>
      <c r="L156" s="8"/>
    </row>
    <row r="157" spans="4:12" hidden="1">
      <c r="D157">
        <v>155</v>
      </c>
      <c r="F157" t="e">
        <f>+VLOOKUP($D157,#REF!,1,0)</f>
        <v>#REF!</v>
      </c>
      <c r="L157" s="3"/>
    </row>
    <row r="158" spans="4:12" hidden="1">
      <c r="D158">
        <v>156</v>
      </c>
      <c r="F158" t="e">
        <f>+VLOOKUP($D158,#REF!,1,0)</f>
        <v>#REF!</v>
      </c>
      <c r="L158" s="3"/>
    </row>
    <row r="159" spans="4:12" hidden="1">
      <c r="D159">
        <v>157</v>
      </c>
      <c r="F159" t="e">
        <f>+VLOOKUP($D159,#REF!,1,0)</f>
        <v>#REF!</v>
      </c>
      <c r="L159" s="8"/>
    </row>
    <row r="160" spans="4:12" hidden="1">
      <c r="D160">
        <v>158</v>
      </c>
      <c r="F160" t="e">
        <f>+VLOOKUP($D160,#REF!,1,0)</f>
        <v>#REF!</v>
      </c>
      <c r="L160" s="3"/>
    </row>
    <row r="161" spans="4:12" hidden="1">
      <c r="D161">
        <v>159</v>
      </c>
      <c r="F161" t="e">
        <f>+VLOOKUP($D161,#REF!,1,0)</f>
        <v>#REF!</v>
      </c>
      <c r="L161" s="8"/>
    </row>
    <row r="162" spans="4:12" hidden="1">
      <c r="D162">
        <v>160</v>
      </c>
      <c r="F162" t="e">
        <f>+VLOOKUP($D162,#REF!,1,0)</f>
        <v>#REF!</v>
      </c>
      <c r="L162" s="3"/>
    </row>
    <row r="163" spans="4:12" hidden="1">
      <c r="D163">
        <v>161</v>
      </c>
      <c r="F163" t="e">
        <f>+VLOOKUP($D163,#REF!,1,0)</f>
        <v>#REF!</v>
      </c>
      <c r="L163" s="3"/>
    </row>
    <row r="164" spans="4:12" hidden="1">
      <c r="D164">
        <v>162</v>
      </c>
      <c r="F164" t="e">
        <f>+VLOOKUP($D164,#REF!,1,0)</f>
        <v>#REF!</v>
      </c>
      <c r="L164" s="3"/>
    </row>
    <row r="165" spans="4:12" hidden="1">
      <c r="D165">
        <v>163</v>
      </c>
      <c r="F165" t="e">
        <f>+VLOOKUP($D165,#REF!,1,0)</f>
        <v>#REF!</v>
      </c>
      <c r="L165" s="8"/>
    </row>
    <row r="166" spans="4:12" hidden="1">
      <c r="D166">
        <v>164</v>
      </c>
      <c r="F166" t="e">
        <f>+VLOOKUP($D166,#REF!,1,0)</f>
        <v>#REF!</v>
      </c>
      <c r="L166" s="3"/>
    </row>
    <row r="167" spans="4:12" hidden="1">
      <c r="D167">
        <v>165</v>
      </c>
      <c r="F167" t="e">
        <f>+VLOOKUP($D167,#REF!,1,0)</f>
        <v>#REF!</v>
      </c>
      <c r="L167" s="3"/>
    </row>
    <row r="168" spans="4:12" hidden="1">
      <c r="D168">
        <v>166</v>
      </c>
      <c r="F168" t="e">
        <f>+VLOOKUP($D168,#REF!,1,0)</f>
        <v>#REF!</v>
      </c>
      <c r="L168" s="3"/>
    </row>
    <row r="169" spans="4:12" hidden="1">
      <c r="D169">
        <v>167</v>
      </c>
      <c r="F169" t="e">
        <f>+VLOOKUP($D169,#REF!,1,0)</f>
        <v>#REF!</v>
      </c>
      <c r="L169" s="3"/>
    </row>
    <row r="170" spans="4:12" hidden="1">
      <c r="D170">
        <v>168</v>
      </c>
      <c r="F170" t="e">
        <f>+VLOOKUP($D170,#REF!,1,0)</f>
        <v>#REF!</v>
      </c>
      <c r="L170" s="8"/>
    </row>
    <row r="171" spans="4:12" hidden="1">
      <c r="D171">
        <v>169</v>
      </c>
      <c r="F171" t="e">
        <f>+VLOOKUP($D171,#REF!,1,0)</f>
        <v>#REF!</v>
      </c>
      <c r="L171" s="8"/>
    </row>
    <row r="172" spans="4:12" hidden="1">
      <c r="D172">
        <v>170</v>
      </c>
      <c r="F172" t="e">
        <f>+VLOOKUP($D172,#REF!,1,0)</f>
        <v>#REF!</v>
      </c>
      <c r="L172" s="8"/>
    </row>
    <row r="173" spans="4:12" hidden="1">
      <c r="D173">
        <v>171</v>
      </c>
      <c r="F173" t="e">
        <f>+VLOOKUP($D173,#REF!,1,0)</f>
        <v>#REF!</v>
      </c>
      <c r="L173" s="8"/>
    </row>
    <row r="174" spans="4:12" hidden="1">
      <c r="D174">
        <v>172</v>
      </c>
      <c r="F174" t="e">
        <f>+VLOOKUP($D174,#REF!,1,0)</f>
        <v>#REF!</v>
      </c>
      <c r="L174" s="8"/>
    </row>
    <row r="175" spans="4:12" hidden="1">
      <c r="D175">
        <v>173</v>
      </c>
      <c r="F175" t="e">
        <f>+VLOOKUP($D175,#REF!,1,0)</f>
        <v>#REF!</v>
      </c>
      <c r="L175" s="3"/>
    </row>
    <row r="176" spans="4:12" hidden="1">
      <c r="D176">
        <v>174</v>
      </c>
      <c r="F176" t="e">
        <f>+VLOOKUP($D176,#REF!,1,0)</f>
        <v>#REF!</v>
      </c>
      <c r="L176" s="3"/>
    </row>
    <row r="177" spans="4:12" hidden="1">
      <c r="D177">
        <v>175</v>
      </c>
      <c r="F177" t="e">
        <f>+VLOOKUP($D177,#REF!,1,0)</f>
        <v>#REF!</v>
      </c>
      <c r="L177" s="3"/>
    </row>
    <row r="178" spans="4:12" hidden="1">
      <c r="D178">
        <v>176</v>
      </c>
      <c r="F178" t="e">
        <f>+VLOOKUP($D178,#REF!,1,0)</f>
        <v>#REF!</v>
      </c>
      <c r="L178" s="3"/>
    </row>
    <row r="179" spans="4:12" hidden="1">
      <c r="D179">
        <v>177</v>
      </c>
      <c r="F179" t="e">
        <f>+VLOOKUP($D179,#REF!,1,0)</f>
        <v>#REF!</v>
      </c>
      <c r="L179" s="3"/>
    </row>
    <row r="180" spans="4:12" hidden="1">
      <c r="D180">
        <v>178</v>
      </c>
      <c r="F180" t="e">
        <f>+VLOOKUP($D180,#REF!,1,0)</f>
        <v>#REF!</v>
      </c>
      <c r="L180" s="3"/>
    </row>
    <row r="181" spans="4:12" hidden="1">
      <c r="D181">
        <v>179</v>
      </c>
      <c r="F181" t="e">
        <f>+VLOOKUP($D181,#REF!,1,0)</f>
        <v>#REF!</v>
      </c>
      <c r="L181" s="3"/>
    </row>
    <row r="182" spans="4:12" hidden="1">
      <c r="D182">
        <v>180</v>
      </c>
      <c r="F182" t="e">
        <f>+VLOOKUP($D182,#REF!,1,0)</f>
        <v>#REF!</v>
      </c>
      <c r="L182" s="8"/>
    </row>
    <row r="183" spans="4:12" hidden="1">
      <c r="D183">
        <v>181</v>
      </c>
      <c r="F183" t="e">
        <f>+VLOOKUP($D183,#REF!,1,0)</f>
        <v>#REF!</v>
      </c>
      <c r="L183" s="3"/>
    </row>
    <row r="184" spans="4:12" hidden="1">
      <c r="D184">
        <v>182</v>
      </c>
      <c r="F184" t="e">
        <f>+VLOOKUP($D184,#REF!,1,0)</f>
        <v>#REF!</v>
      </c>
      <c r="L184" s="8"/>
    </row>
    <row r="185" spans="4:12" hidden="1">
      <c r="D185">
        <v>183</v>
      </c>
      <c r="F185" t="e">
        <f>+VLOOKUP($D185,#REF!,1,0)</f>
        <v>#REF!</v>
      </c>
      <c r="L185" s="3"/>
    </row>
    <row r="186" spans="4:12" hidden="1">
      <c r="D186">
        <v>184</v>
      </c>
      <c r="F186" t="e">
        <f>+VLOOKUP($D186,#REF!,1,0)</f>
        <v>#REF!</v>
      </c>
      <c r="L186" s="3"/>
    </row>
    <row r="187" spans="4:12" hidden="1">
      <c r="D187">
        <v>185</v>
      </c>
      <c r="F187" t="e">
        <f>+VLOOKUP($D187,#REF!,1,0)</f>
        <v>#REF!</v>
      </c>
      <c r="L187" s="3"/>
    </row>
    <row r="188" spans="4:12" hidden="1">
      <c r="D188">
        <v>186</v>
      </c>
      <c r="F188" t="e">
        <f>+VLOOKUP($D188,#REF!,1,0)</f>
        <v>#REF!</v>
      </c>
      <c r="L188" s="3"/>
    </row>
    <row r="189" spans="4:12" hidden="1">
      <c r="D189">
        <v>187</v>
      </c>
      <c r="F189" t="e">
        <f>+VLOOKUP($D189,#REF!,1,0)</f>
        <v>#REF!</v>
      </c>
      <c r="L189" s="3"/>
    </row>
    <row r="190" spans="4:12" hidden="1">
      <c r="D190">
        <v>188</v>
      </c>
      <c r="F190" t="e">
        <f>+VLOOKUP($D190,#REF!,1,0)</f>
        <v>#REF!</v>
      </c>
      <c r="L190" s="3"/>
    </row>
    <row r="191" spans="4:12" hidden="1">
      <c r="D191">
        <v>189</v>
      </c>
      <c r="F191" t="e">
        <f>+VLOOKUP($D191,#REF!,1,0)</f>
        <v>#REF!</v>
      </c>
      <c r="L191" s="3"/>
    </row>
    <row r="192" spans="4:12" hidden="1">
      <c r="D192">
        <v>190</v>
      </c>
      <c r="F192" t="e">
        <f>+VLOOKUP($D192,#REF!,1,0)</f>
        <v>#REF!</v>
      </c>
      <c r="L192" s="3"/>
    </row>
    <row r="193" spans="4:12" hidden="1">
      <c r="D193">
        <v>191</v>
      </c>
      <c r="F193" t="e">
        <f>+VLOOKUP($D193,#REF!,1,0)</f>
        <v>#REF!</v>
      </c>
      <c r="L193" s="8"/>
    </row>
    <row r="194" spans="4:12" hidden="1">
      <c r="D194">
        <v>192</v>
      </c>
      <c r="F194" t="e">
        <f>+VLOOKUP($D194,#REF!,1,0)</f>
        <v>#REF!</v>
      </c>
      <c r="L194" s="3"/>
    </row>
    <row r="195" spans="4:12" hidden="1">
      <c r="D195">
        <v>193</v>
      </c>
      <c r="F195" t="e">
        <f>+VLOOKUP($D195,#REF!,1,0)</f>
        <v>#REF!</v>
      </c>
      <c r="L195" s="3"/>
    </row>
    <row r="196" spans="4:12" hidden="1">
      <c r="D196">
        <v>194</v>
      </c>
      <c r="F196" t="e">
        <f>+VLOOKUP($D196,#REF!,1,0)</f>
        <v>#REF!</v>
      </c>
      <c r="L196" s="3"/>
    </row>
    <row r="197" spans="4:12" hidden="1">
      <c r="D197">
        <v>195</v>
      </c>
      <c r="F197" t="e">
        <f>+VLOOKUP($D197,#REF!,1,0)</f>
        <v>#REF!</v>
      </c>
      <c r="L197" s="8"/>
    </row>
    <row r="198" spans="4:12" hidden="1">
      <c r="D198">
        <v>196</v>
      </c>
      <c r="F198" t="e">
        <f>+VLOOKUP($D198,#REF!,1,0)</f>
        <v>#REF!</v>
      </c>
      <c r="L198" s="8"/>
    </row>
    <row r="199" spans="4:12" hidden="1">
      <c r="D199">
        <v>197</v>
      </c>
      <c r="F199" t="e">
        <f>+VLOOKUP($D199,#REF!,1,0)</f>
        <v>#REF!</v>
      </c>
      <c r="L199" s="3"/>
    </row>
    <row r="200" spans="4:12" hidden="1">
      <c r="D200">
        <v>198</v>
      </c>
      <c r="F200" t="e">
        <f>+VLOOKUP($D200,#REF!,1,0)</f>
        <v>#REF!</v>
      </c>
      <c r="L200" s="3"/>
    </row>
    <row r="201" spans="4:12" hidden="1">
      <c r="D201">
        <v>199</v>
      </c>
      <c r="F201" t="e">
        <f>+VLOOKUP($D201,#REF!,1,0)</f>
        <v>#REF!</v>
      </c>
      <c r="L201" s="3"/>
    </row>
    <row r="202" spans="4:12" hidden="1">
      <c r="D202">
        <v>200</v>
      </c>
      <c r="F202" t="e">
        <f>+VLOOKUP($D202,#REF!,1,0)</f>
        <v>#REF!</v>
      </c>
      <c r="L202" s="3"/>
    </row>
    <row r="203" spans="4:12" hidden="1">
      <c r="D203">
        <v>201</v>
      </c>
      <c r="F203" t="e">
        <f>+VLOOKUP($D203,#REF!,1,0)</f>
        <v>#REF!</v>
      </c>
      <c r="L203" s="3"/>
    </row>
    <row r="204" spans="4:12" hidden="1">
      <c r="D204">
        <v>202</v>
      </c>
      <c r="F204" t="e">
        <f>+VLOOKUP($D204,#REF!,1,0)</f>
        <v>#REF!</v>
      </c>
      <c r="L204" s="3"/>
    </row>
    <row r="205" spans="4:12" hidden="1">
      <c r="D205">
        <v>203</v>
      </c>
      <c r="F205" t="e">
        <f>+VLOOKUP($D205,#REF!,1,0)</f>
        <v>#REF!</v>
      </c>
      <c r="L205" s="8"/>
    </row>
    <row r="206" spans="4:12" hidden="1">
      <c r="D206">
        <v>204</v>
      </c>
      <c r="F206" t="e">
        <f>+VLOOKUP($D206,#REF!,1,0)</f>
        <v>#REF!</v>
      </c>
      <c r="L206" s="3"/>
    </row>
    <row r="207" spans="4:12" hidden="1">
      <c r="D207">
        <v>205</v>
      </c>
      <c r="F207" t="e">
        <f>+VLOOKUP($D207,#REF!,1,0)</f>
        <v>#REF!</v>
      </c>
      <c r="L207" s="3"/>
    </row>
    <row r="208" spans="4:12" hidden="1">
      <c r="D208">
        <v>206</v>
      </c>
      <c r="F208" t="e">
        <f>+VLOOKUP($D208,#REF!,1,0)</f>
        <v>#REF!</v>
      </c>
      <c r="L208" s="8"/>
    </row>
    <row r="209" spans="4:12" hidden="1">
      <c r="D209">
        <v>207</v>
      </c>
      <c r="F209" t="e">
        <f>+VLOOKUP($D209,#REF!,1,0)</f>
        <v>#REF!</v>
      </c>
      <c r="L209" s="3"/>
    </row>
    <row r="210" spans="4:12" hidden="1">
      <c r="D210">
        <v>208</v>
      </c>
      <c r="F210" t="e">
        <f>+VLOOKUP($D210,#REF!,1,0)</f>
        <v>#REF!</v>
      </c>
      <c r="L210" s="3"/>
    </row>
    <row r="211" spans="4:12" hidden="1">
      <c r="D211">
        <v>209</v>
      </c>
      <c r="F211" t="e">
        <f>+VLOOKUP($D211,#REF!,1,0)</f>
        <v>#REF!</v>
      </c>
      <c r="L211" s="3"/>
    </row>
    <row r="212" spans="4:12" hidden="1">
      <c r="D212">
        <v>210</v>
      </c>
      <c r="F212" t="e">
        <f>+VLOOKUP($D212,#REF!,1,0)</f>
        <v>#REF!</v>
      </c>
      <c r="L212" s="3"/>
    </row>
    <row r="213" spans="4:12" hidden="1">
      <c r="D213">
        <v>211</v>
      </c>
      <c r="F213" t="e">
        <f>+VLOOKUP($D213,#REF!,1,0)</f>
        <v>#REF!</v>
      </c>
      <c r="L213" s="8"/>
    </row>
    <row r="214" spans="4:12" hidden="1">
      <c r="D214">
        <v>212</v>
      </c>
      <c r="F214" t="e">
        <f>+VLOOKUP($D214,#REF!,1,0)</f>
        <v>#REF!</v>
      </c>
      <c r="L214" s="8"/>
    </row>
    <row r="215" spans="4:12" hidden="1">
      <c r="D215">
        <v>213</v>
      </c>
      <c r="F215" t="e">
        <f>+VLOOKUP($D215,#REF!,1,0)</f>
        <v>#REF!</v>
      </c>
      <c r="L215" s="8"/>
    </row>
    <row r="216" spans="4:12" hidden="1">
      <c r="D216">
        <v>214</v>
      </c>
      <c r="F216" t="e">
        <f>+VLOOKUP($D216,#REF!,1,0)</f>
        <v>#REF!</v>
      </c>
      <c r="L216" s="3"/>
    </row>
    <row r="217" spans="4:12" hidden="1">
      <c r="D217">
        <v>215</v>
      </c>
      <c r="F217" t="e">
        <f>+VLOOKUP($D217,#REF!,1,0)</f>
        <v>#REF!</v>
      </c>
      <c r="L217" s="3"/>
    </row>
    <row r="218" spans="4:12" hidden="1">
      <c r="D218">
        <v>216</v>
      </c>
      <c r="F218" t="e">
        <f>+VLOOKUP($D218,#REF!,1,0)</f>
        <v>#REF!</v>
      </c>
      <c r="L218" s="3"/>
    </row>
    <row r="219" spans="4:12" hidden="1">
      <c r="D219">
        <v>217</v>
      </c>
      <c r="F219" t="e">
        <f>+VLOOKUP($D219,#REF!,1,0)</f>
        <v>#REF!</v>
      </c>
      <c r="L219" s="3"/>
    </row>
    <row r="220" spans="4:12" hidden="1">
      <c r="D220">
        <v>218</v>
      </c>
      <c r="F220" t="e">
        <f>+VLOOKUP($D220,#REF!,1,0)</f>
        <v>#REF!</v>
      </c>
      <c r="L220" s="8"/>
    </row>
    <row r="221" spans="4:12" hidden="1">
      <c r="D221">
        <v>219</v>
      </c>
      <c r="F221" t="e">
        <f>+VLOOKUP($D221,#REF!,1,0)</f>
        <v>#REF!</v>
      </c>
      <c r="L221" s="3"/>
    </row>
    <row r="222" spans="4:12" hidden="1">
      <c r="D222">
        <v>220</v>
      </c>
      <c r="F222" t="e">
        <f>+VLOOKUP($D222,#REF!,1,0)</f>
        <v>#REF!</v>
      </c>
      <c r="L222" s="3"/>
    </row>
    <row r="223" spans="4:12" hidden="1">
      <c r="D223">
        <v>221</v>
      </c>
      <c r="F223" t="e">
        <f>+VLOOKUP($D223,#REF!,1,0)</f>
        <v>#REF!</v>
      </c>
      <c r="L223" s="3"/>
    </row>
    <row r="224" spans="4:12" hidden="1">
      <c r="D224">
        <v>222</v>
      </c>
      <c r="F224" t="e">
        <f>+VLOOKUP($D224,#REF!,1,0)</f>
        <v>#REF!</v>
      </c>
      <c r="L224" s="3"/>
    </row>
    <row r="225" spans="4:12" hidden="1">
      <c r="D225">
        <v>223</v>
      </c>
      <c r="F225" t="e">
        <f>+VLOOKUP($D225,#REF!,1,0)</f>
        <v>#REF!</v>
      </c>
      <c r="L225" s="8"/>
    </row>
    <row r="226" spans="4:12" hidden="1">
      <c r="D226">
        <v>224</v>
      </c>
      <c r="F226" t="e">
        <f>+VLOOKUP($D226,#REF!,1,0)</f>
        <v>#REF!</v>
      </c>
      <c r="L226" s="3"/>
    </row>
    <row r="227" spans="4:12" hidden="1">
      <c r="D227">
        <v>225</v>
      </c>
      <c r="F227" t="e">
        <f>+VLOOKUP($D227,#REF!,1,0)</f>
        <v>#REF!</v>
      </c>
      <c r="L227" s="3"/>
    </row>
    <row r="228" spans="4:12" hidden="1">
      <c r="D228">
        <v>226</v>
      </c>
      <c r="F228" t="e">
        <f>+VLOOKUP($D228,#REF!,1,0)</f>
        <v>#REF!</v>
      </c>
      <c r="L228" s="3"/>
    </row>
    <row r="229" spans="4:12" hidden="1">
      <c r="D229">
        <v>227</v>
      </c>
      <c r="F229" t="e">
        <f>+VLOOKUP($D229,#REF!,1,0)</f>
        <v>#REF!</v>
      </c>
      <c r="L229" s="31"/>
    </row>
    <row r="230" spans="4:12" hidden="1">
      <c r="D230">
        <v>228</v>
      </c>
      <c r="F230" t="e">
        <f>+VLOOKUP($D230,#REF!,1,0)</f>
        <v>#REF!</v>
      </c>
      <c r="L230" s="31"/>
    </row>
    <row r="231" spans="4:12" hidden="1">
      <c r="D231">
        <v>229</v>
      </c>
      <c r="F231" t="e">
        <f>+VLOOKUP($D231,#REF!,1,0)</f>
        <v>#REF!</v>
      </c>
      <c r="L231" s="31"/>
    </row>
    <row r="232" spans="4:12" hidden="1">
      <c r="D232">
        <v>230</v>
      </c>
      <c r="F232" t="e">
        <f>+VLOOKUP($D232,#REF!,1,0)</f>
        <v>#REF!</v>
      </c>
    </row>
    <row r="233" spans="4:12" hidden="1">
      <c r="D233">
        <v>231</v>
      </c>
      <c r="F233" t="e">
        <f>+VLOOKUP($D233,#REF!,1,0)</f>
        <v>#REF!</v>
      </c>
    </row>
    <row r="234" spans="4:12" hidden="1">
      <c r="D234">
        <v>232</v>
      </c>
      <c r="F234" t="e">
        <f>+VLOOKUP($D234,#REF!,1,0)</f>
        <v>#REF!</v>
      </c>
    </row>
    <row r="235" spans="4:12" hidden="1">
      <c r="D235">
        <v>233</v>
      </c>
      <c r="F235" t="e">
        <f>+VLOOKUP($D235,#REF!,1,0)</f>
        <v>#REF!</v>
      </c>
      <c r="L235">
        <f>8%*586756.2</f>
        <v>46940.495999999999</v>
      </c>
    </row>
    <row r="236" spans="4:12" hidden="1">
      <c r="D236">
        <v>234</v>
      </c>
      <c r="F236" t="e">
        <f>+VLOOKUP($D236,#REF!,1,0)</f>
        <v>#REF!</v>
      </c>
    </row>
    <row r="237" spans="4:12" hidden="1">
      <c r="D237">
        <v>235</v>
      </c>
      <c r="F237" t="e">
        <f>+VLOOKUP($D237,#REF!,1,0)</f>
        <v>#REF!</v>
      </c>
    </row>
    <row r="238" spans="4:12" hidden="1">
      <c r="D238">
        <v>236</v>
      </c>
      <c r="F238" t="e">
        <f>+VLOOKUP($D238,#REF!,1,0)</f>
        <v>#REF!</v>
      </c>
    </row>
    <row r="244" spans="4:4">
      <c r="D244" s="53">
        <v>1</v>
      </c>
    </row>
    <row r="245" spans="4:4">
      <c r="D245" s="53">
        <v>2</v>
      </c>
    </row>
    <row r="246" spans="4:4">
      <c r="D246" s="53">
        <v>2</v>
      </c>
    </row>
    <row r="247" spans="4:4">
      <c r="D247" s="68">
        <v>3</v>
      </c>
    </row>
    <row r="248" spans="4:4">
      <c r="D248" s="53">
        <v>4</v>
      </c>
    </row>
    <row r="249" spans="4:4">
      <c r="D249" s="68">
        <v>4</v>
      </c>
    </row>
    <row r="250" spans="4:4">
      <c r="D250" s="53">
        <v>5</v>
      </c>
    </row>
    <row r="251" spans="4:4">
      <c r="D251" s="53">
        <v>5</v>
      </c>
    </row>
    <row r="252" spans="4:4">
      <c r="D252" s="68">
        <v>5</v>
      </c>
    </row>
    <row r="253" spans="4:4">
      <c r="D253" s="68">
        <v>6</v>
      </c>
    </row>
    <row r="254" spans="4:4">
      <c r="D254" s="53">
        <v>7</v>
      </c>
    </row>
    <row r="255" spans="4:4">
      <c r="D255" s="53">
        <v>7</v>
      </c>
    </row>
    <row r="256" spans="4:4">
      <c r="D256" s="68">
        <v>7</v>
      </c>
    </row>
    <row r="257" spans="4:4">
      <c r="D257" s="53">
        <v>8</v>
      </c>
    </row>
    <row r="258" spans="4:4">
      <c r="D258" s="53">
        <v>8</v>
      </c>
    </row>
    <row r="259" spans="4:4">
      <c r="D259" s="68">
        <v>8</v>
      </c>
    </row>
    <row r="260" spans="4:4">
      <c r="D260" s="68">
        <v>9</v>
      </c>
    </row>
    <row r="261" spans="4:4">
      <c r="D261" s="68">
        <v>10</v>
      </c>
    </row>
    <row r="262" spans="4:4">
      <c r="D262" s="68">
        <v>11</v>
      </c>
    </row>
    <row r="263" spans="4:4">
      <c r="D263" s="68">
        <v>12</v>
      </c>
    </row>
    <row r="264" spans="4:4">
      <c r="D264" s="53">
        <v>13</v>
      </c>
    </row>
    <row r="265" spans="4:4">
      <c r="D265" s="53">
        <v>13</v>
      </c>
    </row>
    <row r="266" spans="4:4">
      <c r="D266" s="68">
        <v>13</v>
      </c>
    </row>
    <row r="267" spans="4:4">
      <c r="D267" s="53">
        <v>14</v>
      </c>
    </row>
    <row r="268" spans="4:4">
      <c r="D268" s="53">
        <v>14</v>
      </c>
    </row>
    <row r="269" spans="4:4">
      <c r="D269" s="68">
        <v>14</v>
      </c>
    </row>
    <row r="270" spans="4:4">
      <c r="D270" s="53">
        <v>15</v>
      </c>
    </row>
    <row r="271" spans="4:4">
      <c r="D271" s="68">
        <v>15</v>
      </c>
    </row>
    <row r="272" spans="4:4">
      <c r="D272" s="53">
        <v>16</v>
      </c>
    </row>
    <row r="273" spans="4:4">
      <c r="D273" s="68">
        <v>16</v>
      </c>
    </row>
    <row r="274" spans="4:4">
      <c r="D274" s="68">
        <v>17</v>
      </c>
    </row>
    <row r="275" spans="4:4">
      <c r="D275" s="68">
        <v>18</v>
      </c>
    </row>
    <row r="276" spans="4:4">
      <c r="D276" s="53">
        <v>19</v>
      </c>
    </row>
    <row r="277" spans="4:4">
      <c r="D277" s="68">
        <v>19</v>
      </c>
    </row>
    <row r="278" spans="4:4">
      <c r="D278" s="53">
        <v>20</v>
      </c>
    </row>
    <row r="279" spans="4:4">
      <c r="D279" s="53">
        <v>20</v>
      </c>
    </row>
    <row r="280" spans="4:4">
      <c r="D280" s="68">
        <v>20</v>
      </c>
    </row>
    <row r="281" spans="4:4">
      <c r="D281" s="68">
        <v>21</v>
      </c>
    </row>
    <row r="282" spans="4:4">
      <c r="D282" s="53">
        <v>22</v>
      </c>
    </row>
    <row r="283" spans="4:4">
      <c r="D283" s="68">
        <v>22</v>
      </c>
    </row>
    <row r="284" spans="4:4">
      <c r="D284" s="68">
        <v>23</v>
      </c>
    </row>
    <row r="285" spans="4:4">
      <c r="D285" s="68">
        <v>24</v>
      </c>
    </row>
    <row r="286" spans="4:4">
      <c r="D286" s="68">
        <v>25</v>
      </c>
    </row>
    <row r="287" spans="4:4">
      <c r="D287" s="68">
        <v>26</v>
      </c>
    </row>
    <row r="288" spans="4:4">
      <c r="D288" s="68">
        <v>27</v>
      </c>
    </row>
    <row r="289" spans="4:4">
      <c r="D289" s="53">
        <v>28</v>
      </c>
    </row>
    <row r="290" spans="4:4">
      <c r="D290" s="68">
        <v>28</v>
      </c>
    </row>
    <row r="291" spans="4:4">
      <c r="D291" s="53">
        <v>29</v>
      </c>
    </row>
    <row r="292" spans="4:4">
      <c r="D292" s="68">
        <v>29</v>
      </c>
    </row>
    <row r="293" spans="4:4">
      <c r="D293" s="53">
        <v>30</v>
      </c>
    </row>
    <row r="294" spans="4:4">
      <c r="D294" s="53">
        <v>30</v>
      </c>
    </row>
    <row r="295" spans="4:4">
      <c r="D295" s="53">
        <v>30</v>
      </c>
    </row>
    <row r="296" spans="4:4">
      <c r="D296" s="68">
        <v>30</v>
      </c>
    </row>
    <row r="297" spans="4:4">
      <c r="D297" s="53">
        <v>31</v>
      </c>
    </row>
    <row r="298" spans="4:4">
      <c r="D298" s="53">
        <v>31</v>
      </c>
    </row>
    <row r="299" spans="4:4">
      <c r="D299" s="68">
        <v>31</v>
      </c>
    </row>
    <row r="300" spans="4:4">
      <c r="D300" s="68">
        <v>32</v>
      </c>
    </row>
    <row r="301" spans="4:4">
      <c r="D301" s="68">
        <v>33</v>
      </c>
    </row>
    <row r="302" spans="4:4">
      <c r="D302" s="53">
        <v>34</v>
      </c>
    </row>
    <row r="303" spans="4:4">
      <c r="D303" s="68">
        <v>34</v>
      </c>
    </row>
    <row r="304" spans="4:4">
      <c r="D304" s="53">
        <v>35</v>
      </c>
    </row>
    <row r="305" spans="4:4">
      <c r="D305" s="68">
        <v>35</v>
      </c>
    </row>
    <row r="306" spans="4:4">
      <c r="D306" s="53">
        <v>36</v>
      </c>
    </row>
    <row r="307" spans="4:4">
      <c r="D307" s="53">
        <v>36</v>
      </c>
    </row>
    <row r="308" spans="4:4">
      <c r="D308" s="68">
        <v>36</v>
      </c>
    </row>
    <row r="309" spans="4:4">
      <c r="D309" s="68">
        <v>37</v>
      </c>
    </row>
    <row r="310" spans="4:4">
      <c r="D310" s="68">
        <v>38</v>
      </c>
    </row>
    <row r="311" spans="4:4">
      <c r="D311" s="53">
        <v>39</v>
      </c>
    </row>
    <row r="312" spans="4:4">
      <c r="D312" s="53">
        <v>39</v>
      </c>
    </row>
    <row r="313" spans="4:4">
      <c r="D313" s="68">
        <v>39</v>
      </c>
    </row>
    <row r="314" spans="4:4">
      <c r="D314" s="68">
        <v>40</v>
      </c>
    </row>
    <row r="315" spans="4:4">
      <c r="D315" s="68">
        <v>41</v>
      </c>
    </row>
    <row r="316" spans="4:4">
      <c r="D316" s="68">
        <v>42</v>
      </c>
    </row>
    <row r="317" spans="4:4">
      <c r="D317" s="53">
        <v>43</v>
      </c>
    </row>
    <row r="318" spans="4:4">
      <c r="D318" s="68">
        <v>43</v>
      </c>
    </row>
    <row r="319" spans="4:4">
      <c r="D319" s="53">
        <v>44</v>
      </c>
    </row>
    <row r="320" spans="4:4">
      <c r="D320" s="68">
        <v>44</v>
      </c>
    </row>
    <row r="321" spans="4:4">
      <c r="D321" s="68">
        <v>45</v>
      </c>
    </row>
    <row r="322" spans="4:4">
      <c r="D322" s="68">
        <v>46</v>
      </c>
    </row>
    <row r="323" spans="4:4">
      <c r="D323" s="68">
        <v>47</v>
      </c>
    </row>
    <row r="324" spans="4:4">
      <c r="D324" s="53">
        <v>48</v>
      </c>
    </row>
    <row r="325" spans="4:4">
      <c r="D325" s="53">
        <v>48</v>
      </c>
    </row>
    <row r="326" spans="4:4">
      <c r="D326" s="68">
        <v>48</v>
      </c>
    </row>
    <row r="327" spans="4:4">
      <c r="D327" s="53">
        <v>49</v>
      </c>
    </row>
    <row r="328" spans="4:4">
      <c r="D328" s="53">
        <v>49</v>
      </c>
    </row>
    <row r="329" spans="4:4">
      <c r="D329" s="68">
        <v>49</v>
      </c>
    </row>
    <row r="330" spans="4:4">
      <c r="D330" s="53">
        <v>50</v>
      </c>
    </row>
    <row r="331" spans="4:4">
      <c r="D331" s="68">
        <v>50</v>
      </c>
    </row>
    <row r="332" spans="4:4">
      <c r="D332" s="53">
        <v>51</v>
      </c>
    </row>
    <row r="333" spans="4:4">
      <c r="D333" s="68">
        <v>51</v>
      </c>
    </row>
    <row r="334" spans="4:4">
      <c r="D334" s="68">
        <v>52</v>
      </c>
    </row>
    <row r="335" spans="4:4">
      <c r="D335" s="53">
        <v>53</v>
      </c>
    </row>
    <row r="336" spans="4:4">
      <c r="D336" s="68">
        <v>53</v>
      </c>
    </row>
    <row r="337" spans="4:4">
      <c r="D337" s="53">
        <v>54</v>
      </c>
    </row>
    <row r="338" spans="4:4">
      <c r="D338" s="53">
        <v>54</v>
      </c>
    </row>
    <row r="339" spans="4:4">
      <c r="D339" s="68">
        <v>54</v>
      </c>
    </row>
    <row r="340" spans="4:4">
      <c r="D340" s="53">
        <v>55</v>
      </c>
    </row>
    <row r="341" spans="4:4">
      <c r="D341" s="68">
        <v>55</v>
      </c>
    </row>
    <row r="342" spans="4:4">
      <c r="D342" s="53">
        <v>56</v>
      </c>
    </row>
    <row r="343" spans="4:4">
      <c r="D343" s="68">
        <v>56</v>
      </c>
    </row>
    <row r="344" spans="4:4">
      <c r="D344" s="53">
        <v>57</v>
      </c>
    </row>
    <row r="345" spans="4:4">
      <c r="D345" s="68">
        <v>57</v>
      </c>
    </row>
    <row r="346" spans="4:4">
      <c r="D346" s="68">
        <v>58</v>
      </c>
    </row>
    <row r="347" spans="4:4">
      <c r="D347" s="68">
        <v>59</v>
      </c>
    </row>
    <row r="348" spans="4:4">
      <c r="D348" s="53">
        <v>60</v>
      </c>
    </row>
    <row r="349" spans="4:4">
      <c r="D349" s="53">
        <v>60</v>
      </c>
    </row>
    <row r="350" spans="4:4">
      <c r="D350" s="53">
        <v>60</v>
      </c>
    </row>
    <row r="351" spans="4:4">
      <c r="D351" s="53">
        <v>60</v>
      </c>
    </row>
    <row r="352" spans="4:4">
      <c r="D352" s="53">
        <v>60</v>
      </c>
    </row>
    <row r="353" spans="4:4">
      <c r="D353" s="53">
        <v>60</v>
      </c>
    </row>
    <row r="354" spans="4:4">
      <c r="D354" s="53">
        <v>60</v>
      </c>
    </row>
    <row r="355" spans="4:4">
      <c r="D355" s="68">
        <v>60</v>
      </c>
    </row>
    <row r="356" spans="4:4">
      <c r="D356" s="68">
        <v>61</v>
      </c>
    </row>
    <row r="357" spans="4:4">
      <c r="D357" s="68">
        <v>62</v>
      </c>
    </row>
    <row r="358" spans="4:4">
      <c r="D358" s="53">
        <v>63</v>
      </c>
    </row>
    <row r="359" spans="4:4">
      <c r="D359" s="53">
        <v>63</v>
      </c>
    </row>
    <row r="360" spans="4:4">
      <c r="D360" s="53">
        <v>63</v>
      </c>
    </row>
    <row r="361" spans="4:4">
      <c r="D361" s="53">
        <v>63</v>
      </c>
    </row>
    <row r="362" spans="4:4">
      <c r="D362" s="53">
        <v>63</v>
      </c>
    </row>
    <row r="363" spans="4:4">
      <c r="D363" s="53">
        <v>63</v>
      </c>
    </row>
    <row r="364" spans="4:4">
      <c r="D364" s="53">
        <v>63</v>
      </c>
    </row>
    <row r="365" spans="4:4">
      <c r="D365" s="53">
        <v>63</v>
      </c>
    </row>
    <row r="366" spans="4:4">
      <c r="D366" s="53">
        <v>63</v>
      </c>
    </row>
    <row r="367" spans="4:4">
      <c r="D367" s="53">
        <v>63</v>
      </c>
    </row>
    <row r="368" spans="4:4">
      <c r="D368" s="53">
        <v>63</v>
      </c>
    </row>
    <row r="369" spans="4:4">
      <c r="D369" s="53">
        <v>63</v>
      </c>
    </row>
    <row r="370" spans="4:4">
      <c r="D370" s="53">
        <v>63</v>
      </c>
    </row>
    <row r="371" spans="4:4">
      <c r="D371" s="53">
        <v>63</v>
      </c>
    </row>
    <row r="372" spans="4:4">
      <c r="D372" s="53">
        <v>63</v>
      </c>
    </row>
    <row r="373" spans="4:4">
      <c r="D373" s="53">
        <v>63</v>
      </c>
    </row>
    <row r="374" spans="4:4">
      <c r="D374" s="53">
        <v>63</v>
      </c>
    </row>
    <row r="375" spans="4:4">
      <c r="D375" s="53">
        <v>63</v>
      </c>
    </row>
    <row r="376" spans="4:4">
      <c r="D376" s="53">
        <v>63</v>
      </c>
    </row>
    <row r="377" spans="4:4">
      <c r="D377" s="53">
        <v>63</v>
      </c>
    </row>
    <row r="378" spans="4:4">
      <c r="D378" s="68">
        <v>63</v>
      </c>
    </row>
    <row r="379" spans="4:4">
      <c r="D379" s="53">
        <v>64</v>
      </c>
    </row>
    <row r="380" spans="4:4">
      <c r="D380" s="53">
        <v>64</v>
      </c>
    </row>
    <row r="381" spans="4:4">
      <c r="D381" s="53">
        <v>64</v>
      </c>
    </row>
    <row r="382" spans="4:4">
      <c r="D382" s="53">
        <v>64</v>
      </c>
    </row>
    <row r="383" spans="4:4">
      <c r="D383" s="53">
        <v>64</v>
      </c>
    </row>
    <row r="384" spans="4:4">
      <c r="D384" s="53">
        <v>64</v>
      </c>
    </row>
    <row r="385" spans="4:4">
      <c r="D385" s="53">
        <v>64</v>
      </c>
    </row>
    <row r="386" spans="4:4">
      <c r="D386" s="53">
        <v>64</v>
      </c>
    </row>
    <row r="387" spans="4:4">
      <c r="D387" s="68">
        <v>64</v>
      </c>
    </row>
    <row r="388" spans="4:4">
      <c r="D388" s="53">
        <v>65</v>
      </c>
    </row>
    <row r="389" spans="4:4">
      <c r="D389" s="53">
        <v>65</v>
      </c>
    </row>
    <row r="390" spans="4:4">
      <c r="D390" s="53">
        <v>65</v>
      </c>
    </row>
    <row r="391" spans="4:4">
      <c r="D391" s="53">
        <v>65</v>
      </c>
    </row>
    <row r="392" spans="4:4">
      <c r="D392" s="68">
        <v>65</v>
      </c>
    </row>
    <row r="393" spans="4:4">
      <c r="D393" s="53">
        <v>66</v>
      </c>
    </row>
    <row r="394" spans="4:4">
      <c r="D394" s="68">
        <v>66</v>
      </c>
    </row>
    <row r="395" spans="4:4">
      <c r="D395" s="68">
        <v>67</v>
      </c>
    </row>
    <row r="396" spans="4:4">
      <c r="D396" s="68">
        <v>68</v>
      </c>
    </row>
    <row r="397" spans="4:4">
      <c r="D397" s="68">
        <v>69</v>
      </c>
    </row>
    <row r="398" spans="4:4">
      <c r="D398" s="68">
        <v>70</v>
      </c>
    </row>
    <row r="399" spans="4:4">
      <c r="D399" s="53">
        <v>71</v>
      </c>
    </row>
    <row r="400" spans="4:4">
      <c r="D400" s="53">
        <v>71</v>
      </c>
    </row>
    <row r="401" spans="4:4">
      <c r="D401" s="53">
        <v>71</v>
      </c>
    </row>
    <row r="402" spans="4:4">
      <c r="D402" s="53">
        <v>71</v>
      </c>
    </row>
    <row r="403" spans="4:4">
      <c r="D403" s="53">
        <v>71</v>
      </c>
    </row>
    <row r="404" spans="4:4">
      <c r="D404" s="53">
        <v>71</v>
      </c>
    </row>
    <row r="405" spans="4:4">
      <c r="D405" s="53">
        <v>71</v>
      </c>
    </row>
    <row r="406" spans="4:4">
      <c r="D406" s="53">
        <v>71</v>
      </c>
    </row>
    <row r="407" spans="4:4">
      <c r="D407" s="53">
        <v>71</v>
      </c>
    </row>
    <row r="408" spans="4:4">
      <c r="D408" s="53">
        <v>71</v>
      </c>
    </row>
    <row r="409" spans="4:4">
      <c r="D409" s="53">
        <v>71</v>
      </c>
    </row>
    <row r="410" spans="4:4">
      <c r="D410" s="53">
        <v>71</v>
      </c>
    </row>
    <row r="411" spans="4:4">
      <c r="D411" s="53">
        <v>71</v>
      </c>
    </row>
    <row r="412" spans="4:4">
      <c r="D412" s="68">
        <v>71</v>
      </c>
    </row>
    <row r="413" spans="4:4">
      <c r="D413" s="53">
        <v>72</v>
      </c>
    </row>
    <row r="414" spans="4:4">
      <c r="D414" s="53">
        <v>72</v>
      </c>
    </row>
    <row r="415" spans="4:4">
      <c r="D415" s="53">
        <v>72</v>
      </c>
    </row>
    <row r="416" spans="4:4">
      <c r="D416" s="53">
        <v>72</v>
      </c>
    </row>
    <row r="417" spans="4:4">
      <c r="D417" s="53">
        <v>72</v>
      </c>
    </row>
    <row r="418" spans="4:4">
      <c r="D418" s="53">
        <v>72</v>
      </c>
    </row>
    <row r="419" spans="4:4">
      <c r="D419" s="53">
        <v>72</v>
      </c>
    </row>
    <row r="420" spans="4:4">
      <c r="D420" s="53">
        <v>72</v>
      </c>
    </row>
    <row r="421" spans="4:4">
      <c r="D421" s="53">
        <v>72</v>
      </c>
    </row>
    <row r="422" spans="4:4">
      <c r="D422" s="68">
        <v>72</v>
      </c>
    </row>
    <row r="423" spans="4:4">
      <c r="D423" s="53">
        <v>73</v>
      </c>
    </row>
    <row r="424" spans="4:4">
      <c r="D424" s="53">
        <v>73</v>
      </c>
    </row>
    <row r="425" spans="4:4">
      <c r="D425" s="53">
        <v>73</v>
      </c>
    </row>
    <row r="426" spans="4:4">
      <c r="D426" s="53">
        <v>73</v>
      </c>
    </row>
    <row r="427" spans="4:4">
      <c r="D427" s="53">
        <v>73</v>
      </c>
    </row>
    <row r="428" spans="4:4">
      <c r="D428" s="68">
        <v>73</v>
      </c>
    </row>
    <row r="429" spans="4:4">
      <c r="D429" s="53">
        <v>74</v>
      </c>
    </row>
    <row r="430" spans="4:4">
      <c r="D430" s="68">
        <v>74</v>
      </c>
    </row>
    <row r="431" spans="4:4">
      <c r="D431" s="68">
        <v>75</v>
      </c>
    </row>
    <row r="432" spans="4:4">
      <c r="D432" s="68">
        <v>76</v>
      </c>
    </row>
    <row r="433" spans="4:4">
      <c r="D433" s="68">
        <v>77</v>
      </c>
    </row>
    <row r="434" spans="4:4">
      <c r="D434" s="53">
        <v>78</v>
      </c>
    </row>
    <row r="435" spans="4:4">
      <c r="D435" s="53">
        <v>78</v>
      </c>
    </row>
    <row r="436" spans="4:4">
      <c r="D436" s="68">
        <v>78</v>
      </c>
    </row>
    <row r="437" spans="4:4">
      <c r="D437" s="68">
        <v>79</v>
      </c>
    </row>
    <row r="438" spans="4:4">
      <c r="D438" s="53">
        <v>80</v>
      </c>
    </row>
    <row r="439" spans="4:4">
      <c r="D439" s="53">
        <v>80</v>
      </c>
    </row>
    <row r="440" spans="4:4">
      <c r="D440" s="68">
        <v>80</v>
      </c>
    </row>
    <row r="441" spans="4:4">
      <c r="D441" s="68">
        <v>81</v>
      </c>
    </row>
    <row r="442" spans="4:4">
      <c r="D442" s="53">
        <v>82</v>
      </c>
    </row>
    <row r="443" spans="4:4">
      <c r="D443" s="53">
        <v>82</v>
      </c>
    </row>
    <row r="444" spans="4:4">
      <c r="D444" s="53">
        <v>82</v>
      </c>
    </row>
    <row r="445" spans="4:4">
      <c r="D445" s="68">
        <v>82</v>
      </c>
    </row>
    <row r="446" spans="4:4">
      <c r="D446" s="53">
        <v>83</v>
      </c>
    </row>
    <row r="447" spans="4:4">
      <c r="D447" s="53">
        <v>83</v>
      </c>
    </row>
    <row r="448" spans="4:4">
      <c r="D448" s="68">
        <v>83</v>
      </c>
    </row>
    <row r="449" spans="4:4">
      <c r="D449" s="68">
        <v>84</v>
      </c>
    </row>
    <row r="450" spans="4:4">
      <c r="D450" s="68">
        <v>85</v>
      </c>
    </row>
    <row r="451" spans="4:4">
      <c r="D451" s="53">
        <v>86</v>
      </c>
    </row>
    <row r="452" spans="4:4">
      <c r="D452" s="68">
        <v>86</v>
      </c>
    </row>
    <row r="453" spans="4:4">
      <c r="D453" s="53">
        <v>87</v>
      </c>
    </row>
    <row r="454" spans="4:4">
      <c r="D454" s="68">
        <v>87</v>
      </c>
    </row>
    <row r="455" spans="4:4">
      <c r="D455" s="53">
        <v>88</v>
      </c>
    </row>
    <row r="456" spans="4:4">
      <c r="D456" s="68">
        <v>88</v>
      </c>
    </row>
    <row r="457" spans="4:4">
      <c r="D457" s="53">
        <v>89</v>
      </c>
    </row>
    <row r="458" spans="4:4">
      <c r="D458" s="68">
        <v>89</v>
      </c>
    </row>
    <row r="459" spans="4:4">
      <c r="D459" s="68">
        <v>90</v>
      </c>
    </row>
    <row r="460" spans="4:4">
      <c r="D460" s="68">
        <v>91</v>
      </c>
    </row>
    <row r="461" spans="4:4">
      <c r="D461" s="68">
        <v>92</v>
      </c>
    </row>
    <row r="462" spans="4:4">
      <c r="D462" s="68">
        <v>93</v>
      </c>
    </row>
    <row r="463" spans="4:4">
      <c r="D463" s="68">
        <v>94</v>
      </c>
    </row>
    <row r="464" spans="4:4">
      <c r="D464" s="53">
        <v>95</v>
      </c>
    </row>
    <row r="465" spans="4:4">
      <c r="D465" s="68">
        <v>95</v>
      </c>
    </row>
    <row r="466" spans="4:4">
      <c r="D466" s="68">
        <v>96</v>
      </c>
    </row>
    <row r="467" spans="4:4">
      <c r="D467" s="53">
        <v>97</v>
      </c>
    </row>
    <row r="468" spans="4:4">
      <c r="D468" s="68">
        <v>97</v>
      </c>
    </row>
    <row r="469" spans="4:4">
      <c r="D469" s="68">
        <v>98</v>
      </c>
    </row>
    <row r="470" spans="4:4">
      <c r="D470" s="68">
        <v>99</v>
      </c>
    </row>
    <row r="471" spans="4:4">
      <c r="D471" s="68">
        <v>100</v>
      </c>
    </row>
    <row r="472" spans="4:4">
      <c r="D472" s="68">
        <v>101</v>
      </c>
    </row>
    <row r="473" spans="4:4">
      <c r="D473" s="68">
        <v>102</v>
      </c>
    </row>
    <row r="474" spans="4:4">
      <c r="D474" s="53">
        <v>103</v>
      </c>
    </row>
    <row r="475" spans="4:4">
      <c r="D475" s="53">
        <v>103</v>
      </c>
    </row>
    <row r="476" spans="4:4">
      <c r="D476" s="53">
        <v>103</v>
      </c>
    </row>
    <row r="477" spans="4:4">
      <c r="D477" s="53">
        <v>103</v>
      </c>
    </row>
    <row r="478" spans="4:4">
      <c r="D478" s="53">
        <v>103</v>
      </c>
    </row>
    <row r="479" spans="4:4">
      <c r="D479" s="53">
        <v>103</v>
      </c>
    </row>
    <row r="480" spans="4:4">
      <c r="D480" s="53">
        <v>103</v>
      </c>
    </row>
    <row r="481" spans="4:4">
      <c r="D481" s="53">
        <v>103</v>
      </c>
    </row>
    <row r="482" spans="4:4">
      <c r="D482" s="53">
        <v>103</v>
      </c>
    </row>
    <row r="483" spans="4:4">
      <c r="D483" s="53">
        <v>103</v>
      </c>
    </row>
    <row r="484" spans="4:4">
      <c r="D484" s="53">
        <v>103</v>
      </c>
    </row>
    <row r="485" spans="4:4">
      <c r="D485" s="68">
        <v>103</v>
      </c>
    </row>
    <row r="486" spans="4:4">
      <c r="D486" s="53">
        <v>104</v>
      </c>
    </row>
    <row r="487" spans="4:4">
      <c r="D487" s="53">
        <v>104</v>
      </c>
    </row>
    <row r="488" spans="4:4">
      <c r="D488" s="53">
        <v>104</v>
      </c>
    </row>
    <row r="489" spans="4:4">
      <c r="D489" s="53">
        <v>104</v>
      </c>
    </row>
    <row r="490" spans="4:4">
      <c r="D490" s="53">
        <v>104</v>
      </c>
    </row>
    <row r="491" spans="4:4">
      <c r="D491" s="53">
        <v>104</v>
      </c>
    </row>
    <row r="492" spans="4:4">
      <c r="D492" s="53">
        <v>104</v>
      </c>
    </row>
    <row r="493" spans="4:4">
      <c r="D493" s="53">
        <v>104</v>
      </c>
    </row>
    <row r="494" spans="4:4">
      <c r="D494" s="53">
        <v>104</v>
      </c>
    </row>
    <row r="495" spans="4:4">
      <c r="D495" s="53">
        <v>104</v>
      </c>
    </row>
    <row r="496" spans="4:4">
      <c r="D496" s="53">
        <v>104</v>
      </c>
    </row>
    <row r="497" spans="4:4">
      <c r="D497" s="53">
        <v>104</v>
      </c>
    </row>
    <row r="498" spans="4:4">
      <c r="D498" s="53">
        <v>104</v>
      </c>
    </row>
    <row r="499" spans="4:4">
      <c r="D499" s="68">
        <v>104</v>
      </c>
    </row>
    <row r="500" spans="4:4">
      <c r="D500" s="53">
        <v>105</v>
      </c>
    </row>
    <row r="501" spans="4:4">
      <c r="D501" s="53">
        <v>105</v>
      </c>
    </row>
    <row r="502" spans="4:4">
      <c r="D502" s="53">
        <v>105</v>
      </c>
    </row>
    <row r="503" spans="4:4">
      <c r="D503" s="68">
        <v>105</v>
      </c>
    </row>
    <row r="504" spans="4:4">
      <c r="D504" s="53">
        <v>106</v>
      </c>
    </row>
    <row r="505" spans="4:4">
      <c r="D505" s="68">
        <v>106</v>
      </c>
    </row>
    <row r="506" spans="4:4">
      <c r="D506" s="53">
        <v>107</v>
      </c>
    </row>
    <row r="507" spans="4:4">
      <c r="D507" s="53">
        <v>107</v>
      </c>
    </row>
    <row r="508" spans="4:4">
      <c r="D508" s="68">
        <v>107</v>
      </c>
    </row>
    <row r="509" spans="4:4">
      <c r="D509" s="53">
        <v>108</v>
      </c>
    </row>
    <row r="510" spans="4:4">
      <c r="D510" s="53">
        <v>108</v>
      </c>
    </row>
    <row r="511" spans="4:4">
      <c r="D511" s="68">
        <v>108</v>
      </c>
    </row>
    <row r="512" spans="4:4">
      <c r="D512" s="53">
        <v>109</v>
      </c>
    </row>
    <row r="513" spans="4:4">
      <c r="D513" s="68">
        <v>109</v>
      </c>
    </row>
    <row r="514" spans="4:4">
      <c r="D514" s="53">
        <v>110</v>
      </c>
    </row>
    <row r="515" spans="4:4">
      <c r="D515" s="53">
        <v>110</v>
      </c>
    </row>
    <row r="516" spans="4:4">
      <c r="D516" s="68">
        <v>110</v>
      </c>
    </row>
    <row r="517" spans="4:4">
      <c r="D517" s="68">
        <v>111</v>
      </c>
    </row>
    <row r="518" spans="4:4">
      <c r="D518" s="53">
        <v>112</v>
      </c>
    </row>
    <row r="519" spans="4:4">
      <c r="D519" s="68">
        <v>112</v>
      </c>
    </row>
    <row r="520" spans="4:4">
      <c r="D520" s="53">
        <v>113</v>
      </c>
    </row>
    <row r="521" spans="4:4">
      <c r="D521" s="53">
        <v>113</v>
      </c>
    </row>
    <row r="522" spans="4:4">
      <c r="D522" s="68">
        <v>113</v>
      </c>
    </row>
    <row r="523" spans="4:4">
      <c r="D523" s="68">
        <v>114</v>
      </c>
    </row>
    <row r="524" spans="4:4">
      <c r="D524" s="68">
        <v>115</v>
      </c>
    </row>
    <row r="525" spans="4:4">
      <c r="D525" s="68">
        <v>116</v>
      </c>
    </row>
    <row r="526" spans="4:4">
      <c r="D526" s="68">
        <v>117</v>
      </c>
    </row>
    <row r="527" spans="4:4">
      <c r="D527" s="68">
        <v>118</v>
      </c>
    </row>
    <row r="528" spans="4:4">
      <c r="D528" s="68">
        <v>119</v>
      </c>
    </row>
    <row r="529" spans="4:4">
      <c r="D529" s="68">
        <v>120</v>
      </c>
    </row>
    <row r="530" spans="4:4">
      <c r="D530" s="68">
        <v>121</v>
      </c>
    </row>
    <row r="531" spans="4:4">
      <c r="D531" s="68">
        <v>122</v>
      </c>
    </row>
    <row r="532" spans="4:4">
      <c r="D532" s="68">
        <v>123</v>
      </c>
    </row>
    <row r="533" spans="4:4">
      <c r="D533" s="68">
        <v>124</v>
      </c>
    </row>
    <row r="534" spans="4:4">
      <c r="D534" s="68">
        <v>125</v>
      </c>
    </row>
    <row r="535" spans="4:4">
      <c r="D535" s="53">
        <v>126</v>
      </c>
    </row>
    <row r="536" spans="4:4">
      <c r="D536" s="68">
        <v>126</v>
      </c>
    </row>
    <row r="537" spans="4:4">
      <c r="D537" s="53">
        <v>127</v>
      </c>
    </row>
    <row r="538" spans="4:4">
      <c r="D538" s="68">
        <v>127</v>
      </c>
    </row>
    <row r="539" spans="4:4">
      <c r="D539" s="68">
        <v>128</v>
      </c>
    </row>
    <row r="540" spans="4:4">
      <c r="D540" s="68">
        <v>129</v>
      </c>
    </row>
    <row r="541" spans="4:4">
      <c r="D541" s="68">
        <v>130</v>
      </c>
    </row>
    <row r="542" spans="4:4">
      <c r="D542" s="68">
        <v>131</v>
      </c>
    </row>
    <row r="543" spans="4:4">
      <c r="D543" s="68">
        <v>132</v>
      </c>
    </row>
    <row r="544" spans="4:4">
      <c r="D544" s="68">
        <v>133</v>
      </c>
    </row>
    <row r="545" spans="4:4">
      <c r="D545" s="68">
        <v>134</v>
      </c>
    </row>
    <row r="546" spans="4:4">
      <c r="D546" s="68">
        <v>135</v>
      </c>
    </row>
    <row r="547" spans="4:4">
      <c r="D547" s="68">
        <v>136</v>
      </c>
    </row>
    <row r="548" spans="4:4">
      <c r="D548" s="68">
        <v>137</v>
      </c>
    </row>
    <row r="549" spans="4:4">
      <c r="D549" s="68">
        <v>138</v>
      </c>
    </row>
    <row r="550" spans="4:4">
      <c r="D550" s="53">
        <v>139</v>
      </c>
    </row>
    <row r="551" spans="4:4">
      <c r="D551" s="68">
        <v>139</v>
      </c>
    </row>
    <row r="552" spans="4:4">
      <c r="D552" s="53">
        <v>140</v>
      </c>
    </row>
    <row r="553" spans="4:4">
      <c r="D553" s="68">
        <v>140</v>
      </c>
    </row>
    <row r="554" spans="4:4">
      <c r="D554" s="68">
        <v>141</v>
      </c>
    </row>
    <row r="555" spans="4:4">
      <c r="D555" s="68">
        <v>142</v>
      </c>
    </row>
    <row r="556" spans="4:4">
      <c r="D556" s="68">
        <v>143</v>
      </c>
    </row>
    <row r="557" spans="4:4">
      <c r="D557" s="68">
        <v>144</v>
      </c>
    </row>
    <row r="558" spans="4:4">
      <c r="D558" s="68">
        <v>145</v>
      </c>
    </row>
    <row r="559" spans="4:4">
      <c r="D559" s="53">
        <v>148</v>
      </c>
    </row>
    <row r="560" spans="4:4">
      <c r="D560" s="53">
        <v>149</v>
      </c>
    </row>
    <row r="561" spans="4:4">
      <c r="D561" s="53">
        <v>154</v>
      </c>
    </row>
    <row r="562" spans="4:4">
      <c r="D562" s="53">
        <v>158</v>
      </c>
    </row>
    <row r="563" spans="4:4">
      <c r="D563" s="53">
        <v>158</v>
      </c>
    </row>
    <row r="564" spans="4:4">
      <c r="D564" s="53">
        <v>159</v>
      </c>
    </row>
    <row r="565" spans="4:4">
      <c r="D565" s="53">
        <v>159</v>
      </c>
    </row>
    <row r="566" spans="4:4">
      <c r="D566" s="53">
        <v>159</v>
      </c>
    </row>
    <row r="567" spans="4:4">
      <c r="D567" s="53">
        <v>171</v>
      </c>
    </row>
    <row r="568" spans="4:4">
      <c r="D568" s="53">
        <v>171</v>
      </c>
    </row>
    <row r="569" spans="4:4">
      <c r="D569" s="53">
        <v>171</v>
      </c>
    </row>
    <row r="570" spans="4:4">
      <c r="D570" s="53">
        <v>172</v>
      </c>
    </row>
    <row r="571" spans="4:4">
      <c r="D571" s="53">
        <v>173</v>
      </c>
    </row>
    <row r="572" spans="4:4">
      <c r="D572" s="53">
        <v>176</v>
      </c>
    </row>
    <row r="573" spans="4:4">
      <c r="D573" s="53">
        <v>176</v>
      </c>
    </row>
    <row r="574" spans="4:4">
      <c r="D574" s="53">
        <v>179</v>
      </c>
    </row>
    <row r="575" spans="4:4">
      <c r="D575" s="53">
        <v>184</v>
      </c>
    </row>
    <row r="576" spans="4:4">
      <c r="D576" s="53">
        <v>186</v>
      </c>
    </row>
    <row r="577" spans="4:4">
      <c r="D577" s="53">
        <v>186</v>
      </c>
    </row>
    <row r="578" spans="4:4">
      <c r="D578" s="53">
        <v>186</v>
      </c>
    </row>
    <row r="579" spans="4:4">
      <c r="D579" s="53">
        <v>188</v>
      </c>
    </row>
    <row r="580" spans="4:4">
      <c r="D580" s="53">
        <v>188</v>
      </c>
    </row>
    <row r="581" spans="4:4">
      <c r="D581" s="53">
        <v>192</v>
      </c>
    </row>
    <row r="582" spans="4:4">
      <c r="D582" s="53">
        <v>198</v>
      </c>
    </row>
    <row r="583" spans="4:4">
      <c r="D583" s="53">
        <v>203</v>
      </c>
    </row>
    <row r="584" spans="4:4">
      <c r="D584" s="53">
        <v>204</v>
      </c>
    </row>
    <row r="585" spans="4:4">
      <c r="D585" s="53">
        <v>209</v>
      </c>
    </row>
    <row r="586" spans="4:4">
      <c r="D586" s="53">
        <v>211</v>
      </c>
    </row>
    <row r="587" spans="4:4">
      <c r="D587" s="53">
        <v>211</v>
      </c>
    </row>
    <row r="588" spans="4:4">
      <c r="D588" s="53">
        <v>213</v>
      </c>
    </row>
    <row r="589" spans="4:4">
      <c r="D589" s="53">
        <v>213</v>
      </c>
    </row>
    <row r="590" spans="4:4">
      <c r="D590" s="53">
        <v>214</v>
      </c>
    </row>
    <row r="591" spans="4:4">
      <c r="D591" s="53">
        <v>215</v>
      </c>
    </row>
    <row r="592" spans="4:4">
      <c r="D592" s="53">
        <v>216</v>
      </c>
    </row>
    <row r="593" spans="4:4">
      <c r="D593" s="53">
        <v>216</v>
      </c>
    </row>
    <row r="594" spans="4:4">
      <c r="D594" s="53">
        <v>218</v>
      </c>
    </row>
    <row r="595" spans="4:4">
      <c r="D595" s="53">
        <v>218</v>
      </c>
    </row>
    <row r="596" spans="4:4">
      <c r="D596" s="53">
        <v>218</v>
      </c>
    </row>
    <row r="597" spans="4:4">
      <c r="D597" s="53">
        <v>231</v>
      </c>
    </row>
    <row r="598" spans="4:4">
      <c r="D598" s="53">
        <v>232</v>
      </c>
    </row>
    <row r="599" spans="4:4">
      <c r="D599" s="53">
        <v>234</v>
      </c>
    </row>
    <row r="600" spans="4:4">
      <c r="D600" s="53">
        <v>235</v>
      </c>
    </row>
    <row r="601" spans="4:4">
      <c r="D601" s="53">
        <v>236</v>
      </c>
    </row>
  </sheetData>
  <autoFilter ref="D2:F238">
    <filterColumn colId="2">
      <filters>
        <filter val="#N/A"/>
      </filters>
    </filterColumn>
  </autoFilter>
  <sortState ref="D244:D458">
    <sortCondition ref="D244:D45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D4:L177"/>
  <sheetViews>
    <sheetView workbookViewId="0">
      <selection activeCell="F26" sqref="F26"/>
    </sheetView>
  </sheetViews>
  <sheetFormatPr defaultRowHeight="15"/>
  <sheetData>
    <row r="4" spans="4:12">
      <c r="D4" s="68">
        <v>9</v>
      </c>
      <c r="L4" s="75">
        <v>1</v>
      </c>
    </row>
    <row r="5" spans="4:12">
      <c r="D5" s="53">
        <v>10</v>
      </c>
      <c r="L5" s="75">
        <v>2</v>
      </c>
    </row>
    <row r="6" spans="4:12">
      <c r="D6" s="68">
        <v>12</v>
      </c>
      <c r="L6" s="75">
        <v>3</v>
      </c>
    </row>
    <row r="7" spans="4:12">
      <c r="D7" s="53">
        <v>16</v>
      </c>
      <c r="L7" s="77">
        <v>4</v>
      </c>
    </row>
    <row r="8" spans="4:12">
      <c r="D8" s="53">
        <v>21</v>
      </c>
      <c r="G8" s="78">
        <f t="shared" ref="G8" si="0">IF($N8="L",(IF(MONTH($E$4)+1=MONTH($H8),TEXT(EOMONTH($E$4,0),"DD-MMM-YY"),$H8) - IF(MONTH($E$4)-1=MONTH($F8),TEXT(EOMONTH($E$4,-1)+1,"DD-MMM-YY"),$F8) + IF(MONTH($E$4)+1=MONTH($H8),"24:00",$I8) - IF(MONTH($E$4)-1=MONTH($F8),"00:00",$G8))*IF($O8="Y",2,1) + IF($E8&gt;2,TIME(12,0,0),TIME(0,0,0)),0)</f>
        <v>0</v>
      </c>
      <c r="H8" s="78">
        <f t="shared" ref="H8" si="1">IF($N8="O",(IF(MONTH($E$4)+1=MONTH($H8),TEXT(EOMONTH($E$4,0),"DD-MMM-YY"),$H8) - IF(MONTH($E$4)-1=MONTH($F8),TEXT(EOMONTH($E$4,-1)+1,"DD-MMM-YY"),$F8) + IF(MONTH($E$4)+1=MONTH($H8),"24:00",$I8) - IF(MONTH($E$4)-1=MONTH($F8),"00:00",$G8))*IF($O8="Y",2,1) + IF($E8&gt;2,TIME(12,0,0),TIME(0,0,0)),0)</f>
        <v>0</v>
      </c>
      <c r="I8" s="78">
        <f t="shared" ref="I8" si="2">IF($N8="S",(IF(MONTH($E$4)+1=MONTH($H8),TEXT(EOMONTH($E$4,0),"DD-MMM-YY"),$H8) - IF(MONTH($E$4)-1=MONTH($F8),TEXT(EOMONTH($E$4,-1)+1,"DD-MMM-YY"),$F8) + IF(MONTH($E$4)+1=MONTH($H8),"24:00",$I8) - IF(MONTH($E$4)-1=MONTH($F8),"00:00",$G8))*IF($O8="Y",2,1) + IF($E8&gt;2,TIME(12,0,0),TIME(0,0,0)),0)</f>
        <v>0</v>
      </c>
      <c r="J8" s="78">
        <f t="shared" ref="J8" si="3">IF($N8="D",IF(MONTH($E$4)+1=MONTH($H8),TEXT(EOMONTH($E$4,0),"DD-MMM-YY"),$H8) - IF(MONTH($E$4)-1=MONTH($F8),TEXT(EOMONTH($E$4,-1)+1,"DD-MMM-YY"),$F8) + IF(MONTH($E$4)+1=MONTH($H8),"24:00",$I8) - IF(MONTH($E$4)-1=MONTH($F8),"00:00",$G8) + IF($E8&gt;2,TIME(12,0,0),TIME(0,0,0)),0)</f>
        <v>0</v>
      </c>
      <c r="L8" s="75">
        <v>5</v>
      </c>
    </row>
    <row r="9" spans="4:12">
      <c r="D9" s="53">
        <v>25</v>
      </c>
      <c r="L9" s="75">
        <v>6</v>
      </c>
    </row>
    <row r="10" spans="4:12">
      <c r="D10" s="68">
        <v>27</v>
      </c>
      <c r="L10" s="77">
        <v>7</v>
      </c>
    </row>
    <row r="11" spans="4:12">
      <c r="D11" s="68">
        <v>31</v>
      </c>
      <c r="L11" s="75">
        <v>8</v>
      </c>
    </row>
    <row r="12" spans="4:12">
      <c r="D12" s="68">
        <v>34</v>
      </c>
      <c r="L12" s="75">
        <v>11</v>
      </c>
    </row>
    <row r="13" spans="4:12">
      <c r="D13" s="68">
        <v>35</v>
      </c>
      <c r="L13" s="75">
        <v>13</v>
      </c>
    </row>
    <row r="14" spans="4:12">
      <c r="D14" s="68">
        <v>36</v>
      </c>
      <c r="L14" s="77">
        <v>14</v>
      </c>
    </row>
    <row r="15" spans="4:12">
      <c r="D15" s="53">
        <v>42</v>
      </c>
      <c r="L15" s="75">
        <v>15</v>
      </c>
    </row>
    <row r="16" spans="4:12">
      <c r="D16" s="68">
        <v>43</v>
      </c>
      <c r="L16" s="75">
        <v>17</v>
      </c>
    </row>
    <row r="17" spans="4:12">
      <c r="D17" s="68">
        <v>45</v>
      </c>
      <c r="L17" s="77">
        <v>18</v>
      </c>
    </row>
    <row r="18" spans="4:12">
      <c r="D18" s="53">
        <v>51</v>
      </c>
      <c r="L18" s="77">
        <v>19</v>
      </c>
    </row>
    <row r="19" spans="4:12">
      <c r="D19" s="68">
        <v>53</v>
      </c>
      <c r="L19" s="77">
        <v>20</v>
      </c>
    </row>
    <row r="20" spans="4:12">
      <c r="D20" s="53">
        <v>54</v>
      </c>
      <c r="L20" s="77">
        <v>22</v>
      </c>
    </row>
    <row r="21" spans="4:12">
      <c r="D21" s="53">
        <v>55</v>
      </c>
      <c r="L21" s="75">
        <v>23</v>
      </c>
    </row>
    <row r="22" spans="4:12">
      <c r="D22" s="53">
        <v>57</v>
      </c>
      <c r="L22" s="75">
        <v>24</v>
      </c>
    </row>
    <row r="23" spans="4:12">
      <c r="D23" s="68">
        <v>59</v>
      </c>
      <c r="L23" s="75">
        <v>26</v>
      </c>
    </row>
    <row r="24" spans="4:12">
      <c r="D24" s="53">
        <v>61</v>
      </c>
      <c r="L24" s="77">
        <v>28</v>
      </c>
    </row>
    <row r="25" spans="4:12">
      <c r="D25" s="68">
        <v>62</v>
      </c>
      <c r="L25" s="77">
        <v>29</v>
      </c>
    </row>
    <row r="26" spans="4:12">
      <c r="D26" s="68">
        <v>63</v>
      </c>
      <c r="L26" s="75">
        <v>30</v>
      </c>
    </row>
    <row r="27" spans="4:12">
      <c r="D27" s="53">
        <v>64</v>
      </c>
      <c r="L27" s="75">
        <v>32</v>
      </c>
    </row>
    <row r="28" spans="4:12">
      <c r="D28" s="68">
        <v>69</v>
      </c>
      <c r="L28" s="77">
        <v>33</v>
      </c>
    </row>
    <row r="29" spans="4:12">
      <c r="D29" s="53">
        <v>70</v>
      </c>
      <c r="L29" s="75">
        <v>37</v>
      </c>
    </row>
    <row r="30" spans="4:12">
      <c r="D30" s="68">
        <v>71</v>
      </c>
      <c r="L30" s="77">
        <v>38</v>
      </c>
    </row>
    <row r="31" spans="4:12">
      <c r="D31" s="53">
        <v>74</v>
      </c>
      <c r="L31" s="77">
        <v>39</v>
      </c>
    </row>
    <row r="32" spans="4:12">
      <c r="D32" s="68">
        <v>75</v>
      </c>
      <c r="L32" s="75">
        <v>40</v>
      </c>
    </row>
    <row r="33" spans="4:12">
      <c r="D33" s="68">
        <v>76</v>
      </c>
      <c r="L33" s="75">
        <v>41</v>
      </c>
    </row>
    <row r="34" spans="4:12">
      <c r="D34" s="68">
        <v>77</v>
      </c>
      <c r="L34" s="75">
        <v>44</v>
      </c>
    </row>
    <row r="35" spans="4:12">
      <c r="D35" s="68">
        <v>79</v>
      </c>
      <c r="L35" s="75">
        <v>46</v>
      </c>
    </row>
    <row r="36" spans="4:12">
      <c r="D36" s="53">
        <v>80</v>
      </c>
      <c r="L36" s="77">
        <v>47</v>
      </c>
    </row>
    <row r="37" spans="4:12">
      <c r="D37" s="68">
        <v>81</v>
      </c>
      <c r="L37" s="77">
        <v>48</v>
      </c>
    </row>
    <row r="38" spans="4:12">
      <c r="D38" s="53">
        <v>91</v>
      </c>
      <c r="L38" s="77">
        <v>49</v>
      </c>
    </row>
    <row r="39" spans="4:12">
      <c r="D39" s="53">
        <v>93</v>
      </c>
      <c r="L39" s="75">
        <v>50</v>
      </c>
    </row>
    <row r="40" spans="4:12">
      <c r="D40" s="53">
        <v>95</v>
      </c>
      <c r="L40" s="75">
        <v>52</v>
      </c>
    </row>
    <row r="41" spans="4:12">
      <c r="D41" s="53">
        <v>99</v>
      </c>
      <c r="L41" s="75">
        <v>56</v>
      </c>
    </row>
    <row r="42" spans="4:12">
      <c r="D42" s="68">
        <v>100</v>
      </c>
      <c r="L42" s="75">
        <v>58</v>
      </c>
    </row>
    <row r="43" spans="4:12">
      <c r="D43" s="53">
        <v>101</v>
      </c>
      <c r="L43" s="77">
        <v>60</v>
      </c>
    </row>
    <row r="44" spans="4:12">
      <c r="D44" s="53">
        <v>102</v>
      </c>
      <c r="L44" s="75">
        <v>65</v>
      </c>
    </row>
    <row r="45" spans="4:12">
      <c r="D45" s="53">
        <v>103</v>
      </c>
      <c r="L45" s="77">
        <v>66</v>
      </c>
    </row>
    <row r="46" spans="4:12">
      <c r="D46" s="68">
        <v>107</v>
      </c>
      <c r="L46" s="77">
        <v>67</v>
      </c>
    </row>
    <row r="47" spans="4:12">
      <c r="D47" s="53">
        <v>108</v>
      </c>
      <c r="L47" s="77">
        <v>68</v>
      </c>
    </row>
    <row r="48" spans="4:12">
      <c r="D48" s="53">
        <v>109</v>
      </c>
      <c r="L48" s="75">
        <v>72</v>
      </c>
    </row>
    <row r="49" spans="4:12">
      <c r="D49" s="53">
        <v>112</v>
      </c>
      <c r="L49" s="75">
        <v>73</v>
      </c>
    </row>
    <row r="50" spans="4:12">
      <c r="D50" s="68">
        <v>114</v>
      </c>
      <c r="L50" s="75">
        <v>78</v>
      </c>
    </row>
    <row r="51" spans="4:12">
      <c r="D51" s="53">
        <v>117</v>
      </c>
      <c r="L51" s="77">
        <v>82</v>
      </c>
    </row>
    <row r="52" spans="4:12">
      <c r="D52" s="53">
        <v>142</v>
      </c>
      <c r="L52" s="77">
        <v>83</v>
      </c>
    </row>
    <row r="53" spans="4:12">
      <c r="D53" s="53">
        <v>147</v>
      </c>
      <c r="L53" s="77">
        <v>84</v>
      </c>
    </row>
    <row r="54" spans="4:12">
      <c r="D54" s="68">
        <v>152</v>
      </c>
      <c r="L54" s="77">
        <v>85</v>
      </c>
    </row>
    <row r="55" spans="4:12">
      <c r="D55" s="68">
        <v>155</v>
      </c>
      <c r="L55" s="77">
        <v>86</v>
      </c>
    </row>
    <row r="56" spans="4:12">
      <c r="D56" s="68">
        <v>156</v>
      </c>
      <c r="L56" s="75">
        <v>87</v>
      </c>
    </row>
    <row r="57" spans="4:12">
      <c r="D57" s="68">
        <v>159</v>
      </c>
      <c r="L57" s="77">
        <v>88</v>
      </c>
    </row>
    <row r="58" spans="4:12">
      <c r="D58" s="53">
        <v>160</v>
      </c>
      <c r="L58" s="75">
        <v>89</v>
      </c>
    </row>
    <row r="59" spans="4:12">
      <c r="D59" s="53">
        <v>161</v>
      </c>
      <c r="L59" s="75">
        <v>90</v>
      </c>
    </row>
    <row r="60" spans="4:12">
      <c r="D60" s="68">
        <v>162</v>
      </c>
      <c r="L60" s="75">
        <v>92</v>
      </c>
    </row>
    <row r="61" spans="4:12">
      <c r="D61" s="53">
        <v>167</v>
      </c>
      <c r="L61" s="75">
        <v>94</v>
      </c>
    </row>
    <row r="62" spans="4:12">
      <c r="D62" s="68">
        <v>168</v>
      </c>
      <c r="L62" s="75">
        <v>96</v>
      </c>
    </row>
    <row r="63" spans="4:12">
      <c r="D63" s="68">
        <v>171</v>
      </c>
      <c r="L63" s="77">
        <v>97</v>
      </c>
    </row>
    <row r="64" spans="4:12">
      <c r="D64" s="68">
        <v>173</v>
      </c>
      <c r="L64" s="77">
        <v>98</v>
      </c>
    </row>
    <row r="65" spans="4:12">
      <c r="D65" s="68">
        <v>174</v>
      </c>
      <c r="L65" s="77">
        <v>104</v>
      </c>
    </row>
    <row r="66" spans="4:12">
      <c r="D66" s="68">
        <v>184</v>
      </c>
      <c r="L66" s="77">
        <v>105</v>
      </c>
    </row>
    <row r="67" spans="4:12">
      <c r="D67" s="68">
        <v>215</v>
      </c>
      <c r="L67" s="75">
        <v>106</v>
      </c>
    </row>
    <row r="68" spans="4:12">
      <c r="D68" s="53">
        <v>216</v>
      </c>
      <c r="L68" s="77">
        <v>110</v>
      </c>
    </row>
    <row r="69" spans="4:12">
      <c r="D69" s="53">
        <v>217</v>
      </c>
      <c r="L69" s="77">
        <v>111</v>
      </c>
    </row>
    <row r="70" spans="4:12">
      <c r="D70" s="53">
        <v>230</v>
      </c>
      <c r="L70" s="34">
        <v>113</v>
      </c>
    </row>
    <row r="71" spans="4:12">
      <c r="D71" s="53">
        <v>231</v>
      </c>
      <c r="L71" s="34">
        <v>115</v>
      </c>
    </row>
    <row r="72" spans="4:12">
      <c r="L72" s="34">
        <v>116</v>
      </c>
    </row>
    <row r="73" spans="4:12">
      <c r="L73" s="34">
        <v>118</v>
      </c>
    </row>
    <row r="74" spans="4:12">
      <c r="L74" s="34">
        <v>119</v>
      </c>
    </row>
    <row r="75" spans="4:12">
      <c r="L75" s="34">
        <v>120</v>
      </c>
    </row>
    <row r="76" spans="4:12">
      <c r="L76" s="34">
        <v>121</v>
      </c>
    </row>
    <row r="77" spans="4:12">
      <c r="L77" s="34">
        <v>122</v>
      </c>
    </row>
    <row r="78" spans="4:12">
      <c r="L78" s="34">
        <v>123</v>
      </c>
    </row>
    <row r="79" spans="4:12">
      <c r="L79" s="34">
        <v>124</v>
      </c>
    </row>
    <row r="80" spans="4:12">
      <c r="L80" s="34">
        <v>125</v>
      </c>
    </row>
    <row r="81" spans="12:12">
      <c r="L81" s="34">
        <v>126</v>
      </c>
    </row>
    <row r="82" spans="12:12">
      <c r="L82" s="34">
        <v>127</v>
      </c>
    </row>
    <row r="83" spans="12:12">
      <c r="L83" s="34">
        <v>128</v>
      </c>
    </row>
    <row r="84" spans="12:12">
      <c r="L84" s="34">
        <v>129</v>
      </c>
    </row>
    <row r="85" spans="12:12">
      <c r="L85" s="34">
        <v>130</v>
      </c>
    </row>
    <row r="86" spans="12:12">
      <c r="L86" s="34">
        <v>131</v>
      </c>
    </row>
    <row r="87" spans="12:12">
      <c r="L87" s="34">
        <v>132</v>
      </c>
    </row>
    <row r="88" spans="12:12">
      <c r="L88" s="34">
        <v>133</v>
      </c>
    </row>
    <row r="89" spans="12:12">
      <c r="L89" s="34">
        <v>134</v>
      </c>
    </row>
    <row r="90" spans="12:12">
      <c r="L90" s="34">
        <v>135</v>
      </c>
    </row>
    <row r="91" spans="12:12">
      <c r="L91" s="34">
        <v>136</v>
      </c>
    </row>
    <row r="92" spans="12:12">
      <c r="L92" s="34">
        <v>137</v>
      </c>
    </row>
    <row r="93" spans="12:12">
      <c r="L93" s="34">
        <v>138</v>
      </c>
    </row>
    <row r="94" spans="12:12">
      <c r="L94" s="34">
        <v>139</v>
      </c>
    </row>
    <row r="95" spans="12:12">
      <c r="L95" s="34">
        <v>140</v>
      </c>
    </row>
    <row r="96" spans="12:12">
      <c r="L96" s="34">
        <v>141</v>
      </c>
    </row>
    <row r="97" spans="12:12">
      <c r="L97" s="34">
        <v>143</v>
      </c>
    </row>
    <row r="98" spans="12:12">
      <c r="L98" s="34">
        <v>144</v>
      </c>
    </row>
    <row r="99" spans="12:12">
      <c r="L99" s="34">
        <v>145</v>
      </c>
    </row>
    <row r="100" spans="12:12">
      <c r="L100" s="34">
        <v>146</v>
      </c>
    </row>
    <row r="101" spans="12:12">
      <c r="L101" s="34">
        <v>148</v>
      </c>
    </row>
    <row r="102" spans="12:12">
      <c r="L102" s="34">
        <v>149</v>
      </c>
    </row>
    <row r="103" spans="12:12">
      <c r="L103" s="34">
        <v>150</v>
      </c>
    </row>
    <row r="104" spans="12:12">
      <c r="L104" s="34">
        <v>151</v>
      </c>
    </row>
    <row r="105" spans="12:12">
      <c r="L105" s="34">
        <v>153</v>
      </c>
    </row>
    <row r="106" spans="12:12">
      <c r="L106" s="34">
        <v>154</v>
      </c>
    </row>
    <row r="107" spans="12:12">
      <c r="L107" s="34">
        <v>157</v>
      </c>
    </row>
    <row r="108" spans="12:12">
      <c r="L108" s="34">
        <v>158</v>
      </c>
    </row>
    <row r="109" spans="12:12">
      <c r="L109" s="34">
        <v>163</v>
      </c>
    </row>
    <row r="110" spans="12:12">
      <c r="L110" s="34">
        <v>164</v>
      </c>
    </row>
    <row r="111" spans="12:12">
      <c r="L111" s="34">
        <v>165</v>
      </c>
    </row>
    <row r="112" spans="12:12">
      <c r="L112" s="34">
        <v>166</v>
      </c>
    </row>
    <row r="113" spans="12:12">
      <c r="L113" s="34">
        <v>169</v>
      </c>
    </row>
    <row r="114" spans="12:12">
      <c r="L114" s="34">
        <v>170</v>
      </c>
    </row>
    <row r="115" spans="12:12">
      <c r="L115" s="34">
        <v>172</v>
      </c>
    </row>
    <row r="116" spans="12:12">
      <c r="L116" s="34">
        <v>175</v>
      </c>
    </row>
    <row r="117" spans="12:12">
      <c r="L117" s="34">
        <v>176</v>
      </c>
    </row>
    <row r="118" spans="12:12">
      <c r="L118" s="34">
        <v>177</v>
      </c>
    </row>
    <row r="119" spans="12:12">
      <c r="L119" s="34">
        <v>178</v>
      </c>
    </row>
    <row r="120" spans="12:12">
      <c r="L120" s="34">
        <v>179</v>
      </c>
    </row>
    <row r="121" spans="12:12">
      <c r="L121" s="34">
        <v>180</v>
      </c>
    </row>
    <row r="122" spans="12:12">
      <c r="L122" s="34">
        <v>181</v>
      </c>
    </row>
    <row r="123" spans="12:12">
      <c r="L123" s="34">
        <v>182</v>
      </c>
    </row>
    <row r="124" spans="12:12">
      <c r="L124" s="34">
        <v>183</v>
      </c>
    </row>
    <row r="125" spans="12:12">
      <c r="L125" s="34">
        <v>185</v>
      </c>
    </row>
    <row r="126" spans="12:12">
      <c r="L126" s="34">
        <v>186</v>
      </c>
    </row>
    <row r="127" spans="12:12">
      <c r="L127" s="34">
        <v>187</v>
      </c>
    </row>
    <row r="128" spans="12:12">
      <c r="L128" s="34">
        <v>188</v>
      </c>
    </row>
    <row r="129" spans="12:12">
      <c r="L129" s="34">
        <v>189</v>
      </c>
    </row>
    <row r="130" spans="12:12">
      <c r="L130" s="34">
        <v>190</v>
      </c>
    </row>
    <row r="131" spans="12:12">
      <c r="L131" s="34">
        <v>191</v>
      </c>
    </row>
    <row r="132" spans="12:12">
      <c r="L132" s="34">
        <v>192</v>
      </c>
    </row>
    <row r="133" spans="12:12">
      <c r="L133" s="34">
        <v>193</v>
      </c>
    </row>
    <row r="134" spans="12:12">
      <c r="L134" s="34">
        <v>194</v>
      </c>
    </row>
    <row r="135" spans="12:12">
      <c r="L135" s="34">
        <v>195</v>
      </c>
    </row>
    <row r="136" spans="12:12">
      <c r="L136" s="34">
        <v>196</v>
      </c>
    </row>
    <row r="137" spans="12:12">
      <c r="L137" s="34">
        <v>197</v>
      </c>
    </row>
    <row r="138" spans="12:12">
      <c r="L138" s="34">
        <v>198</v>
      </c>
    </row>
    <row r="139" spans="12:12">
      <c r="L139" s="34">
        <v>199</v>
      </c>
    </row>
    <row r="140" spans="12:12">
      <c r="L140" s="34">
        <v>200</v>
      </c>
    </row>
    <row r="141" spans="12:12">
      <c r="L141" s="34">
        <v>201</v>
      </c>
    </row>
    <row r="142" spans="12:12">
      <c r="L142" s="34">
        <v>202</v>
      </c>
    </row>
    <row r="143" spans="12:12">
      <c r="L143" s="34">
        <v>203</v>
      </c>
    </row>
    <row r="144" spans="12:12">
      <c r="L144" s="34">
        <v>204</v>
      </c>
    </row>
    <row r="145" spans="12:12">
      <c r="L145" s="34">
        <v>205</v>
      </c>
    </row>
    <row r="146" spans="12:12">
      <c r="L146" s="34">
        <v>206</v>
      </c>
    </row>
    <row r="147" spans="12:12">
      <c r="L147" s="34">
        <v>207</v>
      </c>
    </row>
    <row r="148" spans="12:12">
      <c r="L148" s="34">
        <v>208</v>
      </c>
    </row>
    <row r="149" spans="12:12">
      <c r="L149" s="34">
        <v>209</v>
      </c>
    </row>
    <row r="150" spans="12:12">
      <c r="L150" s="34">
        <v>210</v>
      </c>
    </row>
    <row r="151" spans="12:12">
      <c r="L151" s="34">
        <v>211</v>
      </c>
    </row>
    <row r="152" spans="12:12">
      <c r="L152" s="34">
        <v>212</v>
      </c>
    </row>
    <row r="153" spans="12:12">
      <c r="L153" s="34">
        <v>213</v>
      </c>
    </row>
    <row r="154" spans="12:12">
      <c r="L154" s="34">
        <v>214</v>
      </c>
    </row>
    <row r="155" spans="12:12">
      <c r="L155" s="34">
        <v>218</v>
      </c>
    </row>
    <row r="156" spans="12:12">
      <c r="L156" s="34">
        <v>219</v>
      </c>
    </row>
    <row r="157" spans="12:12">
      <c r="L157" s="34">
        <v>220</v>
      </c>
    </row>
    <row r="158" spans="12:12">
      <c r="L158" s="34">
        <v>221</v>
      </c>
    </row>
    <row r="159" spans="12:12">
      <c r="L159" s="34">
        <v>222</v>
      </c>
    </row>
    <row r="160" spans="12:12">
      <c r="L160" s="34">
        <v>223</v>
      </c>
    </row>
    <row r="161" spans="4:12">
      <c r="L161" s="34">
        <v>224</v>
      </c>
    </row>
    <row r="162" spans="4:12">
      <c r="L162" s="34">
        <v>225</v>
      </c>
    </row>
    <row r="163" spans="4:12">
      <c r="L163" s="34">
        <v>226</v>
      </c>
    </row>
    <row r="164" spans="4:12">
      <c r="L164" s="34">
        <v>227</v>
      </c>
    </row>
    <row r="165" spans="4:12">
      <c r="D165" s="53"/>
      <c r="L165" s="34">
        <v>228</v>
      </c>
    </row>
    <row r="166" spans="4:12">
      <c r="D166" s="53"/>
      <c r="L166" s="34">
        <v>229</v>
      </c>
    </row>
    <row r="167" spans="4:12">
      <c r="D167" s="53"/>
      <c r="L167" s="34">
        <v>232</v>
      </c>
    </row>
    <row r="168" spans="4:12">
      <c r="D168" s="53"/>
      <c r="L168">
        <v>233</v>
      </c>
    </row>
    <row r="169" spans="4:12">
      <c r="D169" s="53"/>
      <c r="L169">
        <v>234</v>
      </c>
    </row>
    <row r="170" spans="4:12">
      <c r="D170" s="53"/>
      <c r="L170">
        <v>235</v>
      </c>
    </row>
    <row r="171" spans="4:12">
      <c r="D171" s="53"/>
    </row>
    <row r="172" spans="4:12">
      <c r="D172" s="53"/>
    </row>
    <row r="173" spans="4:12">
      <c r="D173" s="53"/>
    </row>
    <row r="174" spans="4:12">
      <c r="D174" s="53"/>
    </row>
    <row r="175" spans="4:12">
      <c r="D175" s="53"/>
    </row>
    <row r="176" spans="4:12">
      <c r="D176" s="53"/>
    </row>
    <row r="177" spans="4:4">
      <c r="D177" s="53"/>
    </row>
  </sheetData>
  <sortState ref="D4:D164">
    <sortCondition ref="D4:D164"/>
  </sortState>
  <conditionalFormatting sqref="G8:J8">
    <cfRule type="cellIs" dxfId="3" priority="4" stopIfTrue="1" operator="greaterThan">
      <formula>0</formula>
    </cfRule>
  </conditionalFormatting>
  <conditionalFormatting sqref="G8:J8">
    <cfRule type="cellIs" dxfId="2" priority="3" stopIfTrue="1" operator="greaterThan">
      <formula>0</formula>
    </cfRule>
  </conditionalFormatting>
  <conditionalFormatting sqref="G8:I8">
    <cfRule type="cellIs" dxfId="1" priority="2" stopIfTrue="1" operator="greaterThan">
      <formula>0</formula>
    </cfRule>
  </conditionalFormatting>
  <conditionalFormatting sqref="G8:J8">
    <cfRule type="cellIs" dxfId="0" priority="1" stopIfTrue="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July-17</vt:lpstr>
      <vt:lpstr>Element list</vt:lpstr>
      <vt:lpstr>Sheet1 (2)</vt:lpstr>
      <vt:lpstr>Sheet4</vt:lpstr>
      <vt:lpstr>Sheet3</vt:lpstr>
      <vt:lpstr>Sheet2</vt:lpstr>
      <vt:lpstr>'July-17'!Print_Titles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2017-11-03T13:57:17Z</dcterms:modified>
</cp:coreProperties>
</file>