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codeName="ThisWorkbook" defaultThemeVersion="124226"/>
  <bookViews>
    <workbookView xWindow="0" yWindow="0" windowWidth="16605" windowHeight="9435"/>
  </bookViews>
  <sheets>
    <sheet name="DEC-16" sheetId="21" r:id="rId1"/>
    <sheet name="Element list" sheetId="12" r:id="rId2"/>
    <sheet name="Sheet1 (2)" sheetId="13" r:id="rId3"/>
    <sheet name="Sheet4" sheetId="19" r:id="rId4"/>
    <sheet name="Sheet3" sheetId="14" r:id="rId5"/>
    <sheet name="Sheet2" sheetId="18" r:id="rId6"/>
  </sheets>
  <externalReferences>
    <externalReference r:id="rId7"/>
    <externalReference r:id="rId8"/>
    <externalReference r:id="rId9"/>
    <externalReference r:id="rId10"/>
  </externalReferences>
  <definedNames>
    <definedName name="_xlnm._FilterDatabase" localSheetId="0" hidden="1">'DEC-16'!$W$1:$W$800</definedName>
    <definedName name="_xlnm._FilterDatabase" localSheetId="1" hidden="1">'Element list'!$A$2:$I$237</definedName>
    <definedName name="_xlnm._FilterDatabase" localSheetId="2" hidden="1">'Sheet1 (2)'!$C$6:$H$243</definedName>
    <definedName name="_xlnm._FilterDatabase" localSheetId="4" hidden="1">Sheet3!$D$2:$F$238</definedName>
    <definedName name="COMPANY" localSheetId="0">[1]Trippings!$C$4</definedName>
    <definedName name="COMPANY" localSheetId="1">[1]Trippings!$C$4</definedName>
    <definedName name="COMPANY" localSheetId="2">[2]Trippings!$C$4</definedName>
    <definedName name="COMPANY">[2]Trippings!$C$4</definedName>
    <definedName name="DATA1" localSheetId="0">#REF!</definedName>
    <definedName name="DATA1" localSheetId="1">#REF!</definedName>
    <definedName name="DATA1" localSheetId="2">#REF!</definedName>
    <definedName name="DATA1">#REF!</definedName>
    <definedName name="DATA10" localSheetId="0">#REF!</definedName>
    <definedName name="DATA10" localSheetId="1">#REF!</definedName>
    <definedName name="DATA10" localSheetId="2">#REF!</definedName>
    <definedName name="DATA10">#REF!</definedName>
    <definedName name="DATA11" localSheetId="0">#REF!</definedName>
    <definedName name="DATA11" localSheetId="1">#REF!</definedName>
    <definedName name="DATA11" localSheetId="2">#REF!</definedName>
    <definedName name="DATA11">#REF!</definedName>
    <definedName name="DATA12" localSheetId="0">#REF!</definedName>
    <definedName name="DATA12" localSheetId="1">#REF!</definedName>
    <definedName name="DATA12" localSheetId="2">#REF!</definedName>
    <definedName name="DATA12">#REF!</definedName>
    <definedName name="DATA13" localSheetId="0">#REF!</definedName>
    <definedName name="DATA13" localSheetId="1">#REF!</definedName>
    <definedName name="DATA13" localSheetId="2">#REF!</definedName>
    <definedName name="DATA13">#REF!</definedName>
    <definedName name="DATA14" localSheetId="0">#REF!</definedName>
    <definedName name="DATA14" localSheetId="1">#REF!</definedName>
    <definedName name="DATA14" localSheetId="2">#REF!</definedName>
    <definedName name="DATA14">#REF!</definedName>
    <definedName name="DATA15" localSheetId="0">#REF!</definedName>
    <definedName name="DATA15" localSheetId="1">#REF!</definedName>
    <definedName name="DATA15" localSheetId="2">#REF!</definedName>
    <definedName name="DATA15">#REF!</definedName>
    <definedName name="DATA16" localSheetId="0">#REF!</definedName>
    <definedName name="DATA16" localSheetId="1">#REF!</definedName>
    <definedName name="DATA16" localSheetId="2">#REF!</definedName>
    <definedName name="DATA16">#REF!</definedName>
    <definedName name="DATA17" localSheetId="0">#REF!</definedName>
    <definedName name="DATA17" localSheetId="1">#REF!</definedName>
    <definedName name="DATA17" localSheetId="2">#REF!</definedName>
    <definedName name="DATA17">#REF!</definedName>
    <definedName name="DATA18" localSheetId="0">#REF!</definedName>
    <definedName name="DATA18" localSheetId="1">#REF!</definedName>
    <definedName name="DATA18" localSheetId="2">#REF!</definedName>
    <definedName name="DATA18">#REF!</definedName>
    <definedName name="DATA2" localSheetId="0">#REF!</definedName>
    <definedName name="DATA2" localSheetId="1">#REF!</definedName>
    <definedName name="DATA2" localSheetId="2">#REF!</definedName>
    <definedName name="DATA2">#REF!</definedName>
    <definedName name="DATA3" localSheetId="0">#REF!</definedName>
    <definedName name="DATA3" localSheetId="1">#REF!</definedName>
    <definedName name="DATA3" localSheetId="2">#REF!</definedName>
    <definedName name="DATA3">#REF!</definedName>
    <definedName name="DATA4" localSheetId="0">#REF!</definedName>
    <definedName name="DATA4" localSheetId="1">#REF!</definedName>
    <definedName name="DATA4" localSheetId="2">#REF!</definedName>
    <definedName name="DATA4">#REF!</definedName>
    <definedName name="DATA5" localSheetId="0">#REF!</definedName>
    <definedName name="DATA5" localSheetId="1">#REF!</definedName>
    <definedName name="DATA5" localSheetId="2">#REF!</definedName>
    <definedName name="DATA5">#REF!</definedName>
    <definedName name="DATA6" localSheetId="0">#REF!</definedName>
    <definedName name="DATA6" localSheetId="1">#REF!</definedName>
    <definedName name="DATA6" localSheetId="2">#REF!</definedName>
    <definedName name="DATA6">#REF!</definedName>
    <definedName name="DATA7" localSheetId="0">#REF!</definedName>
    <definedName name="DATA7" localSheetId="1">#REF!</definedName>
    <definedName name="DATA7" localSheetId="2">#REF!</definedName>
    <definedName name="DATA7">#REF!</definedName>
    <definedName name="DATA8" localSheetId="0">#REF!</definedName>
    <definedName name="DATA8" localSheetId="1">#REF!</definedName>
    <definedName name="DATA8" localSheetId="2">#REF!</definedName>
    <definedName name="DATA8">#REF!</definedName>
    <definedName name="DATA9" localSheetId="0">#REF!</definedName>
    <definedName name="DATA9" localSheetId="1">#REF!</definedName>
    <definedName name="DATA9" localSheetId="2">#REF!</definedName>
    <definedName name="DATA9">#REF!</definedName>
    <definedName name="_xlnm.Database" localSheetId="0">#REF!</definedName>
    <definedName name="_xlnm.Database" localSheetId="1">#REF!</definedName>
    <definedName name="_xlnm.Database" localSheetId="2">#REF!</definedName>
    <definedName name="_xlnm.Database">#REF!</definedName>
    <definedName name="DEEMED" localSheetId="0">#REF!</definedName>
    <definedName name="DEEMED" localSheetId="1">#REF!</definedName>
    <definedName name="DEEMED" localSheetId="2">#REF!</definedName>
    <definedName name="DEEMED">#REF!</definedName>
    <definedName name="ELEMENT" localSheetId="0">#REF!</definedName>
    <definedName name="ELEMENT" localSheetId="1">#REF!</definedName>
    <definedName name="ELEMENT" localSheetId="2">#REF!</definedName>
    <definedName name="ELEMENT">#REF!</definedName>
    <definedName name="HRS" localSheetId="0">[3]TRAVL!$I$2</definedName>
    <definedName name="HRS" localSheetId="1">[3]TRAVL!$I$2</definedName>
    <definedName name="HRS">[4]TRAVL!$I$2</definedName>
    <definedName name="MONTH" localSheetId="0">[1]Trippings!$E$4</definedName>
    <definedName name="MONTH" localSheetId="1">[1]Trippings!$E$4</definedName>
    <definedName name="MONTH" localSheetId="2">[2]Trippings!$E$4</definedName>
    <definedName name="MONTH">[2]Trippings!$E$4</definedName>
    <definedName name="OTHERS" localSheetId="0">#REF!</definedName>
    <definedName name="OTHERS" localSheetId="1">#REF!</definedName>
    <definedName name="OTHERS" localSheetId="2">#REF!</definedName>
    <definedName name="OTHERS">#REF!</definedName>
    <definedName name="PG" localSheetId="0">#REF!</definedName>
    <definedName name="PG" localSheetId="1">#REF!</definedName>
    <definedName name="PG" localSheetId="2">#REF!</definedName>
    <definedName name="PG">#REF!</definedName>
    <definedName name="_xlnm.Print_Area" localSheetId="0">'DEC-16'!$A$2:$W$799</definedName>
    <definedName name="_xlnm.Print_Titles" localSheetId="0">'DEC-16'!$8:$9</definedName>
    <definedName name="SYSTEM" localSheetId="0">#REF!</definedName>
    <definedName name="SYSTEM" localSheetId="1">#REF!</definedName>
    <definedName name="SYSTEM" localSheetId="2">#REF!</definedName>
    <definedName name="SYSTEM">#REF!</definedName>
    <definedName name="TEST0" localSheetId="0">#REF!</definedName>
    <definedName name="TEST0" localSheetId="1">#REF!</definedName>
    <definedName name="TEST0" localSheetId="2">#REF!</definedName>
    <definedName name="TEST0">#REF!</definedName>
    <definedName name="TESTHKEY" localSheetId="0">#REF!</definedName>
    <definedName name="TESTHKEY" localSheetId="1">#REF!</definedName>
    <definedName name="TESTHKEY" localSheetId="2">#REF!</definedName>
    <definedName name="TESTHKEY">#REF!</definedName>
    <definedName name="TESTKEYS" localSheetId="0">#REF!</definedName>
    <definedName name="TESTKEYS" localSheetId="1">#REF!</definedName>
    <definedName name="TESTKEYS" localSheetId="2">#REF!</definedName>
    <definedName name="TESTKEYS">#REF!</definedName>
    <definedName name="TESTVKEY" localSheetId="0">#REF!</definedName>
    <definedName name="TESTVKEY" localSheetId="1">#REF!</definedName>
    <definedName name="TESTVKEY" localSheetId="2">#REF!</definedName>
    <definedName name="TESTVKEY">#REF!</definedName>
  </definedNames>
  <calcPr calcId="144525"/>
</workbook>
</file>

<file path=xl/calcChain.xml><?xml version="1.0" encoding="utf-8"?>
<calcChain xmlns="http://schemas.openxmlformats.org/spreadsheetml/2006/main">
  <c r="T85" i="21" l="1"/>
  <c r="K85" i="21"/>
  <c r="T54" i="21"/>
  <c r="K54" i="21"/>
  <c r="O739" i="21" l="1"/>
  <c r="P739" i="21"/>
  <c r="Q739" i="21"/>
  <c r="N739" i="21"/>
  <c r="O606" i="21"/>
  <c r="P606" i="21"/>
  <c r="Q606" i="21"/>
  <c r="N606" i="21"/>
  <c r="O746" i="21"/>
  <c r="P746" i="21"/>
  <c r="Q746" i="21"/>
  <c r="N746" i="21"/>
  <c r="O670" i="21"/>
  <c r="P670" i="21"/>
  <c r="Q670" i="21"/>
  <c r="N670" i="21"/>
  <c r="O667" i="21"/>
  <c r="P667" i="21"/>
  <c r="Q667" i="21"/>
  <c r="N667" i="21"/>
  <c r="O368" i="21"/>
  <c r="P368" i="21"/>
  <c r="Q368" i="21"/>
  <c r="N368" i="21"/>
  <c r="O490" i="21"/>
  <c r="P490" i="21"/>
  <c r="Q490" i="21"/>
  <c r="N490" i="21"/>
  <c r="O591" i="21"/>
  <c r="P591" i="21"/>
  <c r="Q591" i="21"/>
  <c r="N591" i="21"/>
  <c r="O408" i="21"/>
  <c r="P408" i="21"/>
  <c r="Q408" i="21"/>
  <c r="N408" i="21"/>
  <c r="O734" i="21"/>
  <c r="P734" i="21"/>
  <c r="Q734" i="21"/>
  <c r="N734" i="21"/>
  <c r="O496" i="21"/>
  <c r="P496" i="21"/>
  <c r="Q496" i="21"/>
  <c r="N496" i="21"/>
  <c r="O630" i="21"/>
  <c r="P630" i="21"/>
  <c r="Q630" i="21"/>
  <c r="N630" i="21"/>
  <c r="O560" i="21"/>
  <c r="P560" i="21"/>
  <c r="Q560" i="21"/>
  <c r="N560" i="21"/>
  <c r="O440" i="21"/>
  <c r="P440" i="21"/>
  <c r="Q440" i="21"/>
  <c r="N440" i="21"/>
  <c r="O469" i="21"/>
  <c r="P469" i="21"/>
  <c r="Q469" i="21"/>
  <c r="N469" i="21"/>
  <c r="O487" i="21"/>
  <c r="P487" i="21"/>
  <c r="Q487" i="21"/>
  <c r="N487" i="21"/>
  <c r="O531" i="21"/>
  <c r="P531" i="21"/>
  <c r="Q531" i="21"/>
  <c r="N531" i="21"/>
  <c r="O703" i="21"/>
  <c r="P703" i="21"/>
  <c r="Q703" i="21"/>
  <c r="N703" i="21"/>
  <c r="O636" i="21"/>
  <c r="P636" i="21"/>
  <c r="Q636" i="21"/>
  <c r="N636" i="21"/>
  <c r="O779" i="21"/>
  <c r="P779" i="21"/>
  <c r="Q779" i="21"/>
  <c r="N779" i="21"/>
  <c r="Q187" i="21"/>
  <c r="N154" i="21"/>
  <c r="N72" i="21"/>
  <c r="P72" i="21"/>
  <c r="Q72" i="21"/>
  <c r="O72" i="21"/>
  <c r="N183" i="21"/>
  <c r="Q126" i="21"/>
  <c r="N166" i="21"/>
  <c r="N162" i="21"/>
  <c r="O281" i="21"/>
  <c r="P281" i="21"/>
  <c r="Q281" i="21"/>
  <c r="N281" i="21"/>
  <c r="O276" i="21"/>
  <c r="P276" i="21"/>
  <c r="Q276" i="21"/>
  <c r="N276" i="21"/>
  <c r="Q261" i="21"/>
  <c r="O18" i="21"/>
  <c r="P18" i="21"/>
  <c r="Q18" i="21"/>
  <c r="N18" i="21"/>
  <c r="N86" i="21"/>
  <c r="O162" i="21" l="1"/>
  <c r="P162" i="21"/>
  <c r="Q162" i="21"/>
  <c r="Q748" i="21"/>
  <c r="P748" i="21"/>
  <c r="O748" i="21"/>
  <c r="N748" i="21"/>
  <c r="N156" i="21"/>
  <c r="P126" i="21"/>
  <c r="O126" i="21"/>
  <c r="Q793" i="21"/>
  <c r="Q797" i="21" l="1"/>
  <c r="P797" i="21"/>
  <c r="O797" i="21"/>
  <c r="N797" i="21"/>
  <c r="Q799" i="21"/>
  <c r="P799" i="21"/>
  <c r="O799" i="21"/>
  <c r="N799" i="21"/>
  <c r="Q183" i="21" l="1"/>
  <c r="P183" i="21"/>
  <c r="O183" i="21"/>
  <c r="Q174" i="21"/>
  <c r="P174" i="21"/>
  <c r="O174" i="21"/>
  <c r="N174" i="21"/>
  <c r="Q172" i="21"/>
  <c r="P172" i="21"/>
  <c r="O172" i="21"/>
  <c r="N172" i="21"/>
  <c r="Q170" i="21"/>
  <c r="P170" i="21"/>
  <c r="O170" i="21"/>
  <c r="N170" i="21"/>
  <c r="Q168" i="21"/>
  <c r="P168" i="21"/>
  <c r="O168" i="21"/>
  <c r="N168" i="21"/>
  <c r="Q166" i="21"/>
  <c r="P166" i="21"/>
  <c r="O166" i="21"/>
  <c r="Q156" i="21"/>
  <c r="P156" i="21"/>
  <c r="O156" i="21"/>
  <c r="Q154" i="21"/>
  <c r="P154" i="21"/>
  <c r="O154" i="21"/>
  <c r="Q138" i="21"/>
  <c r="P138" i="21"/>
  <c r="O138" i="21"/>
  <c r="N138" i="21"/>
  <c r="Q136" i="21"/>
  <c r="P136" i="21"/>
  <c r="O136" i="21"/>
  <c r="N136" i="21"/>
  <c r="Q134" i="21"/>
  <c r="P134" i="21"/>
  <c r="O134" i="21"/>
  <c r="N134" i="21"/>
  <c r="Q132" i="21"/>
  <c r="P132" i="21"/>
  <c r="O132" i="21"/>
  <c r="N132" i="21"/>
  <c r="Q130" i="21"/>
  <c r="P130" i="21"/>
  <c r="O130" i="21"/>
  <c r="N130" i="21"/>
  <c r="Q128" i="21"/>
  <c r="P128" i="21"/>
  <c r="O128" i="21"/>
  <c r="N128" i="21"/>
  <c r="Q120" i="21"/>
  <c r="P120" i="21"/>
  <c r="O120" i="21"/>
  <c r="N120" i="21"/>
  <c r="Q118" i="21"/>
  <c r="P118" i="21"/>
  <c r="O118" i="21"/>
  <c r="N118" i="21"/>
  <c r="Q116" i="21"/>
  <c r="P116" i="21"/>
  <c r="O116" i="21"/>
  <c r="N116" i="21"/>
  <c r="Q114" i="21"/>
  <c r="P114" i="21"/>
  <c r="O114" i="21"/>
  <c r="N114" i="21"/>
  <c r="Q112" i="21"/>
  <c r="P112" i="21"/>
  <c r="O112" i="21"/>
  <c r="N112" i="21"/>
  <c r="Q110" i="21"/>
  <c r="P110" i="21"/>
  <c r="O110" i="21"/>
  <c r="N110" i="21"/>
  <c r="Q108" i="21"/>
  <c r="P108" i="21"/>
  <c r="O108" i="21"/>
  <c r="N108" i="21"/>
  <c r="Q106" i="21"/>
  <c r="P106" i="21"/>
  <c r="O106" i="21"/>
  <c r="N106" i="21"/>
  <c r="Q104" i="21"/>
  <c r="P104" i="21"/>
  <c r="O104" i="21"/>
  <c r="N104" i="21"/>
  <c r="Q102" i="21"/>
  <c r="P102" i="21"/>
  <c r="O102" i="21"/>
  <c r="N102" i="21"/>
  <c r="Q100" i="21"/>
  <c r="P100" i="21"/>
  <c r="O100" i="21"/>
  <c r="N100" i="21"/>
  <c r="Q98" i="21"/>
  <c r="P98" i="21"/>
  <c r="O98" i="21"/>
  <c r="N98" i="21"/>
  <c r="Q96" i="21"/>
  <c r="P96" i="21"/>
  <c r="O96" i="21"/>
  <c r="N96" i="21"/>
  <c r="Q94" i="21"/>
  <c r="P94" i="21"/>
  <c r="O94" i="21"/>
  <c r="N94" i="21"/>
  <c r="Q92" i="21"/>
  <c r="P92" i="21"/>
  <c r="O92" i="21"/>
  <c r="N92" i="21"/>
  <c r="Q90" i="21"/>
  <c r="P90" i="21"/>
  <c r="O90" i="21"/>
  <c r="N90" i="21"/>
  <c r="Q88" i="21"/>
  <c r="P88" i="21"/>
  <c r="O88" i="21"/>
  <c r="N88" i="21"/>
  <c r="Q86" i="21"/>
  <c r="P86" i="21"/>
  <c r="Q82" i="21"/>
  <c r="P82" i="21"/>
  <c r="O82" i="21"/>
  <c r="N82" i="21"/>
  <c r="Q80" i="21"/>
  <c r="P80" i="21"/>
  <c r="O80" i="21"/>
  <c r="N80" i="21"/>
  <c r="Q78" i="21"/>
  <c r="P78" i="21"/>
  <c r="O78" i="21"/>
  <c r="N78" i="21"/>
  <c r="Q76" i="21"/>
  <c r="P76" i="21"/>
  <c r="O76" i="21"/>
  <c r="N76" i="21"/>
  <c r="Q74" i="21"/>
  <c r="P74" i="21"/>
  <c r="O74" i="21"/>
  <c r="N74" i="21"/>
  <c r="Q69" i="21"/>
  <c r="P69" i="21"/>
  <c r="O69" i="21"/>
  <c r="N69" i="21"/>
  <c r="Q67" i="21"/>
  <c r="P67" i="21"/>
  <c r="O67" i="21"/>
  <c r="N67" i="21"/>
  <c r="Q65" i="21"/>
  <c r="P65" i="21"/>
  <c r="O65" i="21"/>
  <c r="N65" i="21"/>
  <c r="Q63" i="21"/>
  <c r="P63" i="21"/>
  <c r="O63" i="21"/>
  <c r="N63" i="21"/>
  <c r="Q61" i="21"/>
  <c r="P61" i="21"/>
  <c r="O61" i="21"/>
  <c r="N61" i="21"/>
  <c r="Q59" i="21"/>
  <c r="P59" i="21"/>
  <c r="O59" i="21"/>
  <c r="N59" i="21"/>
  <c r="Q57" i="21"/>
  <c r="P57" i="21"/>
  <c r="O57" i="21"/>
  <c r="N57" i="21"/>
  <c r="Q55" i="21"/>
  <c r="P55" i="21"/>
  <c r="O55" i="21"/>
  <c r="N55" i="21"/>
  <c r="Q53" i="21"/>
  <c r="P53" i="21"/>
  <c r="O53" i="21"/>
  <c r="N53" i="21"/>
  <c r="Q50" i="21"/>
  <c r="P50" i="21"/>
  <c r="O50" i="21"/>
  <c r="N50" i="21"/>
  <c r="Q48" i="21"/>
  <c r="P48" i="21"/>
  <c r="O48" i="21"/>
  <c r="N48" i="21"/>
  <c r="Q46" i="21"/>
  <c r="P46" i="21"/>
  <c r="O46" i="21"/>
  <c r="N46" i="21"/>
  <c r="Q44" i="21"/>
  <c r="P44" i="21"/>
  <c r="O44" i="21"/>
  <c r="N44" i="21"/>
  <c r="Q42" i="21"/>
  <c r="P42" i="21"/>
  <c r="O42" i="21"/>
  <c r="N42" i="21"/>
  <c r="Q40" i="21"/>
  <c r="P40" i="21"/>
  <c r="O40" i="21"/>
  <c r="N40" i="21"/>
  <c r="Q38" i="21"/>
  <c r="P38" i="21"/>
  <c r="O38" i="21"/>
  <c r="N38" i="21"/>
  <c r="Q36" i="21"/>
  <c r="P36" i="21"/>
  <c r="O36" i="21"/>
  <c r="N36" i="21"/>
  <c r="Q34" i="21"/>
  <c r="P34" i="21"/>
  <c r="O34" i="21"/>
  <c r="N34" i="21"/>
  <c r="Q32" i="21"/>
  <c r="P32" i="21"/>
  <c r="O32" i="21"/>
  <c r="N32" i="21"/>
  <c r="Q30" i="21"/>
  <c r="P30" i="21"/>
  <c r="O30" i="21"/>
  <c r="N30" i="21"/>
  <c r="Q28" i="21"/>
  <c r="P28" i="21"/>
  <c r="O28" i="21"/>
  <c r="N28" i="21"/>
  <c r="Q26" i="21"/>
  <c r="P26" i="21"/>
  <c r="O26" i="21"/>
  <c r="N26" i="21"/>
  <c r="Q24" i="21"/>
  <c r="P24" i="21"/>
  <c r="O24" i="21"/>
  <c r="N24" i="21"/>
  <c r="Q22" i="21"/>
  <c r="P22" i="21"/>
  <c r="O22" i="21"/>
  <c r="N22" i="21"/>
  <c r="Q20" i="21"/>
  <c r="P20" i="21"/>
  <c r="O20" i="21"/>
  <c r="N20" i="21"/>
  <c r="Q15" i="21"/>
  <c r="P15" i="21"/>
  <c r="O15" i="21"/>
  <c r="N15" i="21"/>
  <c r="Q13" i="21"/>
  <c r="P13" i="21"/>
  <c r="O13" i="21"/>
  <c r="N13" i="21"/>
  <c r="Q11" i="21"/>
  <c r="P11" i="21"/>
  <c r="O11" i="21"/>
  <c r="N11" i="21"/>
  <c r="Q203" i="21" l="1"/>
  <c r="P203" i="21"/>
  <c r="O203" i="21"/>
  <c r="N203" i="21"/>
  <c r="Q201" i="21"/>
  <c r="P201" i="21"/>
  <c r="O201" i="21"/>
  <c r="N201" i="21"/>
  <c r="Q248" i="21" l="1"/>
  <c r="P248" i="21"/>
  <c r="O248" i="21"/>
  <c r="N248" i="21"/>
  <c r="N241" i="21"/>
  <c r="Q297" i="21"/>
  <c r="P297" i="21"/>
  <c r="O297" i="21"/>
  <c r="N297" i="21"/>
  <c r="Q392" i="21"/>
  <c r="P392" i="21"/>
  <c r="O392" i="21"/>
  <c r="N392" i="21"/>
  <c r="Q652" i="21" l="1"/>
  <c r="N652" i="21"/>
  <c r="O652" i="21"/>
  <c r="P652" i="21"/>
  <c r="N750" i="21"/>
  <c r="O750" i="21"/>
  <c r="P750" i="21"/>
  <c r="Q750" i="21"/>
  <c r="N787" i="21"/>
  <c r="N793" i="21"/>
  <c r="Q384" i="21" l="1"/>
  <c r="P384" i="21"/>
  <c r="O384" i="21"/>
  <c r="N384" i="21"/>
  <c r="Q741" i="21"/>
  <c r="P741" i="21"/>
  <c r="O741" i="21"/>
  <c r="N741" i="21"/>
  <c r="Q241" i="21"/>
  <c r="P241" i="21"/>
  <c r="O241" i="21"/>
  <c r="O217" i="21"/>
  <c r="N227" i="21"/>
  <c r="N229" i="21"/>
  <c r="O261" i="21"/>
  <c r="P261" i="21"/>
  <c r="N261" i="21"/>
  <c r="N287" i="21"/>
  <c r="W6" i="21"/>
  <c r="W469" i="21" s="1"/>
  <c r="W797" i="21" l="1"/>
  <c r="W750" i="21"/>
  <c r="W110" i="21"/>
  <c r="W48" i="21"/>
  <c r="W130" i="21"/>
  <c r="W38" i="21"/>
  <c r="W72" i="21"/>
  <c r="W106" i="21"/>
  <c r="W128" i="21"/>
  <c r="W162" i="21"/>
  <c r="W20" i="21"/>
  <c r="W61" i="21"/>
  <c r="W100" i="21"/>
  <c r="W156" i="21"/>
  <c r="W36" i="21"/>
  <c r="W82" i="21"/>
  <c r="W138" i="21"/>
  <c r="W26" i="21"/>
  <c r="W59" i="21"/>
  <c r="W94" i="21"/>
  <c r="W78" i="21"/>
  <c r="W13" i="21"/>
  <c r="W46" i="21"/>
  <c r="W80" i="21"/>
  <c r="W112" i="21"/>
  <c r="W132" i="21"/>
  <c r="W168" i="21"/>
  <c r="W32" i="21"/>
  <c r="W69" i="21"/>
  <c r="W114" i="21"/>
  <c r="W44" i="21"/>
  <c r="W96" i="21"/>
  <c r="W166" i="21"/>
  <c r="W34" i="21"/>
  <c r="W67" i="21"/>
  <c r="W102" i="21"/>
  <c r="W11" i="21"/>
  <c r="W92" i="21"/>
  <c r="W22" i="21"/>
  <c r="W55" i="21"/>
  <c r="W90" i="21"/>
  <c r="W116" i="21"/>
  <c r="W136" i="21"/>
  <c r="W172" i="21"/>
  <c r="W40" i="21"/>
  <c r="W74" i="21"/>
  <c r="W15" i="21"/>
  <c r="W57" i="21"/>
  <c r="W104" i="21"/>
  <c r="W174" i="21"/>
  <c r="W42" i="21"/>
  <c r="W76" i="21"/>
  <c r="W24" i="21"/>
  <c r="W108" i="21"/>
  <c r="W30" i="21"/>
  <c r="W63" i="21"/>
  <c r="W98" i="21"/>
  <c r="W120" i="21"/>
  <c r="W154" i="21"/>
  <c r="W183" i="21"/>
  <c r="W53" i="21"/>
  <c r="W88" i="21"/>
  <c r="W134" i="21"/>
  <c r="W28" i="21"/>
  <c r="W65" i="21"/>
  <c r="W118" i="21"/>
  <c r="W18" i="21"/>
  <c r="W50" i="21"/>
  <c r="W86" i="21"/>
  <c r="M5" i="19"/>
  <c r="M6" i="19"/>
  <c r="M11" i="19" l="1"/>
  <c r="N11" i="19"/>
  <c r="O11" i="19"/>
  <c r="P11" i="19"/>
  <c r="M12" i="19"/>
  <c r="N12" i="19"/>
  <c r="O12" i="19"/>
  <c r="P12" i="19"/>
  <c r="M13" i="19"/>
  <c r="N13" i="19"/>
  <c r="O13" i="19"/>
  <c r="P13" i="19"/>
  <c r="M14" i="19"/>
  <c r="N14" i="19"/>
  <c r="O14" i="19"/>
  <c r="P14" i="19"/>
  <c r="M15" i="19"/>
  <c r="N15" i="19"/>
  <c r="O15" i="19"/>
  <c r="P15" i="19"/>
  <c r="M16" i="19"/>
  <c r="N16" i="19"/>
  <c r="O16" i="19"/>
  <c r="P16" i="19"/>
  <c r="M17" i="19"/>
  <c r="N17" i="19"/>
  <c r="O17" i="19"/>
  <c r="P17" i="19"/>
  <c r="M18" i="19"/>
  <c r="N18" i="19"/>
  <c r="O18" i="19"/>
  <c r="P18" i="19"/>
  <c r="M19" i="19"/>
  <c r="N19" i="19"/>
  <c r="O19" i="19"/>
  <c r="P19" i="19"/>
  <c r="M20" i="19"/>
  <c r="N20" i="19"/>
  <c r="O20" i="19"/>
  <c r="P20" i="19"/>
  <c r="M21" i="19"/>
  <c r="N21" i="19"/>
  <c r="O21" i="19"/>
  <c r="P21" i="19"/>
  <c r="M22" i="19"/>
  <c r="N22" i="19"/>
  <c r="O22" i="19"/>
  <c r="P22" i="19"/>
  <c r="M23" i="19"/>
  <c r="N23" i="19"/>
  <c r="O23" i="19"/>
  <c r="P23" i="19"/>
  <c r="M24" i="19"/>
  <c r="N24" i="19"/>
  <c r="O24" i="19"/>
  <c r="P24" i="19"/>
  <c r="M25" i="19"/>
  <c r="N25" i="19"/>
  <c r="O25" i="19"/>
  <c r="P25" i="19"/>
  <c r="M26" i="19"/>
  <c r="N26" i="19"/>
  <c r="O26" i="19"/>
  <c r="P26" i="19"/>
  <c r="M27" i="19"/>
  <c r="N27" i="19"/>
  <c r="O27" i="19"/>
  <c r="P27" i="19"/>
  <c r="M28" i="19"/>
  <c r="N28" i="19"/>
  <c r="O28" i="19"/>
  <c r="P28" i="19"/>
  <c r="M29" i="19"/>
  <c r="N29" i="19"/>
  <c r="O29" i="19"/>
  <c r="P29" i="19"/>
  <c r="M30" i="19"/>
  <c r="N30" i="19"/>
  <c r="O30" i="19"/>
  <c r="P30" i="19"/>
  <c r="M31" i="19"/>
  <c r="N31" i="19"/>
  <c r="O31" i="19"/>
  <c r="P31" i="19"/>
  <c r="M32" i="19"/>
  <c r="N32" i="19"/>
  <c r="O32" i="19"/>
  <c r="P32" i="19"/>
  <c r="M33" i="19"/>
  <c r="N33" i="19"/>
  <c r="O33" i="19"/>
  <c r="P33" i="19"/>
  <c r="M34" i="19"/>
  <c r="N34" i="19"/>
  <c r="O34" i="19"/>
  <c r="P34" i="19"/>
  <c r="M35" i="19"/>
  <c r="N35" i="19"/>
  <c r="O35" i="19"/>
  <c r="P35" i="19"/>
  <c r="M36" i="19"/>
  <c r="N36" i="19"/>
  <c r="O36" i="19"/>
  <c r="P36" i="19"/>
  <c r="M37" i="19"/>
  <c r="N37" i="19"/>
  <c r="O37" i="19"/>
  <c r="P37" i="19"/>
  <c r="M38" i="19"/>
  <c r="N38" i="19"/>
  <c r="O38" i="19"/>
  <c r="P38" i="19"/>
  <c r="M39" i="19"/>
  <c r="N39" i="19"/>
  <c r="O39" i="19"/>
  <c r="P39" i="19"/>
  <c r="M40" i="19"/>
  <c r="N40" i="19"/>
  <c r="O40" i="19"/>
  <c r="P40" i="19"/>
  <c r="M41" i="19"/>
  <c r="N41" i="19"/>
  <c r="O41" i="19"/>
  <c r="P41" i="19"/>
  <c r="M42" i="19"/>
  <c r="N42" i="19"/>
  <c r="O42" i="19"/>
  <c r="P42" i="19"/>
  <c r="M43" i="19"/>
  <c r="N43" i="19"/>
  <c r="O43" i="19"/>
  <c r="P43" i="19"/>
  <c r="M44" i="19"/>
  <c r="N44" i="19"/>
  <c r="O44" i="19"/>
  <c r="P44" i="19"/>
  <c r="M45" i="19"/>
  <c r="N45" i="19"/>
  <c r="O45" i="19"/>
  <c r="P45" i="19"/>
  <c r="M46" i="19"/>
  <c r="N46" i="19"/>
  <c r="O46" i="19"/>
  <c r="P46" i="19"/>
  <c r="M47" i="19"/>
  <c r="N47" i="19"/>
  <c r="O47" i="19"/>
  <c r="P47" i="19"/>
  <c r="M48" i="19"/>
  <c r="N48" i="19"/>
  <c r="O48" i="19"/>
  <c r="P48" i="19"/>
  <c r="M49" i="19"/>
  <c r="N49" i="19"/>
  <c r="O49" i="19"/>
  <c r="P49" i="19"/>
  <c r="M50" i="19"/>
  <c r="N50" i="19"/>
  <c r="O50" i="19"/>
  <c r="P50" i="19"/>
  <c r="M51" i="19"/>
  <c r="N51" i="19"/>
  <c r="O51" i="19"/>
  <c r="P51" i="19"/>
  <c r="M52" i="19"/>
  <c r="N52" i="19"/>
  <c r="O52" i="19"/>
  <c r="P52" i="19"/>
  <c r="M53" i="19"/>
  <c r="N53" i="19"/>
  <c r="O53" i="19"/>
  <c r="P53" i="19"/>
  <c r="M54" i="19"/>
  <c r="N54" i="19"/>
  <c r="O54" i="19"/>
  <c r="P54" i="19"/>
  <c r="M55" i="19"/>
  <c r="N55" i="19"/>
  <c r="O55" i="19"/>
  <c r="P55" i="19"/>
  <c r="M56" i="19"/>
  <c r="N56" i="19"/>
  <c r="O56" i="19"/>
  <c r="P56" i="19"/>
  <c r="M57" i="19"/>
  <c r="N57" i="19"/>
  <c r="O57" i="19"/>
  <c r="P57" i="19"/>
  <c r="M58" i="19"/>
  <c r="N58" i="19"/>
  <c r="O58" i="19"/>
  <c r="P58" i="19"/>
  <c r="M59" i="19"/>
  <c r="N59" i="19"/>
  <c r="O59" i="19"/>
  <c r="P59" i="19"/>
  <c r="M60" i="19"/>
  <c r="N60" i="19"/>
  <c r="O60" i="19"/>
  <c r="P60" i="19"/>
  <c r="M61" i="19"/>
  <c r="N61" i="19"/>
  <c r="O61" i="19"/>
  <c r="P61" i="19"/>
  <c r="M62" i="19"/>
  <c r="N62" i="19"/>
  <c r="O62" i="19"/>
  <c r="P62" i="19"/>
  <c r="M63" i="19"/>
  <c r="N63" i="19"/>
  <c r="O63" i="19"/>
  <c r="P63" i="19"/>
  <c r="M64" i="19"/>
  <c r="N64" i="19"/>
  <c r="O64" i="19"/>
  <c r="P64" i="19"/>
  <c r="M65" i="19"/>
  <c r="N65" i="19"/>
  <c r="O65" i="19"/>
  <c r="P65" i="19"/>
  <c r="M66" i="19"/>
  <c r="N66" i="19"/>
  <c r="O66" i="19"/>
  <c r="P66" i="19"/>
  <c r="M67" i="19"/>
  <c r="N67" i="19"/>
  <c r="O67" i="19"/>
  <c r="P67" i="19"/>
  <c r="M68" i="19"/>
  <c r="N68" i="19"/>
  <c r="O68" i="19"/>
  <c r="P68" i="19"/>
  <c r="M69" i="19"/>
  <c r="N69" i="19"/>
  <c r="O69" i="19"/>
  <c r="P69" i="19"/>
  <c r="M70" i="19"/>
  <c r="N70" i="19"/>
  <c r="O70" i="19"/>
  <c r="P70" i="19"/>
  <c r="M71" i="19"/>
  <c r="N71" i="19"/>
  <c r="O71" i="19"/>
  <c r="P71" i="19"/>
  <c r="M72" i="19"/>
  <c r="N72" i="19"/>
  <c r="O72" i="19"/>
  <c r="P72" i="19"/>
  <c r="M73" i="19"/>
  <c r="N73" i="19"/>
  <c r="O73" i="19"/>
  <c r="P73" i="19"/>
  <c r="M74" i="19"/>
  <c r="N74" i="19"/>
  <c r="O74" i="19"/>
  <c r="P74" i="19"/>
  <c r="M75" i="19"/>
  <c r="N75" i="19"/>
  <c r="O75" i="19"/>
  <c r="P75" i="19"/>
  <c r="M76" i="19"/>
  <c r="N76" i="19"/>
  <c r="O76" i="19"/>
  <c r="P76" i="19"/>
  <c r="M77" i="19"/>
  <c r="N77" i="19"/>
  <c r="O77" i="19"/>
  <c r="P77" i="19"/>
  <c r="M78" i="19"/>
  <c r="N78" i="19"/>
  <c r="O78" i="19"/>
  <c r="P78" i="19"/>
  <c r="M79" i="19"/>
  <c r="N79" i="19"/>
  <c r="O79" i="19"/>
  <c r="P79" i="19"/>
  <c r="M80" i="19"/>
  <c r="N80" i="19"/>
  <c r="O80" i="19"/>
  <c r="P80" i="19"/>
  <c r="M81" i="19"/>
  <c r="N81" i="19"/>
  <c r="O81" i="19"/>
  <c r="P81" i="19"/>
  <c r="M82" i="19"/>
  <c r="N82" i="19"/>
  <c r="O82" i="19"/>
  <c r="P82" i="19"/>
  <c r="M83" i="19"/>
  <c r="N83" i="19"/>
  <c r="O83" i="19"/>
  <c r="P83" i="19"/>
  <c r="M84" i="19"/>
  <c r="N84" i="19"/>
  <c r="O84" i="19"/>
  <c r="P84" i="19"/>
  <c r="M85" i="19"/>
  <c r="N85" i="19"/>
  <c r="O85" i="19"/>
  <c r="P85" i="19"/>
  <c r="M86" i="19"/>
  <c r="N86" i="19"/>
  <c r="O86" i="19"/>
  <c r="P86" i="19"/>
  <c r="M87" i="19"/>
  <c r="N87" i="19"/>
  <c r="O87" i="19"/>
  <c r="P87" i="19"/>
  <c r="M88" i="19"/>
  <c r="N88" i="19"/>
  <c r="O88" i="19"/>
  <c r="P88" i="19"/>
  <c r="M89" i="19"/>
  <c r="N89" i="19"/>
  <c r="O89" i="19"/>
  <c r="P89" i="19"/>
  <c r="M90" i="19"/>
  <c r="N90" i="19"/>
  <c r="O90" i="19"/>
  <c r="P90" i="19"/>
  <c r="M91" i="19"/>
  <c r="N91" i="19"/>
  <c r="O91" i="19"/>
  <c r="P91" i="19"/>
  <c r="M92" i="19"/>
  <c r="N92" i="19"/>
  <c r="O92" i="19"/>
  <c r="P92" i="19"/>
  <c r="M93" i="19"/>
  <c r="N93" i="19"/>
  <c r="O93" i="19"/>
  <c r="P93" i="19"/>
  <c r="M94" i="19"/>
  <c r="N94" i="19"/>
  <c r="O94" i="19"/>
  <c r="P94" i="19"/>
  <c r="M95" i="19"/>
  <c r="N95" i="19"/>
  <c r="O95" i="19"/>
  <c r="P95" i="19"/>
  <c r="M96" i="19"/>
  <c r="N96" i="19"/>
  <c r="O96" i="19"/>
  <c r="P96" i="19"/>
  <c r="M97" i="19"/>
  <c r="N97" i="19"/>
  <c r="O97" i="19"/>
  <c r="P97" i="19"/>
  <c r="M98" i="19"/>
  <c r="N98" i="19"/>
  <c r="O98" i="19"/>
  <c r="P98" i="19"/>
  <c r="M99" i="19"/>
  <c r="N99" i="19"/>
  <c r="O99" i="19"/>
  <c r="P99" i="19"/>
  <c r="M100" i="19"/>
  <c r="N100" i="19"/>
  <c r="O100" i="19"/>
  <c r="P100" i="19"/>
  <c r="M101" i="19"/>
  <c r="N101" i="19"/>
  <c r="O101" i="19"/>
  <c r="P101" i="19"/>
  <c r="M102" i="19"/>
  <c r="N102" i="19"/>
  <c r="O102" i="19"/>
  <c r="P102" i="19"/>
  <c r="M103" i="19"/>
  <c r="N103" i="19"/>
  <c r="O103" i="19"/>
  <c r="P103" i="19"/>
  <c r="M104" i="19"/>
  <c r="N104" i="19"/>
  <c r="O104" i="19"/>
  <c r="P104" i="19"/>
  <c r="M105" i="19"/>
  <c r="N105" i="19"/>
  <c r="O105" i="19"/>
  <c r="P105" i="19"/>
  <c r="M106" i="19"/>
  <c r="N106" i="19"/>
  <c r="O106" i="19"/>
  <c r="P106" i="19"/>
  <c r="M107" i="19"/>
  <c r="N107" i="19"/>
  <c r="O107" i="19"/>
  <c r="P107" i="19"/>
  <c r="M108" i="19"/>
  <c r="N108" i="19"/>
  <c r="O108" i="19"/>
  <c r="P108" i="19"/>
  <c r="M109" i="19"/>
  <c r="N109" i="19"/>
  <c r="O109" i="19"/>
  <c r="P109" i="19"/>
  <c r="M110" i="19"/>
  <c r="N110" i="19"/>
  <c r="O110" i="19"/>
  <c r="P110" i="19"/>
  <c r="M111" i="19"/>
  <c r="N111" i="19"/>
  <c r="O111" i="19"/>
  <c r="P111" i="19"/>
  <c r="M112" i="19"/>
  <c r="N112" i="19"/>
  <c r="O112" i="19"/>
  <c r="P112" i="19"/>
  <c r="M113" i="19"/>
  <c r="N113" i="19"/>
  <c r="O113" i="19"/>
  <c r="P113" i="19"/>
  <c r="M114" i="19"/>
  <c r="N114" i="19"/>
  <c r="O114" i="19"/>
  <c r="P114" i="19"/>
  <c r="M115" i="19"/>
  <c r="N115" i="19"/>
  <c r="O115" i="19"/>
  <c r="P115" i="19"/>
  <c r="M116" i="19"/>
  <c r="N116" i="19"/>
  <c r="O116" i="19"/>
  <c r="P116" i="19"/>
  <c r="M117" i="19"/>
  <c r="N117" i="19"/>
  <c r="O117" i="19"/>
  <c r="P117" i="19"/>
  <c r="M118" i="19"/>
  <c r="N118" i="19"/>
  <c r="O118" i="19"/>
  <c r="P118" i="19"/>
  <c r="M119" i="19"/>
  <c r="N119" i="19"/>
  <c r="O119" i="19"/>
  <c r="P119" i="19"/>
  <c r="M120" i="19"/>
  <c r="N120" i="19"/>
  <c r="O120" i="19"/>
  <c r="P120" i="19"/>
  <c r="M121" i="19"/>
  <c r="N121" i="19"/>
  <c r="O121" i="19"/>
  <c r="P121" i="19"/>
  <c r="M122" i="19"/>
  <c r="N122" i="19"/>
  <c r="O122" i="19"/>
  <c r="P122" i="19"/>
  <c r="M123" i="19"/>
  <c r="N123" i="19"/>
  <c r="O123" i="19"/>
  <c r="P123" i="19"/>
  <c r="M124" i="19"/>
  <c r="N124" i="19"/>
  <c r="O124" i="19"/>
  <c r="P124" i="19"/>
  <c r="M125" i="19"/>
  <c r="N125" i="19"/>
  <c r="O125" i="19"/>
  <c r="P125" i="19"/>
  <c r="M126" i="19"/>
  <c r="N126" i="19"/>
  <c r="O126" i="19"/>
  <c r="P126" i="19"/>
  <c r="M127" i="19"/>
  <c r="N127" i="19"/>
  <c r="O127" i="19"/>
  <c r="P127" i="19"/>
  <c r="M128" i="19"/>
  <c r="N128" i="19"/>
  <c r="O128" i="19"/>
  <c r="P128" i="19"/>
  <c r="M129" i="19"/>
  <c r="N129" i="19"/>
  <c r="O129" i="19"/>
  <c r="P129" i="19"/>
  <c r="M130" i="19"/>
  <c r="N130" i="19"/>
  <c r="O130" i="19"/>
  <c r="P130" i="19"/>
  <c r="M131" i="19"/>
  <c r="N131" i="19"/>
  <c r="O131" i="19"/>
  <c r="P131" i="19"/>
  <c r="M132" i="19"/>
  <c r="N132" i="19"/>
  <c r="O132" i="19"/>
  <c r="P132" i="19"/>
  <c r="M133" i="19"/>
  <c r="N133" i="19"/>
  <c r="O133" i="19"/>
  <c r="P133" i="19"/>
  <c r="M134" i="19"/>
  <c r="N134" i="19"/>
  <c r="O134" i="19"/>
  <c r="P134" i="19"/>
  <c r="M135" i="19"/>
  <c r="N135" i="19"/>
  <c r="O135" i="19"/>
  <c r="P135" i="19"/>
  <c r="M136" i="19"/>
  <c r="N136" i="19"/>
  <c r="O136" i="19"/>
  <c r="P136" i="19"/>
  <c r="M137" i="19"/>
  <c r="N137" i="19"/>
  <c r="O137" i="19"/>
  <c r="P137" i="19"/>
  <c r="M138" i="19"/>
  <c r="N138" i="19"/>
  <c r="O138" i="19"/>
  <c r="P138" i="19"/>
  <c r="M139" i="19"/>
  <c r="N139" i="19"/>
  <c r="O139" i="19"/>
  <c r="P139" i="19"/>
  <c r="M140" i="19"/>
  <c r="N140" i="19"/>
  <c r="O140" i="19"/>
  <c r="P140" i="19"/>
  <c r="M141" i="19"/>
  <c r="N141" i="19"/>
  <c r="O141" i="19"/>
  <c r="P141" i="19"/>
  <c r="M142" i="19"/>
  <c r="N142" i="19"/>
  <c r="O142" i="19"/>
  <c r="P142" i="19"/>
  <c r="M143" i="19"/>
  <c r="N143" i="19"/>
  <c r="O143" i="19"/>
  <c r="P143" i="19"/>
  <c r="M144" i="19"/>
  <c r="N144" i="19"/>
  <c r="O144" i="19"/>
  <c r="P144" i="19"/>
  <c r="M145" i="19"/>
  <c r="N145" i="19"/>
  <c r="O145" i="19"/>
  <c r="P145" i="19"/>
  <c r="M146" i="19"/>
  <c r="N146" i="19"/>
  <c r="O146" i="19"/>
  <c r="P146" i="19"/>
  <c r="M147" i="19"/>
  <c r="N147" i="19"/>
  <c r="O147" i="19"/>
  <c r="P147" i="19"/>
  <c r="M148" i="19"/>
  <c r="N148" i="19"/>
  <c r="O148" i="19"/>
  <c r="P148" i="19"/>
  <c r="M149" i="19"/>
  <c r="N149" i="19"/>
  <c r="O149" i="19"/>
  <c r="P149" i="19"/>
  <c r="M150" i="19"/>
  <c r="N150" i="19"/>
  <c r="O150" i="19"/>
  <c r="P150" i="19"/>
  <c r="M151" i="19"/>
  <c r="N151" i="19"/>
  <c r="O151" i="19"/>
  <c r="P151" i="19"/>
  <c r="M152" i="19"/>
  <c r="N152" i="19"/>
  <c r="O152" i="19"/>
  <c r="P152" i="19"/>
  <c r="M153" i="19"/>
  <c r="N153" i="19"/>
  <c r="O153" i="19"/>
  <c r="P153" i="19"/>
  <c r="M154" i="19"/>
  <c r="N154" i="19"/>
  <c r="O154" i="19"/>
  <c r="P154" i="19"/>
  <c r="M155" i="19"/>
  <c r="N155" i="19"/>
  <c r="O155" i="19"/>
  <c r="P155" i="19"/>
  <c r="M156" i="19"/>
  <c r="N156" i="19"/>
  <c r="O156" i="19"/>
  <c r="P156" i="19"/>
  <c r="M157" i="19"/>
  <c r="N157" i="19"/>
  <c r="O157" i="19"/>
  <c r="P157" i="19"/>
  <c r="M158" i="19"/>
  <c r="N158" i="19"/>
  <c r="O158" i="19"/>
  <c r="P158" i="19"/>
  <c r="M159" i="19"/>
  <c r="N159" i="19"/>
  <c r="O159" i="19"/>
  <c r="P159" i="19"/>
  <c r="M160" i="19"/>
  <c r="N160" i="19"/>
  <c r="O160" i="19"/>
  <c r="P160" i="19"/>
  <c r="M161" i="19"/>
  <c r="N161" i="19"/>
  <c r="O161" i="19"/>
  <c r="P161" i="19"/>
  <c r="M162" i="19"/>
  <c r="N162" i="19"/>
  <c r="O162" i="19"/>
  <c r="P162" i="19"/>
  <c r="M163" i="19"/>
  <c r="N163" i="19"/>
  <c r="O163" i="19"/>
  <c r="P163" i="19"/>
  <c r="M164" i="19"/>
  <c r="N164" i="19"/>
  <c r="O164" i="19"/>
  <c r="P164" i="19"/>
  <c r="M165" i="19"/>
  <c r="N165" i="19"/>
  <c r="O165" i="19"/>
  <c r="P165" i="19"/>
  <c r="M166" i="19"/>
  <c r="N166" i="19"/>
  <c r="O166" i="19"/>
  <c r="P166" i="19"/>
  <c r="M167" i="19"/>
  <c r="N167" i="19"/>
  <c r="O167" i="19"/>
  <c r="P167" i="19"/>
  <c r="M168" i="19"/>
  <c r="N168" i="19"/>
  <c r="O168" i="19"/>
  <c r="P168" i="19"/>
  <c r="M169" i="19"/>
  <c r="N169" i="19"/>
  <c r="O169" i="19"/>
  <c r="P169" i="19"/>
  <c r="M170" i="19"/>
  <c r="N170" i="19"/>
  <c r="O170" i="19"/>
  <c r="P170" i="19"/>
  <c r="M171" i="19"/>
  <c r="N171" i="19"/>
  <c r="O171" i="19"/>
  <c r="P171" i="19"/>
  <c r="M172" i="19"/>
  <c r="N172" i="19"/>
  <c r="O172" i="19"/>
  <c r="P172" i="19"/>
  <c r="M173" i="19"/>
  <c r="N173" i="19"/>
  <c r="O173" i="19"/>
  <c r="P173" i="19"/>
  <c r="M174" i="19"/>
  <c r="N174" i="19"/>
  <c r="O174" i="19"/>
  <c r="P174" i="19"/>
  <c r="M175" i="19"/>
  <c r="N175" i="19"/>
  <c r="O175" i="19"/>
  <c r="P175" i="19"/>
  <c r="N7" i="19"/>
  <c r="O7" i="19"/>
  <c r="P7" i="19"/>
  <c r="N8" i="19"/>
  <c r="O8" i="19"/>
  <c r="P8" i="19"/>
  <c r="N9" i="19"/>
  <c r="O9" i="19"/>
  <c r="P9" i="19"/>
  <c r="N10" i="19"/>
  <c r="O10" i="19"/>
  <c r="P10" i="19"/>
  <c r="M10" i="19"/>
  <c r="J8" i="18"/>
  <c r="I8" i="18"/>
  <c r="H8" i="18"/>
  <c r="G8" i="18"/>
  <c r="N205" i="21"/>
  <c r="Q795" i="21" l="1"/>
  <c r="P795" i="21"/>
  <c r="O795" i="21"/>
  <c r="N795" i="21"/>
  <c r="W799" i="21" s="1"/>
  <c r="P793" i="21"/>
  <c r="O793" i="21"/>
  <c r="Q791" i="21"/>
  <c r="P791" i="21"/>
  <c r="O791" i="21"/>
  <c r="N791" i="21"/>
  <c r="Q789" i="21"/>
  <c r="P789" i="21"/>
  <c r="O789" i="21"/>
  <c r="N789" i="21"/>
  <c r="Q787" i="21"/>
  <c r="P787" i="21"/>
  <c r="O787" i="21"/>
  <c r="Q783" i="21"/>
  <c r="P783" i="21"/>
  <c r="O783" i="21"/>
  <c r="N783" i="21"/>
  <c r="Q781" i="21"/>
  <c r="P781" i="21"/>
  <c r="O781" i="21"/>
  <c r="N781" i="21"/>
  <c r="Q758" i="21"/>
  <c r="P758" i="21"/>
  <c r="O758" i="21"/>
  <c r="N758" i="21"/>
  <c r="Q756" i="21"/>
  <c r="P756" i="21"/>
  <c r="O756" i="21"/>
  <c r="N756" i="21"/>
  <c r="Q754" i="21"/>
  <c r="P754" i="21"/>
  <c r="O754" i="21"/>
  <c r="N754" i="21"/>
  <c r="Q752" i="21"/>
  <c r="P752" i="21"/>
  <c r="O752" i="21"/>
  <c r="N752" i="21"/>
  <c r="Q743" i="21"/>
  <c r="P743" i="21"/>
  <c r="O743" i="21"/>
  <c r="N743" i="21"/>
  <c r="Q674" i="21"/>
  <c r="P674" i="21"/>
  <c r="O674" i="21"/>
  <c r="N674" i="21"/>
  <c r="Q672" i="21"/>
  <c r="P672" i="21"/>
  <c r="O672" i="21"/>
  <c r="N672" i="21"/>
  <c r="Q664" i="21"/>
  <c r="P664" i="21"/>
  <c r="O664" i="21"/>
  <c r="N664" i="21"/>
  <c r="Q662" i="21"/>
  <c r="P662" i="21"/>
  <c r="O662" i="21"/>
  <c r="N662" i="21"/>
  <c r="Q660" i="21"/>
  <c r="P660" i="21"/>
  <c r="O660" i="21"/>
  <c r="N660" i="21"/>
  <c r="Q658" i="21"/>
  <c r="P658" i="21"/>
  <c r="O658" i="21"/>
  <c r="N658" i="21"/>
  <c r="Q656" i="21"/>
  <c r="P656" i="21"/>
  <c r="O656" i="21"/>
  <c r="N656" i="21"/>
  <c r="Q654" i="21"/>
  <c r="P654" i="21"/>
  <c r="O654" i="21"/>
  <c r="N654" i="21"/>
  <c r="Q650" i="21"/>
  <c r="P650" i="21"/>
  <c r="O650" i="21"/>
  <c r="N650" i="21"/>
  <c r="Q648" i="21"/>
  <c r="P648" i="21"/>
  <c r="O648" i="21"/>
  <c r="N648" i="21"/>
  <c r="Q646" i="21"/>
  <c r="P646" i="21"/>
  <c r="O646" i="21"/>
  <c r="N646" i="21"/>
  <c r="Q644" i="21"/>
  <c r="P644" i="21"/>
  <c r="O644" i="21"/>
  <c r="N644" i="21"/>
  <c r="Q642" i="21"/>
  <c r="P642" i="21"/>
  <c r="O642" i="21"/>
  <c r="N642" i="21"/>
  <c r="Q640" i="21"/>
  <c r="P640" i="21"/>
  <c r="O640" i="21"/>
  <c r="N640" i="21"/>
  <c r="Q638" i="21"/>
  <c r="P638" i="21"/>
  <c r="O638" i="21"/>
  <c r="N638" i="21"/>
  <c r="Q612" i="21"/>
  <c r="P612" i="21"/>
  <c r="O612" i="21"/>
  <c r="N612" i="21"/>
  <c r="Q610" i="21"/>
  <c r="P610" i="21"/>
  <c r="O610" i="21"/>
  <c r="N610" i="21"/>
  <c r="Q608" i="21"/>
  <c r="P608" i="21"/>
  <c r="O608" i="21"/>
  <c r="N608" i="21"/>
  <c r="Q599" i="21"/>
  <c r="P599" i="21"/>
  <c r="O599" i="21"/>
  <c r="N599" i="21"/>
  <c r="Q597" i="21"/>
  <c r="P597" i="21"/>
  <c r="O597" i="21"/>
  <c r="N597" i="21"/>
  <c r="Q595" i="21"/>
  <c r="P595" i="21"/>
  <c r="O595" i="21"/>
  <c r="N595" i="21"/>
  <c r="Q593" i="21"/>
  <c r="P593" i="21"/>
  <c r="O593" i="21"/>
  <c r="N593" i="21"/>
  <c r="Q566" i="21"/>
  <c r="P566" i="21"/>
  <c r="O566" i="21"/>
  <c r="N566" i="21"/>
  <c r="Q564" i="21"/>
  <c r="P564" i="21"/>
  <c r="O564" i="21"/>
  <c r="N564" i="21"/>
  <c r="Q562" i="21"/>
  <c r="P562" i="21"/>
  <c r="O562" i="21"/>
  <c r="N562" i="21"/>
  <c r="Q514" i="21"/>
  <c r="P514" i="21"/>
  <c r="O514" i="21"/>
  <c r="N514" i="21"/>
  <c r="Q512" i="21"/>
  <c r="P512" i="21"/>
  <c r="O512" i="21"/>
  <c r="N512" i="21"/>
  <c r="Q510" i="21"/>
  <c r="P510" i="21"/>
  <c r="O510" i="21"/>
  <c r="N510" i="21"/>
  <c r="Q508" i="21"/>
  <c r="P508" i="21"/>
  <c r="O508" i="21"/>
  <c r="N508" i="21"/>
  <c r="Q506" i="21"/>
  <c r="P506" i="21"/>
  <c r="O506" i="21"/>
  <c r="N506" i="21"/>
  <c r="Q504" i="21"/>
  <c r="P504" i="21"/>
  <c r="O504" i="21"/>
  <c r="N504" i="21"/>
  <c r="Q502" i="21"/>
  <c r="P502" i="21"/>
  <c r="O502" i="21"/>
  <c r="N502" i="21"/>
  <c r="Q500" i="21"/>
  <c r="P500" i="21"/>
  <c r="O500" i="21"/>
  <c r="N500" i="21"/>
  <c r="Q498" i="21"/>
  <c r="P498" i="21"/>
  <c r="O498" i="21"/>
  <c r="N498" i="21"/>
  <c r="Q412" i="21"/>
  <c r="P412" i="21"/>
  <c r="O412" i="21"/>
  <c r="N412" i="21"/>
  <c r="Q410" i="21"/>
  <c r="P410" i="21"/>
  <c r="O410" i="21"/>
  <c r="N410" i="21"/>
  <c r="Q400" i="21"/>
  <c r="P400" i="21"/>
  <c r="O400" i="21"/>
  <c r="N400" i="21"/>
  <c r="Q398" i="21"/>
  <c r="P398" i="21"/>
  <c r="O398" i="21"/>
  <c r="N398" i="21"/>
  <c r="Q396" i="21"/>
  <c r="P396" i="21"/>
  <c r="O396" i="21"/>
  <c r="N396" i="21"/>
  <c r="Q394" i="21"/>
  <c r="P394" i="21"/>
  <c r="O394" i="21"/>
  <c r="N394" i="21"/>
  <c r="Q390" i="21"/>
  <c r="P390" i="21"/>
  <c r="O390" i="21"/>
  <c r="N390" i="21"/>
  <c r="Q388" i="21"/>
  <c r="P388" i="21"/>
  <c r="O388" i="21"/>
  <c r="N388" i="21"/>
  <c r="Q386" i="21"/>
  <c r="P386" i="21"/>
  <c r="O386" i="21"/>
  <c r="N386" i="21"/>
  <c r="Q382" i="21"/>
  <c r="P382" i="21"/>
  <c r="O382" i="21"/>
  <c r="N382" i="21"/>
  <c r="Q380" i="21"/>
  <c r="P380" i="21"/>
  <c r="O380" i="21"/>
  <c r="N380" i="21"/>
  <c r="Q378" i="21"/>
  <c r="P378" i="21"/>
  <c r="O378" i="21"/>
  <c r="N378" i="21"/>
  <c r="Q376" i="21"/>
  <c r="P376" i="21"/>
  <c r="O376" i="21"/>
  <c r="N376" i="21"/>
  <c r="Q374" i="21"/>
  <c r="P374" i="21"/>
  <c r="O374" i="21"/>
  <c r="N374" i="21"/>
  <c r="Q372" i="21"/>
  <c r="P372" i="21"/>
  <c r="O372" i="21"/>
  <c r="N372" i="21"/>
  <c r="Q370" i="21"/>
  <c r="P370" i="21"/>
  <c r="O370" i="21"/>
  <c r="N370" i="21"/>
  <c r="Q365" i="21"/>
  <c r="P365" i="21"/>
  <c r="O365" i="21"/>
  <c r="N365" i="21"/>
  <c r="Q363" i="21"/>
  <c r="P363" i="21"/>
  <c r="O363" i="21"/>
  <c r="N363" i="21"/>
  <c r="Q361" i="21"/>
  <c r="P361" i="21"/>
  <c r="O361" i="21"/>
  <c r="N361" i="21"/>
  <c r="Q359" i="21"/>
  <c r="P359" i="21"/>
  <c r="O359" i="21"/>
  <c r="N359" i="21"/>
  <c r="Q357" i="21"/>
  <c r="P357" i="21"/>
  <c r="O357" i="21"/>
  <c r="N357" i="21"/>
  <c r="Q355" i="21"/>
  <c r="P355" i="21"/>
  <c r="O355" i="21"/>
  <c r="N355" i="21"/>
  <c r="Q353" i="21"/>
  <c r="P353" i="21"/>
  <c r="O353" i="21"/>
  <c r="N353" i="21"/>
  <c r="Q351" i="21"/>
  <c r="P351" i="21"/>
  <c r="O351" i="21"/>
  <c r="N351" i="21"/>
  <c r="Q349" i="21"/>
  <c r="P349" i="21"/>
  <c r="O349" i="21"/>
  <c r="N349" i="21"/>
  <c r="Q347" i="21"/>
  <c r="P347" i="21"/>
  <c r="O347" i="21"/>
  <c r="N347" i="21"/>
  <c r="Q345" i="21"/>
  <c r="P345" i="21"/>
  <c r="O345" i="21"/>
  <c r="N345" i="21"/>
  <c r="Q343" i="21"/>
  <c r="P343" i="21"/>
  <c r="O343" i="21"/>
  <c r="N343" i="21"/>
  <c r="Q341" i="21"/>
  <c r="P341" i="21"/>
  <c r="O341" i="21"/>
  <c r="N341" i="21"/>
  <c r="Q339" i="21"/>
  <c r="P339" i="21"/>
  <c r="O339" i="21"/>
  <c r="N339" i="21"/>
  <c r="Q337" i="21"/>
  <c r="P337" i="21"/>
  <c r="O337" i="21"/>
  <c r="N337" i="21"/>
  <c r="Q335" i="21"/>
  <c r="P335" i="21"/>
  <c r="O335" i="21"/>
  <c r="N335" i="21"/>
  <c r="Q333" i="21"/>
  <c r="P333" i="21"/>
  <c r="O333" i="21"/>
  <c r="N333" i="21"/>
  <c r="Q331" i="21"/>
  <c r="P331" i="21"/>
  <c r="O331" i="21"/>
  <c r="N331" i="21"/>
  <c r="Q329" i="21"/>
  <c r="P329" i="21"/>
  <c r="O329" i="21"/>
  <c r="N329" i="21"/>
  <c r="Q327" i="21"/>
  <c r="P327" i="21"/>
  <c r="O327" i="21"/>
  <c r="N327" i="21"/>
  <c r="Q325" i="21"/>
  <c r="P325" i="21"/>
  <c r="O325" i="21"/>
  <c r="N325" i="21"/>
  <c r="Q323" i="21"/>
  <c r="P323" i="21"/>
  <c r="O323" i="21"/>
  <c r="N323" i="21"/>
  <c r="Q321" i="21"/>
  <c r="P321" i="21"/>
  <c r="O321" i="21"/>
  <c r="N321" i="21"/>
  <c r="Q319" i="21"/>
  <c r="P319" i="21"/>
  <c r="O319" i="21"/>
  <c r="N319" i="21"/>
  <c r="Q317" i="21"/>
  <c r="P317" i="21"/>
  <c r="O317" i="21"/>
  <c r="N317" i="21"/>
  <c r="Q315" i="21"/>
  <c r="P315" i="21"/>
  <c r="O315" i="21"/>
  <c r="N315" i="21"/>
  <c r="Q313" i="21"/>
  <c r="P313" i="21"/>
  <c r="O313" i="21"/>
  <c r="N313" i="21"/>
  <c r="Q311" i="21"/>
  <c r="P311" i="21"/>
  <c r="O311" i="21"/>
  <c r="N311" i="21"/>
  <c r="Q309" i="21"/>
  <c r="P309" i="21"/>
  <c r="O309" i="21"/>
  <c r="N309" i="21"/>
  <c r="Q307" i="21"/>
  <c r="P307" i="21"/>
  <c r="O307" i="21"/>
  <c r="N307" i="21"/>
  <c r="Q305" i="21"/>
  <c r="P305" i="21"/>
  <c r="O305" i="21"/>
  <c r="N305" i="21"/>
  <c r="Q303" i="21"/>
  <c r="P303" i="21"/>
  <c r="O303" i="21"/>
  <c r="N303" i="21"/>
  <c r="Q301" i="21"/>
  <c r="P301" i="21"/>
  <c r="O301" i="21"/>
  <c r="N301" i="21"/>
  <c r="Q299" i="21"/>
  <c r="P299" i="21"/>
  <c r="O299" i="21"/>
  <c r="N299" i="21"/>
  <c r="Q295" i="21"/>
  <c r="P295" i="21"/>
  <c r="O295" i="21"/>
  <c r="N295" i="21"/>
  <c r="Q293" i="21"/>
  <c r="P293" i="21"/>
  <c r="O293" i="21"/>
  <c r="N293" i="21"/>
  <c r="Q291" i="21"/>
  <c r="P291" i="21"/>
  <c r="O291" i="21"/>
  <c r="N291" i="21"/>
  <c r="Q289" i="21"/>
  <c r="P289" i="21"/>
  <c r="O289" i="21"/>
  <c r="N289" i="21"/>
  <c r="Q287" i="21"/>
  <c r="P287" i="21"/>
  <c r="O287" i="21"/>
  <c r="Q285" i="21"/>
  <c r="P285" i="21"/>
  <c r="O285" i="21"/>
  <c r="N285" i="21"/>
  <c r="Q283" i="21"/>
  <c r="P283" i="21"/>
  <c r="O283" i="21"/>
  <c r="N283" i="21"/>
  <c r="Q278" i="21"/>
  <c r="P278" i="21"/>
  <c r="O278" i="21"/>
  <c r="N278" i="21"/>
  <c r="Q250" i="21"/>
  <c r="P250" i="21"/>
  <c r="O250" i="21"/>
  <c r="N250" i="21"/>
  <c r="Q245" i="21"/>
  <c r="P245" i="21"/>
  <c r="O245" i="21"/>
  <c r="N245" i="21"/>
  <c r="Q243" i="21"/>
  <c r="P243" i="21"/>
  <c r="O243" i="21"/>
  <c r="N243" i="21"/>
  <c r="Q239" i="21"/>
  <c r="P239" i="21"/>
  <c r="O239" i="21"/>
  <c r="N239" i="21"/>
  <c r="Q237" i="21"/>
  <c r="P237" i="21"/>
  <c r="O237" i="21"/>
  <c r="N237" i="21"/>
  <c r="Q235" i="21"/>
  <c r="P235" i="21"/>
  <c r="O235" i="21"/>
  <c r="N235" i="21"/>
  <c r="Q233" i="21"/>
  <c r="P233" i="21"/>
  <c r="O233" i="21"/>
  <c r="N233" i="21"/>
  <c r="Q231" i="21"/>
  <c r="P231" i="21"/>
  <c r="O231" i="21"/>
  <c r="N231" i="21"/>
  <c r="Q229" i="21"/>
  <c r="P229" i="21"/>
  <c r="O229" i="21"/>
  <c r="Q227" i="21"/>
  <c r="P227" i="21"/>
  <c r="O227" i="21"/>
  <c r="Q225" i="21"/>
  <c r="P225" i="21"/>
  <c r="O225" i="21"/>
  <c r="N225" i="21"/>
  <c r="Q223" i="21"/>
  <c r="P223" i="21"/>
  <c r="O223" i="21"/>
  <c r="N223" i="21"/>
  <c r="Q221" i="21"/>
  <c r="P221" i="21"/>
  <c r="O221" i="21"/>
  <c r="N221" i="21"/>
  <c r="Q219" i="21"/>
  <c r="P219" i="21"/>
  <c r="O219" i="21"/>
  <c r="N219" i="21"/>
  <c r="Q217" i="21"/>
  <c r="P217" i="21"/>
  <c r="N217" i="21"/>
  <c r="Q215" i="21"/>
  <c r="P215" i="21"/>
  <c r="O215" i="21"/>
  <c r="N215" i="21"/>
  <c r="Q213" i="21"/>
  <c r="P213" i="21"/>
  <c r="O213" i="21"/>
  <c r="N213" i="21"/>
  <c r="Q211" i="21"/>
  <c r="P211" i="21"/>
  <c r="O211" i="21"/>
  <c r="N211" i="21"/>
  <c r="Q209" i="21"/>
  <c r="P209" i="21"/>
  <c r="O209" i="21"/>
  <c r="N209" i="21"/>
  <c r="Q207" i="21"/>
  <c r="P207" i="21"/>
  <c r="O207" i="21"/>
  <c r="N207" i="21"/>
  <c r="Q205" i="21"/>
  <c r="P205" i="21"/>
  <c r="O205" i="21"/>
  <c r="Q199" i="21"/>
  <c r="P199" i="21"/>
  <c r="O199" i="21"/>
  <c r="N199" i="21"/>
  <c r="Q197" i="21"/>
  <c r="P197" i="21"/>
  <c r="O197" i="21"/>
  <c r="N197" i="21"/>
  <c r="Q195" i="21"/>
  <c r="P195" i="21"/>
  <c r="O195" i="21"/>
  <c r="N195" i="21"/>
  <c r="Q193" i="21"/>
  <c r="P193" i="21"/>
  <c r="O193" i="21"/>
  <c r="N193" i="21"/>
  <c r="Q191" i="21"/>
  <c r="P191" i="21"/>
  <c r="O191" i="21"/>
  <c r="N191" i="21"/>
  <c r="P187" i="21"/>
  <c r="O187" i="21"/>
  <c r="N187" i="21"/>
  <c r="W187" i="21" l="1"/>
  <c r="W191" i="21"/>
  <c r="W193" i="21"/>
  <c r="W195" i="21"/>
  <c r="W197" i="21"/>
  <c r="W199" i="21"/>
  <c r="W201" i="21"/>
  <c r="W203" i="21"/>
  <c r="W205" i="21"/>
  <c r="W207" i="21"/>
  <c r="W209" i="21"/>
  <c r="W211" i="21"/>
  <c r="W213" i="21"/>
  <c r="W215" i="21"/>
  <c r="W217" i="21"/>
  <c r="W219" i="21"/>
  <c r="W221" i="21"/>
  <c r="W223" i="21"/>
  <c r="W225" i="21"/>
  <c r="W227" i="21"/>
  <c r="W229" i="21"/>
  <c r="W231" i="21"/>
  <c r="W233" i="21"/>
  <c r="W235" i="21"/>
  <c r="W237" i="21"/>
  <c r="W239" i="21"/>
  <c r="W241" i="21"/>
  <c r="W243" i="21"/>
  <c r="W245" i="21"/>
  <c r="W248" i="21"/>
  <c r="W250" i="21"/>
  <c r="W261" i="21"/>
  <c r="W276" i="21"/>
  <c r="W278" i="21"/>
  <c r="W281" i="21"/>
  <c r="W283" i="21"/>
  <c r="W285" i="21"/>
  <c r="W287" i="21"/>
  <c r="W289" i="21"/>
  <c r="W291" i="21"/>
  <c r="W293" i="21"/>
  <c r="W295" i="21"/>
  <c r="W297" i="21"/>
  <c r="W299" i="21"/>
  <c r="W301" i="21"/>
  <c r="W303" i="21"/>
  <c r="W305" i="21"/>
  <c r="W307" i="21"/>
  <c r="W309" i="21"/>
  <c r="W311" i="21"/>
  <c r="W313" i="21"/>
  <c r="W315" i="21"/>
  <c r="W317" i="21"/>
  <c r="W319" i="21"/>
  <c r="W321" i="21"/>
  <c r="W323" i="21"/>
  <c r="W325" i="21"/>
  <c r="W327" i="21"/>
  <c r="W329" i="21"/>
  <c r="W331" i="21"/>
  <c r="W333" i="21"/>
  <c r="W335" i="21"/>
  <c r="W337" i="21"/>
  <c r="W339" i="21"/>
  <c r="W341" i="21"/>
  <c r="W343" i="21"/>
  <c r="W345" i="21"/>
  <c r="W347" i="21"/>
  <c r="W349" i="21"/>
  <c r="W351" i="21"/>
  <c r="W353" i="21"/>
  <c r="W355" i="21"/>
  <c r="W357" i="21"/>
  <c r="W359" i="21"/>
  <c r="W361" i="21"/>
  <c r="W363" i="21"/>
  <c r="W365" i="21"/>
  <c r="W368" i="21"/>
  <c r="W370" i="21"/>
  <c r="W372" i="21"/>
  <c r="W374" i="21"/>
  <c r="W376" i="21"/>
  <c r="W378" i="21"/>
  <c r="W380" i="21"/>
  <c r="W382" i="21"/>
  <c r="W384" i="21"/>
  <c r="W386" i="21"/>
  <c r="W388" i="21"/>
  <c r="W390" i="21"/>
  <c r="W392" i="21"/>
  <c r="W394" i="21"/>
  <c r="W396" i="21"/>
  <c r="W398" i="21"/>
  <c r="W400" i="21"/>
  <c r="W408" i="21"/>
  <c r="W410" i="21"/>
  <c r="W412" i="21"/>
  <c r="W440" i="21"/>
  <c r="W487" i="21"/>
  <c r="W490" i="21"/>
  <c r="W496" i="21"/>
  <c r="W498" i="21"/>
  <c r="W500" i="21"/>
  <c r="W502" i="21"/>
  <c r="W504" i="21"/>
  <c r="W506" i="21"/>
  <c r="W508" i="21"/>
  <c r="W510" i="21"/>
  <c r="W512" i="21"/>
  <c r="W514" i="21"/>
  <c r="W531" i="21"/>
  <c r="W560" i="21"/>
  <c r="W562" i="21"/>
  <c r="W564" i="21"/>
  <c r="W591" i="21"/>
  <c r="W593" i="21"/>
  <c r="W595" i="21"/>
  <c r="W599" i="21"/>
  <c r="W606" i="21"/>
  <c r="W608" i="21"/>
  <c r="W612" i="21"/>
  <c r="W630" i="21"/>
  <c r="W636" i="21"/>
  <c r="W640" i="21"/>
  <c r="W642" i="21"/>
  <c r="W644" i="21"/>
  <c r="W648" i="21"/>
  <c r="W650" i="21"/>
  <c r="W652" i="21"/>
  <c r="W656" i="21"/>
  <c r="W658" i="21"/>
  <c r="W660" i="21"/>
  <c r="W664" i="21"/>
  <c r="W667" i="21"/>
  <c r="W670" i="21"/>
  <c r="W674" i="21"/>
  <c r="W703" i="21"/>
  <c r="W734" i="21"/>
  <c r="W741" i="21"/>
  <c r="W743" i="21"/>
  <c r="W746" i="21"/>
  <c r="W752" i="21"/>
  <c r="W754" i="21"/>
  <c r="W758" i="21"/>
  <c r="W779" i="21"/>
  <c r="W781" i="21"/>
  <c r="W785" i="21"/>
  <c r="W787" i="21"/>
  <c r="W789" i="21"/>
  <c r="W793" i="21"/>
  <c r="W795" i="21"/>
  <c r="W566" i="21"/>
  <c r="W597" i="21"/>
  <c r="W610" i="21"/>
  <c r="W638" i="21"/>
  <c r="W646" i="21"/>
  <c r="W654" i="21"/>
  <c r="W662" i="21"/>
  <c r="W672" i="21"/>
  <c r="W739" i="21"/>
  <c r="W748" i="21"/>
  <c r="W756" i="21"/>
  <c r="W783" i="21"/>
  <c r="W791" i="21"/>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7" i="13" l="1"/>
  <c r="L235" i="14" l="1"/>
  <c r="F40" i="14"/>
  <c r="F29" i="14"/>
  <c r="F8" i="14"/>
  <c r="F16" i="14"/>
  <c r="F35" i="14"/>
  <c r="F56" i="14"/>
  <c r="F77" i="14"/>
  <c r="F94" i="14"/>
  <c r="F110" i="14"/>
  <c r="F126" i="14"/>
  <c r="F142" i="14"/>
  <c r="F158" i="14"/>
  <c r="F174" i="14"/>
  <c r="F190" i="14"/>
  <c r="F194" i="14"/>
  <c r="F206" i="14"/>
  <c r="F222" i="14"/>
  <c r="F238" i="14"/>
  <c r="F234" i="14" l="1"/>
  <c r="F186" i="14"/>
  <c r="F154" i="14"/>
  <c r="F122" i="14"/>
  <c r="F90" i="14"/>
  <c r="F51" i="14"/>
  <c r="F230" i="14"/>
  <c r="F214" i="14"/>
  <c r="F198" i="14"/>
  <c r="F182" i="14"/>
  <c r="F166" i="14"/>
  <c r="F150" i="14"/>
  <c r="F134" i="14"/>
  <c r="F118" i="14"/>
  <c r="F102" i="14"/>
  <c r="F86" i="14"/>
  <c r="F67" i="14"/>
  <c r="F45" i="14"/>
  <c r="F24" i="14"/>
  <c r="F11" i="14"/>
  <c r="F218" i="14"/>
  <c r="F202" i="14"/>
  <c r="F170" i="14"/>
  <c r="F138" i="14"/>
  <c r="F106" i="14"/>
  <c r="F72" i="14"/>
  <c r="F226" i="14"/>
  <c r="F210" i="14"/>
  <c r="F178" i="14"/>
  <c r="F162" i="14"/>
  <c r="F146" i="14"/>
  <c r="F130" i="14"/>
  <c r="F114" i="14"/>
  <c r="F98" i="14"/>
  <c r="F82" i="14"/>
  <c r="F6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6" i="14"/>
  <c r="F71" i="14"/>
  <c r="F65" i="14"/>
  <c r="F60" i="14"/>
  <c r="F55" i="14"/>
  <c r="F49" i="14"/>
  <c r="F44" i="14"/>
  <c r="F39" i="14"/>
  <c r="F33" i="14"/>
  <c r="F28" i="14"/>
  <c r="F23" i="14"/>
  <c r="F15" i="14"/>
  <c r="F7"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5" i="14"/>
  <c r="F69" i="14"/>
  <c r="F64" i="14"/>
  <c r="F59" i="14"/>
  <c r="F53" i="14"/>
  <c r="F48" i="14"/>
  <c r="F43" i="14"/>
  <c r="F37" i="14"/>
  <c r="F32" i="14"/>
  <c r="F27" i="14"/>
  <c r="F20" i="14"/>
  <c r="F12" i="14"/>
  <c r="F4" i="14"/>
  <c r="F5" i="14"/>
  <c r="F3" i="14"/>
  <c r="F235" i="14"/>
  <c r="F231" i="14"/>
  <c r="F227" i="14"/>
  <c r="F223" i="14"/>
  <c r="F219" i="14"/>
  <c r="F215" i="14"/>
  <c r="F211" i="14"/>
  <c r="F207" i="14"/>
  <c r="F203" i="14"/>
  <c r="F199" i="14"/>
  <c r="F195" i="14"/>
  <c r="F191" i="14"/>
  <c r="F187" i="14"/>
  <c r="F183" i="14"/>
  <c r="F179" i="14"/>
  <c r="F175" i="14"/>
  <c r="F171" i="14"/>
  <c r="F167" i="14"/>
  <c r="F163" i="14"/>
  <c r="F159" i="14"/>
  <c r="F155" i="14"/>
  <c r="F151" i="14"/>
  <c r="F147" i="14"/>
  <c r="F143" i="14"/>
  <c r="F139" i="14"/>
  <c r="F135" i="14"/>
  <c r="F131" i="14"/>
  <c r="F127" i="14"/>
  <c r="F123" i="14"/>
  <c r="F119" i="14"/>
  <c r="F115" i="14"/>
  <c r="F111" i="14"/>
  <c r="F107" i="14"/>
  <c r="F103" i="14"/>
  <c r="F99" i="14"/>
  <c r="F95" i="14"/>
  <c r="F91" i="14"/>
  <c r="F87" i="14"/>
  <c r="F83" i="14"/>
  <c r="F79" i="14"/>
  <c r="F73" i="14"/>
  <c r="F68" i="14"/>
  <c r="F63" i="14"/>
  <c r="F57" i="14"/>
  <c r="F52" i="14"/>
  <c r="F47" i="14"/>
  <c r="F41" i="14"/>
  <c r="F36" i="14"/>
  <c r="F31" i="14"/>
  <c r="F25" i="14"/>
  <c r="F19" i="14"/>
  <c r="F78" i="14"/>
  <c r="F74" i="14"/>
  <c r="F70" i="14"/>
  <c r="F66" i="14"/>
  <c r="F62" i="14"/>
  <c r="F58" i="14"/>
  <c r="F54" i="14"/>
  <c r="F50" i="14"/>
  <c r="F46" i="14"/>
  <c r="F42" i="14"/>
  <c r="F38" i="14"/>
  <c r="F34" i="14"/>
  <c r="F30" i="14"/>
  <c r="F26" i="14"/>
  <c r="F22" i="14"/>
  <c r="F18" i="14"/>
  <c r="F14" i="14"/>
  <c r="F10" i="14"/>
  <c r="F6" i="14"/>
  <c r="F21" i="14"/>
  <c r="F17" i="14"/>
  <c r="F13" i="14"/>
  <c r="F9" i="14"/>
  <c r="M9" i="19" l="1"/>
  <c r="M7" i="19"/>
  <c r="M8" i="19"/>
  <c r="N126" i="21" l="1"/>
  <c r="W126" i="21" s="1"/>
</calcChain>
</file>

<file path=xl/sharedStrings.xml><?xml version="1.0" encoding="utf-8"?>
<sst xmlns="http://schemas.openxmlformats.org/spreadsheetml/2006/main" count="4391" uniqueCount="878">
  <si>
    <t>SN</t>
  </si>
  <si>
    <t xml:space="preserve">NAME OF LINE/ICT </t>
  </si>
  <si>
    <t>ICT1_765/400kv_CHAMPA</t>
  </si>
  <si>
    <t>ICT3_400/220kv_PUNE</t>
  </si>
  <si>
    <t>SWITCHABLE LR_765kV_CHAMPA 1_DURG PS</t>
  </si>
  <si>
    <t>BUS REACTOR_400kV_50MVAR_PUNE</t>
  </si>
  <si>
    <t xml:space="preserve">765kV WARDHA - AURANGABAD(PG) III </t>
  </si>
  <si>
    <t>LVRD</t>
  </si>
  <si>
    <t>BUS REACTOR_400kV_125MVAR_PARLI</t>
  </si>
  <si>
    <t>SWITCHABLE LR_765kV_DURG 1_KOTRA PS</t>
  </si>
  <si>
    <t>ICT3_400/220kv_MAPUSA</t>
  </si>
  <si>
    <t>ICT1_400/220kv_WARDHA</t>
  </si>
  <si>
    <t>BUS REACTOR_765kV_240MVAR_PUNE(GIS)</t>
  </si>
  <si>
    <t>BUS REACTOR_765kV_240MVAR_AURANGABAD</t>
  </si>
  <si>
    <t>765kV KOTRA PS-DURG PS II</t>
  </si>
  <si>
    <t>SWITCHABLE LR_765kV_DURG 2_KOTRA PS</t>
  </si>
  <si>
    <t>BUS REACTOR_400kV_80MVAR_KOLHAPUR</t>
  </si>
  <si>
    <t>ICT1_765/400kv_SEONI</t>
  </si>
  <si>
    <t>SWITCHABLE LR_765kV_PADGHE2_AURANGABAD</t>
  </si>
  <si>
    <t>BUS REACTOR_400kV_63MVAR_PARLI</t>
  </si>
  <si>
    <t>BUS REACTOR_400kV_50MVAR_MAPUSA</t>
  </si>
  <si>
    <t>BUS REACTOR_400kV_63MVAR_SOLAPUR</t>
  </si>
  <si>
    <t>ICT1_765/400kv_WARDHA</t>
  </si>
  <si>
    <t>765kV PUNE(GIS)-SOLAPUR</t>
  </si>
  <si>
    <t>400kV RAIPUR-BHADRAVATI III</t>
  </si>
  <si>
    <t>765kV SEONI-WARDHA I</t>
  </si>
  <si>
    <t>400kV RAIPUR-BHADRAVATI I</t>
  </si>
  <si>
    <t>BUS REACTOR_400kV_125MVAR_AURANGABAD</t>
  </si>
  <si>
    <t>400kV BHADRAVATI-PARLI I</t>
  </si>
  <si>
    <t>765kV D'JAIGARH- JHARSUGUDA I</t>
  </si>
  <si>
    <t>ICT2_765/400kv_SEONI</t>
  </si>
  <si>
    <t>SWITCHABLE LR_400kV_PUNE(GIS) 1_PUNE</t>
  </si>
  <si>
    <t>SWITCHABLE LR_400kV_PUNE(GIS) 2_PUNE</t>
  </si>
  <si>
    <t>ICT2_400/220kv_WARDHA</t>
  </si>
  <si>
    <t>765kV DURG PS -WARDHA_2</t>
  </si>
  <si>
    <t xml:space="preserve">765kV DURG PS -WARDHA_1 </t>
  </si>
  <si>
    <t>765kV SEONI-WARDHA II</t>
  </si>
  <si>
    <t>400kV WARDHA-PARLI I</t>
  </si>
  <si>
    <t>BUS REACTOR_765kV_240MVAR_BILASPUR</t>
  </si>
  <si>
    <t xml:space="preserve">765kV WARDHA - AURANGABAD(PG) I </t>
  </si>
  <si>
    <t>400kV RAIGARH-IBEUL I</t>
  </si>
  <si>
    <t xml:space="preserve">TYPE </t>
  </si>
  <si>
    <t>LENGTH</t>
  </si>
  <si>
    <t>220kV KORBA(EAST)-BUDDHIPADAR III</t>
  </si>
  <si>
    <t>LINE</t>
  </si>
  <si>
    <t>WR1-IR1</t>
  </si>
  <si>
    <t>400kV RAIPUR-RAIGARH I</t>
  </si>
  <si>
    <t>WR1-IR2</t>
  </si>
  <si>
    <t>400kV IBEUL-JHARSUGUDA I</t>
  </si>
  <si>
    <t>400kV JHARSUGUDA-ROURKELA I</t>
  </si>
  <si>
    <t>400kV RAIGARH-ROURKELA II</t>
  </si>
  <si>
    <t>WR1-IR3</t>
  </si>
  <si>
    <t>400kV RAIPUR-KSK III</t>
  </si>
  <si>
    <t>WR1-IR4</t>
  </si>
  <si>
    <t>400kV KSK-RKKML III</t>
  </si>
  <si>
    <t>400kV RKKML-RAIGARH III</t>
  </si>
  <si>
    <t xml:space="preserve">400kV KSK-RAIGARH IV </t>
  </si>
  <si>
    <t>400kV RAIGARH-JHARSUGUDA III</t>
  </si>
  <si>
    <t>400kV JHARSUGUDA-ROURKELA III</t>
  </si>
  <si>
    <t>400kV RAIGARH-STERLITE IV</t>
  </si>
  <si>
    <t>400kV STERLITE-ROURKELA IV</t>
  </si>
  <si>
    <t>765kV D'JAIGARH-BILASPUR</t>
  </si>
  <si>
    <t>WR1-IR5</t>
  </si>
  <si>
    <t>WR1-IR6</t>
  </si>
  <si>
    <t>765kV D'JAIGARH- JHARSUGUDA II</t>
  </si>
  <si>
    <t>400kV KORBA-KORBA(WEST)</t>
  </si>
  <si>
    <t>CG(O&amp;M)</t>
  </si>
  <si>
    <t>400kV KORBA-BHILAI I</t>
  </si>
  <si>
    <t>400kV KORBA-BHILAI II</t>
  </si>
  <si>
    <t>400kV BHILAI-KORADI</t>
  </si>
  <si>
    <t>MH(O&amp;M)</t>
  </si>
  <si>
    <t>400kV KORADI-SATPURA</t>
  </si>
  <si>
    <t>400kV RAIPUR-BHILAI I</t>
  </si>
  <si>
    <t>400kV BHILAI-BHADRAVATI I</t>
  </si>
  <si>
    <t>WR1-LINE</t>
  </si>
  <si>
    <t>400kV RAIPUR-BHADRAVATI II</t>
  </si>
  <si>
    <t>400kV BHADRAVATI-CHANDRAPUR I</t>
  </si>
  <si>
    <t>400kV BHADRAVATI-CHANDRAPUR II</t>
  </si>
  <si>
    <t>400kV BHADRAVATI-CHANDRAPUR III</t>
  </si>
  <si>
    <t>400kV BHADRAVATI-CHANDRAPUR IV</t>
  </si>
  <si>
    <t>400kV MAHAN-VINDHYACHAL</t>
  </si>
  <si>
    <t>400kV KORBA-MAHAN</t>
  </si>
  <si>
    <t>400kV VINDHYACHAL-KORBA II</t>
  </si>
  <si>
    <t>400kV SATPURA-SEONI</t>
  </si>
  <si>
    <t>400kV BHILAI-SEONI</t>
  </si>
  <si>
    <t>400kV BHILAI-BHATAPARA</t>
  </si>
  <si>
    <t>400kV BHATAPARA-KORBA</t>
  </si>
  <si>
    <t>400kV RAIPUR-SIPAT I</t>
  </si>
  <si>
    <t>765kV TAMNAR PS-KOTRA PS I</t>
  </si>
  <si>
    <t>765kV KOTRA PS-DURG PS I</t>
  </si>
  <si>
    <t xml:space="preserve">400kV AURANGABAD(PG)-AURANGABAD(MSETCL) II </t>
  </si>
  <si>
    <t>400kV BHADRAVATI-DHARIWAL TPP II</t>
  </si>
  <si>
    <t>400kV DHARIWAL TPP-PARLI II</t>
  </si>
  <si>
    <t xml:space="preserve">400kV AURANGABAD(PG)-AURANGABAD(MSETCL) I </t>
  </si>
  <si>
    <t>400KV RAIPUR-SIPAT II</t>
  </si>
  <si>
    <t>400kV RAIPUR-SIPAT III</t>
  </si>
  <si>
    <t>765kV BILASPUR-SIPAT I</t>
  </si>
  <si>
    <t>765kV SEONI-BILASPUR I</t>
  </si>
  <si>
    <t>765kV BILASPUR-SIPAT II</t>
  </si>
  <si>
    <t>765kV SEONI-BILASPUR II</t>
  </si>
  <si>
    <t>400kV WARDHA-AKOLA I</t>
  </si>
  <si>
    <t>400kV WARDHA-AKOLA II</t>
  </si>
  <si>
    <t>400kV AURANGABAD (PG) -AKOLA I</t>
  </si>
  <si>
    <t>400kV AURANGABAD (PG) -AKOLA II</t>
  </si>
  <si>
    <t>400kV PARLI(PG)-PARLI(MSETCL) I</t>
  </si>
  <si>
    <t>400kV PARLI(PG)-PARLI(MSETCL) II</t>
  </si>
  <si>
    <t>400kV KORBA-RAIPUR III</t>
  </si>
  <si>
    <t>400kV KORBA-RAIPUR IV</t>
  </si>
  <si>
    <t>400kV WARDHA-PARLI II</t>
  </si>
  <si>
    <t>400kV WARDHA-MAUDA II</t>
  </si>
  <si>
    <t>400kV KORBA-VANDANA</t>
  </si>
  <si>
    <t>400kV RAIPUR-DURG I</t>
  </si>
  <si>
    <t>400kV RAIPUR-DURG II</t>
  </si>
  <si>
    <t>400kV RAIGARH-KOTRA PS I</t>
  </si>
  <si>
    <t>400kV RAIGARH-KOTRA PS II</t>
  </si>
  <si>
    <t>765KV DURG PS - D'JAIGARH</t>
  </si>
  <si>
    <t xml:space="preserve">765kV WARDHA - AURANGABAD(PG) II </t>
  </si>
  <si>
    <t>400kV KORBA-SIPAT</t>
  </si>
  <si>
    <t>400Kv PARLI-PUNE(GIS)_1</t>
  </si>
  <si>
    <t>400Kv PARLI-PUNE(GIS)_2</t>
  </si>
  <si>
    <t>400Kv PUNE(GIS)-PUNE(TALEGOAN)_1</t>
  </si>
  <si>
    <t>400Kv PUNE(GIS)-PUNE(TALEGOAN)_2</t>
  </si>
  <si>
    <t xml:space="preserve">765kV WARDHA - AURANGABAD(PG) IV </t>
  </si>
  <si>
    <t>400Kv SOLAPUR(NTPC)-SOLAPUR(PG)_1</t>
  </si>
  <si>
    <t>400Kv SOLAPUR(NTPC)-SOLAPUR(PG)_2</t>
  </si>
  <si>
    <t xml:space="preserve">765kV DURG PS- CHAMPA_1 </t>
  </si>
  <si>
    <t>765kV CHAMPA- KOTRA PS</t>
  </si>
  <si>
    <t>ICT1_400/220kv_RAIPUR</t>
  </si>
  <si>
    <t>ICT</t>
  </si>
  <si>
    <t>ICT2_400/220kv_RAIPUR</t>
  </si>
  <si>
    <t>ICT1_400/220kv_MAPUSA</t>
  </si>
  <si>
    <t>ICT2_400/220kv_MAPUSA</t>
  </si>
  <si>
    <t>ICT1_400/220kv_BAHATAPARA</t>
  </si>
  <si>
    <t>ICT1_400/220kv_RAIGARH</t>
  </si>
  <si>
    <t>ICT2_400/220kv_RAIGARH</t>
  </si>
  <si>
    <t>ICT3_765/400kv_SEONI</t>
  </si>
  <si>
    <t>ICT1_400/220kv_SEONI</t>
  </si>
  <si>
    <t>ICT2_765/400kv_WARDHA</t>
  </si>
  <si>
    <t>ICT3_765/400kv_WARDHA</t>
  </si>
  <si>
    <t>ICT1_765/400kv_BILASPUR</t>
  </si>
  <si>
    <t>ICT2_765/400kv_BILASPUR</t>
  </si>
  <si>
    <t>ICT2_400/220kv_BAHATAPARA</t>
  </si>
  <si>
    <t>ICT2_400/220kv_SEONI</t>
  </si>
  <si>
    <t>ICT3_400/220kv_RAIPUR</t>
  </si>
  <si>
    <t>ICT1_400/220kv_SOLAPUR</t>
  </si>
  <si>
    <t>ICT2_400/220kv_SOLAPUR</t>
  </si>
  <si>
    <t>ICT1_400/220kv_PUNE</t>
  </si>
  <si>
    <t>ICT2_400/220kv_PUNE</t>
  </si>
  <si>
    <t>ICT3_765/400kv_BILASPUR</t>
  </si>
  <si>
    <t>ICT1_765/400kv_KOTRA PS</t>
  </si>
  <si>
    <t>ICT2_765/400kv_KOTRA PS</t>
  </si>
  <si>
    <t>ICT4_765/400kv_KOTRA PS</t>
  </si>
  <si>
    <t>ICT1_765/400kv_TAMNAR PS</t>
  </si>
  <si>
    <t>ICT2_765/400kv_TAMNAR PS</t>
  </si>
  <si>
    <t>ICT1_765/400kv_DURG PS</t>
  </si>
  <si>
    <t>ICT1_765/400kv_SOLAPUR</t>
  </si>
  <si>
    <t>ICT2_765/400kv_SOLAPUR</t>
  </si>
  <si>
    <t>ICT1_400/200kv_AURANGABAD</t>
  </si>
  <si>
    <t>ICT2_400/200kv_AURANGABAD</t>
  </si>
  <si>
    <t>ICT2_765/400kv_AURANGABAD</t>
  </si>
  <si>
    <t>ICT3_765/400kv_TAMNAR PS</t>
  </si>
  <si>
    <t>ICT3_765/400kv_KOTRA PS</t>
  </si>
  <si>
    <t>ICT1_765/400kv_AURANGABAD</t>
  </si>
  <si>
    <t>ICT2_765/400kv_D'JAIGARH</t>
  </si>
  <si>
    <t>ICT1_765/400kv_D'JAIGARH</t>
  </si>
  <si>
    <t>ICT1_400/200kv_BHADRAWATI</t>
  </si>
  <si>
    <t>ICT1_765/400kv_PUNE(GIS)</t>
  </si>
  <si>
    <t>ICT2_765/400kv_PUNE(GIS)</t>
  </si>
  <si>
    <t>BUS REACTOR_400kV_63MVAR_RAIGARH</t>
  </si>
  <si>
    <t>BR</t>
  </si>
  <si>
    <t>BUS REACTOR_765kV_240MVAR_SEONI</t>
  </si>
  <si>
    <t>SWITCHABLE LR_400kV_KORBA 3_RAIPUR</t>
  </si>
  <si>
    <t>BUS REACTOR_400kV_50MVAR_WARDHA</t>
  </si>
  <si>
    <t>BUS REACTOR_765kV_240MVAR_WARDHA</t>
  </si>
  <si>
    <t>SWITCHABLE LR_765kV_BINA_SEONI</t>
  </si>
  <si>
    <t>SWITCHABLE LR_765kV_SEONI 1_BILASPUR</t>
  </si>
  <si>
    <t>SWITCHABLE LR_765kV_SEONI 2_BILASPUR</t>
  </si>
  <si>
    <t>SWITCHABLE LR_765kV_D'GARH_BILASPUR</t>
  </si>
  <si>
    <t>BUS REACTOR_765kV_240MVAR_KOTRA PS</t>
  </si>
  <si>
    <t>BUS REACTOR_400kV_80MVAR_KOTRA PS</t>
  </si>
  <si>
    <t>BUS REACTOR_400kV_50MVAR_BHADRAWATI</t>
  </si>
  <si>
    <t>BUS REACTOR_400kV_80MVAR_RAIPUR</t>
  </si>
  <si>
    <t>BUS REACTOR_765kV_240MVAR_TAMNAR PS</t>
  </si>
  <si>
    <t>BUS REACTOR_765kV_240MVAR_DURG PS</t>
  </si>
  <si>
    <t>BUS REACTOR_765kV_240MVAR_SOLAPUR</t>
  </si>
  <si>
    <t>SWITCHABLE LR_765kV_RAICHUR 1_SOLAPUR</t>
  </si>
  <si>
    <t>SWITCHABLE LR_765kV_RAICHUR 2_SOLAPUR</t>
  </si>
  <si>
    <t>SWITCHABLE LR_765kV_A'BAD 1_WARDHA</t>
  </si>
  <si>
    <t>SWITCHABLE LR_765kV_A'BAD 2_WARDHA</t>
  </si>
  <si>
    <t>SWITCHABLE LR_765kV_PUNE(GIS)_SOLAPUR</t>
  </si>
  <si>
    <t>SWITCHABLE LR_765kV_WARDHA 2_SEONI</t>
  </si>
  <si>
    <t>BUS REACTOR 1_765kV_330MVAR_D'JAIGARH</t>
  </si>
  <si>
    <t>BUS REACTOR 2_765kV_330MVAR_D'JAIGARH</t>
  </si>
  <si>
    <t>BUS REACTOR_400kV_125MVAR_BHATAPARA</t>
  </si>
  <si>
    <t>SWITCHABLE LR_765kV_WARDHA 1_SEONI</t>
  </si>
  <si>
    <t>BUS REACTOR_400kV_125MVAR_RAIGARH</t>
  </si>
  <si>
    <t>SWITCHABLE LR_765kV_PADGHE1_AURANGABAD</t>
  </si>
  <si>
    <t>SWITCHABLE LR_765kV_WARDHA 1_DURG PS</t>
  </si>
  <si>
    <t>SWITCHABLE LR_765kV_WARDHA 2_DURG PS</t>
  </si>
  <si>
    <t>SWITCHABLE LR_400kV_BOISAR2_AURANGABAD</t>
  </si>
  <si>
    <t>SWITCHABLE LR_400kV_BOISAR1_AURANGABAD</t>
  </si>
  <si>
    <t>BUS REACTOR_400kV_125MVAR_RAIPUR</t>
  </si>
  <si>
    <t>BUS REACTOR_765kV_330MVAR_WARDHA</t>
  </si>
  <si>
    <t>SWITCHABLE LR_400kV_KARAD_SOLAPUR</t>
  </si>
  <si>
    <t>BUS REACTOR_400kV_125MVAR_SEONI</t>
  </si>
  <si>
    <t>SWITCHABLE LR_765kV_SOLAPUR_PUNE(GIS)</t>
  </si>
  <si>
    <t>BUS REACTOR_400kV_80MVAR_DHULE</t>
  </si>
  <si>
    <t>SWITCHABLE LR_765kV_A'BAD 3_WARDHA</t>
  </si>
  <si>
    <t>SWITCHABLE LR_765kV_A'BAD 4_WARDHA</t>
  </si>
  <si>
    <t>HVDC_POLE1_BHADRAWATI</t>
  </si>
  <si>
    <t>HVDC</t>
  </si>
  <si>
    <t>HVDC_POLE2_BHADRAWATI</t>
  </si>
  <si>
    <t>WRTS-I</t>
  </si>
  <si>
    <t xml:space="preserve">765kV AURANGABAD(PG)-SOLAPUR I </t>
  </si>
  <si>
    <t xml:space="preserve">765kV AURANGABAD(PG)-SOLAPUR II </t>
  </si>
  <si>
    <t xml:space="preserve">SWITCHABLE LR_765kV_JABALPUR 3_D'JAIGARH </t>
  </si>
  <si>
    <t xml:space="preserve">SWITCHABLE LR_765kV_JABALPUR 4_D'JAIGARH </t>
  </si>
  <si>
    <t>DOCO</t>
  </si>
  <si>
    <t>Type of conductor</t>
  </si>
  <si>
    <t>Configuration</t>
  </si>
  <si>
    <t xml:space="preserve">SWITCHABLE LR_765kV_AURANGABAD 1_SOLAPUR </t>
  </si>
  <si>
    <t xml:space="preserve">SWITCHABLE LR_765kV_AURANGABAD 2_SOLAPUR </t>
  </si>
  <si>
    <t xml:space="preserve">SWITCHABLE LR_765kV_JABALPUR 1_D'JAIGARH </t>
  </si>
  <si>
    <t xml:space="preserve">SWITCHABLE LR_765kV_JABALPUR 2_D'JAIGARH </t>
  </si>
  <si>
    <t>765kV D'JAIGARH-RANCHI I</t>
  </si>
  <si>
    <t>765kV D'JAIGARH-RANCHI II</t>
  </si>
  <si>
    <t>ICT3_400/220kv_SOLAPUR</t>
  </si>
  <si>
    <t>SCSD</t>
  </si>
  <si>
    <t>400kV KOLHAPUR (MSETCL)- KOLHAPUR (GIS) I</t>
  </si>
  <si>
    <t>400kV KOLHAPUR (MSETCL)- KOLHAPUR (GIS) II</t>
  </si>
  <si>
    <t>400kV KOLHAPUR (GIS)-MAPUSA II</t>
  </si>
  <si>
    <t>400kV KOLHAPUR (GIS)-MAPUSA I</t>
  </si>
  <si>
    <t>BUS REACTOR_125MVAR_AT_KOLHAPUR(GIS)</t>
  </si>
  <si>
    <t>400kV WARDHA-MAUDA I</t>
  </si>
  <si>
    <t>400kV RAIPUR-KSK IV</t>
  </si>
  <si>
    <t>400kV RANCHI-SIPAT II</t>
  </si>
  <si>
    <t>400kV RANCHI-SIPAT I</t>
  </si>
  <si>
    <t>765kV TAMNAR PS-KOTRA PS II</t>
  </si>
  <si>
    <t>400kV RAIPUR-WARDHA II</t>
  </si>
  <si>
    <t>400kV RAIPUR-WARDHA I</t>
  </si>
  <si>
    <t>400kV VANDANA-BIRSINGHPUR</t>
  </si>
  <si>
    <t>Element Name</t>
  </si>
  <si>
    <t>OSPT</t>
  </si>
  <si>
    <t>OMSU</t>
  </si>
  <si>
    <t>GOVC</t>
  </si>
  <si>
    <t>OSPD</t>
  </si>
  <si>
    <t>SWITCHABLE LR_400kV_WARDHA1_AURANGABAD</t>
  </si>
  <si>
    <t>SWITCHABLE LR_400kV_WARDHA2_AURANGABAD</t>
  </si>
  <si>
    <t>ICT2_765/400kv_CHAMPA</t>
  </si>
  <si>
    <t>GOMD</t>
  </si>
  <si>
    <t>OSFT</t>
  </si>
  <si>
    <t>BUS REACTOR_765kV_240MVAR_CHAMPA</t>
  </si>
  <si>
    <t>BUS REACTOR_400kV_80MVAR_CHAMPA</t>
  </si>
  <si>
    <t>Jurisidiction</t>
  </si>
  <si>
    <t>PGCIL Code</t>
  </si>
  <si>
    <t>Twin</t>
  </si>
  <si>
    <t>ACSR Moose</t>
  </si>
  <si>
    <t>Quad</t>
  </si>
  <si>
    <t>Bersimis</t>
  </si>
  <si>
    <t>Hexa</t>
  </si>
  <si>
    <t>Zebra</t>
  </si>
  <si>
    <t>zebra</t>
  </si>
  <si>
    <t>Single</t>
  </si>
  <si>
    <t>AAAC Zebra</t>
  </si>
  <si>
    <t xml:space="preserve">Quad </t>
  </si>
  <si>
    <t>WR1-IR7</t>
  </si>
  <si>
    <t>Total Element Nos.</t>
  </si>
  <si>
    <t>To be included</t>
  </si>
  <si>
    <t>Element having tripping</t>
  </si>
  <si>
    <t>Unique ID of transmission Element</t>
  </si>
  <si>
    <t>Description (Length/Nos./MVA/MVAr/MW/etc.)</t>
  </si>
  <si>
    <t>Region</t>
  </si>
  <si>
    <t>Type of failure</t>
  </si>
  <si>
    <t>OUTAGE</t>
  </si>
  <si>
    <t>RESTORATION</t>
  </si>
  <si>
    <t>Details of Outage</t>
  </si>
  <si>
    <t>Total outage in days (1)</t>
  </si>
  <si>
    <t>Restoration Time as per Regulation 5(b) (2)</t>
  </si>
  <si>
    <t>Whether Restoration Time more than normative (Y/N)</t>
  </si>
  <si>
    <t>Difference between Actual and Norm        1-2</t>
  </si>
  <si>
    <t>Detailed Reason(s) for Outage</t>
  </si>
  <si>
    <t>Outage Certifying Agency and Reference Document</t>
  </si>
  <si>
    <t>% Availability as certified by certifying agency</t>
  </si>
  <si>
    <t>Category</t>
  </si>
  <si>
    <t>Date</t>
  </si>
  <si>
    <t>Time</t>
  </si>
  <si>
    <t xml:space="preserve">Date </t>
  </si>
  <si>
    <t>No. of towers damaged</t>
  </si>
  <si>
    <t xml:space="preserve">no. of insulator failed </t>
  </si>
  <si>
    <t>ISTS Licensee</t>
  </si>
  <si>
    <t xml:space="preserve">OTHERS </t>
  </si>
  <si>
    <t>System Constraints/ Natural calamity / Militancy</t>
  </si>
  <si>
    <t>Deemed Available</t>
  </si>
  <si>
    <t>400kV KORBA-KORBA(WEST) Total</t>
  </si>
  <si>
    <t>400kV KORBA-BHILAI I Total</t>
  </si>
  <si>
    <t>400kV KORBA-BHILAI II Total</t>
  </si>
  <si>
    <t>400kV BHILAI-KORADI Total</t>
  </si>
  <si>
    <t>400kV KORADI-SATPURA Total</t>
  </si>
  <si>
    <t>400kV RAIPUR-BHILAI I Total</t>
  </si>
  <si>
    <t>400kV BHILAI-BHADRAVATI I Total</t>
  </si>
  <si>
    <t>400kV RAIPUR-BHADRAVATI I Total</t>
  </si>
  <si>
    <t>400kV RAIPUR-BHADRAVATI II Total</t>
  </si>
  <si>
    <t>400kV RAIPUR-BHADRAVATI III Total</t>
  </si>
  <si>
    <t>400kV BHADRAVATI-CHANDRAPUR I Total</t>
  </si>
  <si>
    <t>400kV BHADRAVATI-CHANDRAPUR II Total</t>
  </si>
  <si>
    <t>400kV BHADRAVATI-CHANDRAPUR III Total</t>
  </si>
  <si>
    <t>400kV BHADRAVATI-CHANDRAPUR IV Total</t>
  </si>
  <si>
    <t>400kV MAHAN-VINDHYACHAL Total</t>
  </si>
  <si>
    <t>400kV KORBA-MAHAN Total</t>
  </si>
  <si>
    <t>400kV VINDHYACHAL-KORBA II Total</t>
  </si>
  <si>
    <t>400kV SATPURA-SEONI Total</t>
  </si>
  <si>
    <t>400kV BHILAI-SEONI Total</t>
  </si>
  <si>
    <t>400kV BHILAI-BHATAPARA Total</t>
  </si>
  <si>
    <t>400kV BHATAPARA-KORBA Total</t>
  </si>
  <si>
    <t>400kV KORBA-SIPAT Total</t>
  </si>
  <si>
    <t>400kV RAIPUR-SIPAT I Total</t>
  </si>
  <si>
    <t>400KV RAIPUR-SIPAT II Total</t>
  </si>
  <si>
    <t>400kV RAIPUR-SIPAT III Total</t>
  </si>
  <si>
    <t>765kV BILASPUR-SIPAT I Total</t>
  </si>
  <si>
    <t>765kV SEONI-BILASPUR I Total</t>
  </si>
  <si>
    <t>765kV BILASPUR-SIPAT II Total</t>
  </si>
  <si>
    <t>765kV SEONI-BILASPUR II Total</t>
  </si>
  <si>
    <t>765kV SEONI-WARDHA I Total</t>
  </si>
  <si>
    <t>765kV SEONI-WARDHA II Total</t>
  </si>
  <si>
    <t>400kV WARDHA-AKOLA I Total</t>
  </si>
  <si>
    <t>400kV WARDHA-AKOLA II Total</t>
  </si>
  <si>
    <t>400kV AURANGABAD (PG) -AKOLA I Total</t>
  </si>
  <si>
    <t>400kV AURANGABAD (PG) -AKOLA II Total</t>
  </si>
  <si>
    <t>400kV BHADRAVATI-PARLI I Total</t>
  </si>
  <si>
    <t>400kV PARLI(PG)-PARLI(MSETCL) II Total</t>
  </si>
  <si>
    <t>400kV KORBA-RAIPUR III Total</t>
  </si>
  <si>
    <t>400kV KORBA-RAIPUR IV Total</t>
  </si>
  <si>
    <t>400kV WARDHA-PARLI I Total</t>
  </si>
  <si>
    <t>400kV WARDHA-PARLI II Total</t>
  </si>
  <si>
    <t>400kV WARDHA-MAUDA II Total</t>
  </si>
  <si>
    <t>400kV KORBA-VANDANA Total</t>
  </si>
  <si>
    <t>400kV RAIPUR-DURG I Total</t>
  </si>
  <si>
    <t>400kV RAIPUR-DURG II Total</t>
  </si>
  <si>
    <t>400kV RAIGARH-KOTRA PS I Total</t>
  </si>
  <si>
    <t>400kV RAIGARH-KOTRA PS II Total</t>
  </si>
  <si>
    <t>765kV TAMNAR PS-KOTRA PS I Total</t>
  </si>
  <si>
    <t>765kV TAMNAR PS-KOTRA PS II Total</t>
  </si>
  <si>
    <t>765kV KOTRA PS-DURG PS I Total</t>
  </si>
  <si>
    <t>765kV KOTRA PS-DURG PS II Total</t>
  </si>
  <si>
    <t>400kV AURANGABAD(PG)-AURANGABAD(MSETCL) II  Total</t>
  </si>
  <si>
    <t>400kV BHADRAVATI-DHARIWAL TPP II Total</t>
  </si>
  <si>
    <t>400kV DHARIWAL TPP-PARLI II Total</t>
  </si>
  <si>
    <t>400kV AURANGABAD(PG)-AURANGABAD(MSETCL) I  Total</t>
  </si>
  <si>
    <t>765KV DURG PS - D'JAIGARH Total</t>
  </si>
  <si>
    <t>765kV WARDHA - AURANGABAD(PG) I  Total</t>
  </si>
  <si>
    <t>765kV WARDHA - AURANGABAD(PG) II  Total</t>
  </si>
  <si>
    <t>765kV DURG PS -WARDHA_1  Total</t>
  </si>
  <si>
    <t>765kV DURG PS -WARDHA_2 Total</t>
  </si>
  <si>
    <t>400Kv PARLI-PUNE(GIS)_1 Total</t>
  </si>
  <si>
    <t>400Kv PARLI-PUNE(GIS)_2 Total</t>
  </si>
  <si>
    <t>400Kv PUNE(GIS)-PUNE(TALEGOAN)_1 Total</t>
  </si>
  <si>
    <t>400Kv PUNE(GIS)-PUNE(TALEGOAN)_2 Total</t>
  </si>
  <si>
    <t>765kV PUNE(GIS)-SOLAPUR Total</t>
  </si>
  <si>
    <t>765kV WARDHA - AURANGABAD(PG) III  Total</t>
  </si>
  <si>
    <t>765kV WARDHA - AURANGABAD(PG) IV  Total</t>
  </si>
  <si>
    <t>400Kv SOLAPUR(NTPC)-SOLAPUR(PG)_1 Total</t>
  </si>
  <si>
    <t>400Kv SOLAPUR(NTPC)-SOLAPUR(PG)_2 Total</t>
  </si>
  <si>
    <t>765kV DURG PS- CHAMPA_1  Total</t>
  </si>
  <si>
    <t>765kV CHAMPA- KOTRA PS Total</t>
  </si>
  <si>
    <t>765kV AURANGABAD(PG)-SOLAPUR I  Total</t>
  </si>
  <si>
    <t>765kV AURANGABAD(PG)-SOLAPUR II  Total</t>
  </si>
  <si>
    <t>220kV KORBA(EAST)-BUDDHIPADAR III Total</t>
  </si>
  <si>
    <t>400kV RAIPUR-RAIGARH I Total</t>
  </si>
  <si>
    <t>400kV RAIGARH-ROURKELA II Total</t>
  </si>
  <si>
    <t>400kV RAIGARH-IBEUL I Total</t>
  </si>
  <si>
    <t>400kV IBEUL-JHARSUGUDA I Total</t>
  </si>
  <si>
    <t>400kV JHARSUGUDA-ROURKELA I Total</t>
  </si>
  <si>
    <t>400kV RAIPUR-KSK III Total</t>
  </si>
  <si>
    <t>400kV KSK-RKKML III Total</t>
  </si>
  <si>
    <t>400kV RKKML-RAIGARH III Total</t>
  </si>
  <si>
    <t>400kV KSK-RAIGARH IV  Total</t>
  </si>
  <si>
    <t>400kV RAIGARH-JHARSUGUDA III Total</t>
  </si>
  <si>
    <t>400kV JHARSUGUDA-ROURKELA III Total</t>
  </si>
  <si>
    <t>400kV RAIGARH-STERLITE IV Total</t>
  </si>
  <si>
    <t>400kV STERLITE-ROURKELA IV Total</t>
  </si>
  <si>
    <t>765kV D'JAIGARH-BILASPUR Total</t>
  </si>
  <si>
    <t>765kV D'JAIGARH-RANCHI I Total</t>
  </si>
  <si>
    <t>765kV D'JAIGARH- JHARSUGUDA I Total</t>
  </si>
  <si>
    <t>765kV D'JAIGARH- JHARSUGUDA II Total</t>
  </si>
  <si>
    <t>400kV KOLHAPUR (MSETCL)- KOLHAPUR (GIS) I Total</t>
  </si>
  <si>
    <t>400kV KOLHAPUR (MSETCL)- KOLHAPUR (GIS) II Total</t>
  </si>
  <si>
    <t>400kV KOLHAPUR (GIS)-MAPUSA I Total</t>
  </si>
  <si>
    <t>400kV KOLHAPUR (GIS)-MAPUSA II Total</t>
  </si>
  <si>
    <t>400kV WARDHA-MAUDA I Total</t>
  </si>
  <si>
    <t>765kV D'JAIGARH-RANCHI II Total</t>
  </si>
  <si>
    <t>ICT1_400/220kv_RAIPUR Total</t>
  </si>
  <si>
    <t>ICT2_400/220kv_RAIPUR Total</t>
  </si>
  <si>
    <t>ICT1_400/220kv_MAPUSA Total</t>
  </si>
  <si>
    <t>ICT2_400/220kv_MAPUSA Total</t>
  </si>
  <si>
    <t>ICT1_400/220kv_BAHATAPARA Total</t>
  </si>
  <si>
    <t>ICT1_400/220kv_RAIGARH Total</t>
  </si>
  <si>
    <t>ICT2_400/220kv_RAIGARH Total</t>
  </si>
  <si>
    <t>ICT1_765/400kv_SEONI Total</t>
  </si>
  <si>
    <t>ICT2_765/400kv_SEONI Total</t>
  </si>
  <si>
    <t>ICT3_765/400kv_SEONI Total</t>
  </si>
  <si>
    <t>ICT1_400/220kv_SEONI Total</t>
  </si>
  <si>
    <t>ICT1_765/400kv_WARDHA Total</t>
  </si>
  <si>
    <t>ICT2_765/400kv_WARDHA Total</t>
  </si>
  <si>
    <t>ICT3_765/400kv_WARDHA Total</t>
  </si>
  <si>
    <t>ICT1_765/400kv_BILASPUR Total</t>
  </si>
  <si>
    <t>ICT2_765/400kv_BILASPUR Total</t>
  </si>
  <si>
    <t>ICT2_400/220kv_BAHATAPARA Total</t>
  </si>
  <si>
    <t>ICT2_400/220kv_SEONI Total</t>
  </si>
  <si>
    <t>ICT3_400/220kv_RAIPUR Total</t>
  </si>
  <si>
    <t>ICT1_400/220kv_WARDHA Total</t>
  </si>
  <si>
    <t>ICT2_400/220kv_WARDHA Total</t>
  </si>
  <si>
    <t>ICT1_400/220kv_SOLAPUR Total</t>
  </si>
  <si>
    <t>ICT2_400/220kv_SOLAPUR Total</t>
  </si>
  <si>
    <t>ICT1_400/220kv_PUNE Total</t>
  </si>
  <si>
    <t>ICT2_400/220kv_PUNE Total</t>
  </si>
  <si>
    <t>ICT3_400/220kv_PUNE Total</t>
  </si>
  <si>
    <t>ICT3_765/400kv_BILASPUR Total</t>
  </si>
  <si>
    <t>ICT1_765/400kv_KOTRA PS Total</t>
  </si>
  <si>
    <t>ICT2_765/400kv_KOTRA PS Total</t>
  </si>
  <si>
    <t>ICT4_765/400kv_KOTRA PS Total</t>
  </si>
  <si>
    <t>ICT3_400/220kv_MAPUSA Total</t>
  </si>
  <si>
    <t>ICT1_765/400kv_TAMNAR PS Total</t>
  </si>
  <si>
    <t>ICT2_765/400kv_TAMNAR PS Total</t>
  </si>
  <si>
    <t>ICT1_765/400kv_DURG PS Total</t>
  </si>
  <si>
    <t>ICT1_765/400kv_SOLAPUR Total</t>
  </si>
  <si>
    <t>ICT2_765/400kv_SOLAPUR Total</t>
  </si>
  <si>
    <t>ICT1_400/200kv_AURANGABAD Total</t>
  </si>
  <si>
    <t>ICT2_400/200kv_AURANGABAD Total</t>
  </si>
  <si>
    <t>ICT2_765/400kv_AURANGABAD Total</t>
  </si>
  <si>
    <t>ICT3_765/400kv_TAMNAR PS Total</t>
  </si>
  <si>
    <t>ICT3_765/400kv_KOTRA PS Total</t>
  </si>
  <si>
    <t>ICT1_765/400kv_AURANGABAD Total</t>
  </si>
  <si>
    <t>ICT2_765/400kv_D'JAIGARH Total</t>
  </si>
  <si>
    <t>ICT1_765/400kv_D'JAIGARH Total</t>
  </si>
  <si>
    <t>ICT1_400/200kv_BHADRAWATI Total</t>
  </si>
  <si>
    <t>ICT1_765/400kv_PUNE(GIS) Total</t>
  </si>
  <si>
    <t>ICT2_765/400kv_PUNE(GIS) Total</t>
  </si>
  <si>
    <t>ICT1_765/400kv_CHAMPA Total</t>
  </si>
  <si>
    <t>ICT3_400/220kv_SOLAPUR Total</t>
  </si>
  <si>
    <t>ICT2_765/400kv_CHAMPA Total</t>
  </si>
  <si>
    <t>BUS REACTOR_400kV_63MVAR_RAIGARH Total</t>
  </si>
  <si>
    <t>BUS REACTOR_765kV_240MVAR_SEONI Total</t>
  </si>
  <si>
    <t>SWITCHABLE LR_400kV_KORBA 3_RAIPUR Total</t>
  </si>
  <si>
    <t>BUS REACTOR_400kV_50MVAR_WARDHA Total</t>
  </si>
  <si>
    <t>BUS REACTOR_400kV_63MVAR_SOLAPUR Total</t>
  </si>
  <si>
    <t>BUS REACTOR_400kV_63MVAR_PARLI Total</t>
  </si>
  <si>
    <t>BUS REACTOR_400kV_50MVAR_PUNE Total</t>
  </si>
  <si>
    <t>BUS REACTOR_765kV_240MVAR_WARDHA Total</t>
  </si>
  <si>
    <t>BUS REACTOR_765kV_240MVAR_BILASPUR Total</t>
  </si>
  <si>
    <t>SWITCHABLE LR_765kV_BINA_SEONI Total</t>
  </si>
  <si>
    <t>SWITCHABLE LR_765kV_SEONI 1_BILASPUR Total</t>
  </si>
  <si>
    <t>SWITCHABLE LR_765kV_SEONI 2_BILASPUR Total</t>
  </si>
  <si>
    <t>SWITCHABLE LR_765kV_D'GARH_BILASPUR Total</t>
  </si>
  <si>
    <t>BUS REACTOR_765kV_240MVAR_KOTRA PS Total</t>
  </si>
  <si>
    <t>BUS REACTOR_400kV_80MVAR_KOTRA PS Total</t>
  </si>
  <si>
    <t>SWITCHABLE LR_765kV_DURG 1_KOTRA PS Total</t>
  </si>
  <si>
    <t>BUS REACTOR_400kV_50MVAR_BHADRAWATI Total</t>
  </si>
  <si>
    <t>BUS REACTOR_400kV_80MVAR_RAIPUR Total</t>
  </si>
  <si>
    <t>BUS REACTOR_400kV_50MVAR_MAPUSA Total</t>
  </si>
  <si>
    <t>BUS REACTOR_400kV_80MVAR_KOLHAPUR Total</t>
  </si>
  <si>
    <t>SWITCHABLE LR_765kV_DURG 2_KOTRA PS Total</t>
  </si>
  <si>
    <t>BUS REACTOR_765kV_240MVAR_TAMNAR PS Total</t>
  </si>
  <si>
    <t>BUS REACTOR_765kV_240MVAR_DURG PS Total</t>
  </si>
  <si>
    <t>BUS REACTOR_765kV_240MVAR_SOLAPUR Total</t>
  </si>
  <si>
    <t>SWITCHABLE LR_765kV_RAICHUR 1_SOLAPUR Total</t>
  </si>
  <si>
    <t>SWITCHABLE LR_765kV_RAICHUR 2_SOLAPUR Total</t>
  </si>
  <si>
    <t>SWITCHABLE LR_765kV_A'BAD 1_WARDHA Total</t>
  </si>
  <si>
    <t>SWITCHABLE LR_765kV_A'BAD 2_WARDHA Total</t>
  </si>
  <si>
    <t>SWITCHABLE LR_765kV_PUNE(GIS)_SOLAPUR Total</t>
  </si>
  <si>
    <t>SWITCHABLE LR_765kV_WARDHA 2_SEONI Total</t>
  </si>
  <si>
    <t>BUS REACTOR 1_765kV_330MVAR_D'JAIGARH Total</t>
  </si>
  <si>
    <t>BUS REACTOR 2_765kV_330MVAR_D'JAIGARH Total</t>
  </si>
  <si>
    <t>BUS REACTOR_765kV_240MVAR_AURANGABAD Total</t>
  </si>
  <si>
    <t>BUS REACTOR_400kV_125MVAR_AURANGABAD Total</t>
  </si>
  <si>
    <t>SWITCHABLE LR_765kV_CHAMPA 1_DURG PS Total</t>
  </si>
  <si>
    <t>BUS REACTOR_400kV_125MVAR_BHATAPARA Total</t>
  </si>
  <si>
    <t>SWITCHABLE LR_765kV_WARDHA 1_SEONI Total</t>
  </si>
  <si>
    <t>BUS REACTOR_400kV_125MVAR_RAIGARH Total</t>
  </si>
  <si>
    <t>SWITCHABLE LR_765kV_PADGHE1_AURANGABAD Total</t>
  </si>
  <si>
    <t>SWITCHABLE LR_765kV_PADGHE2_AURANGABAD Total</t>
  </si>
  <si>
    <t>SWITCHABLE LR_765kV_WARDHA 1_DURG PS Total</t>
  </si>
  <si>
    <t>SWITCHABLE LR_765kV_WARDHA 2_DURG PS Total</t>
  </si>
  <si>
    <t>SWITCHABLE LR_400kV_BOISAR2_AURANGABAD Total</t>
  </si>
  <si>
    <t>SWITCHABLE LR_400kV_BOISAR1_AURANGABAD Total</t>
  </si>
  <si>
    <t>BUS REACTOR_400kV_125MVAR_RAIPUR Total</t>
  </si>
  <si>
    <t>BUS REACTOR_765kV_330MVAR_WARDHA Total</t>
  </si>
  <si>
    <t>SWITCHABLE LR_400kV_KARAD_SOLAPUR Total</t>
  </si>
  <si>
    <t>BUS REACTOR_400kV_125MVAR_SEONI Total</t>
  </si>
  <si>
    <t>SWITCHABLE LR_400kV_PUNE(GIS) 1_PUNE Total</t>
  </si>
  <si>
    <t>SWITCHABLE LR_400kV_PUNE(GIS) 2_PUNE Total</t>
  </si>
  <si>
    <t>BUS REACTOR_400kV_125MVAR_PARLI Total</t>
  </si>
  <si>
    <t>BUS REACTOR_765kV_240MVAR_PUNE(GIS) Total</t>
  </si>
  <si>
    <t>SWITCHABLE LR_765kV_SOLAPUR_PUNE(GIS) Total</t>
  </si>
  <si>
    <t>BUS REACTOR_400kV_80MVAR_DHULE Total</t>
  </si>
  <si>
    <t>SWITCHABLE LR_765kV_A'BAD 3_WARDHA Total</t>
  </si>
  <si>
    <t>SWITCHABLE LR_765kV_A'BAD 4_WARDHA Total</t>
  </si>
  <si>
    <t>SWITCHABLE LR_765kV_JABALPUR 3_D'JAIGARH  Total</t>
  </si>
  <si>
    <t>SWITCHABLE LR_765kV_JABALPUR 4_D'JAIGARH  Total</t>
  </si>
  <si>
    <t>SWITCHABLE LR_765kV_AURANGABAD 1_SOLAPUR  Total</t>
  </si>
  <si>
    <t>SWITCHABLE LR_765kV_AURANGABAD 2_SOLAPUR  Total</t>
  </si>
  <si>
    <t>SWITCHABLE LR_765kV_JABALPUR 2_D'JAIGARH  Total</t>
  </si>
  <si>
    <t>SWITCHABLE LR_765kV_JABALPUR 1_D'JAIGARH  Total</t>
  </si>
  <si>
    <t>BUS REACTOR_125MVAR_AT_KOLHAPUR(GIS) Total</t>
  </si>
  <si>
    <t>SWITCHABLE LR_400kV_WARDHA1_AURANGABAD Total</t>
  </si>
  <si>
    <t>SWITCHABLE LR_400kV_WARDHA2_AURANGABAD Total</t>
  </si>
  <si>
    <t>BUS REACTOR_765kV_240MVAR_CHAMPA Total</t>
  </si>
  <si>
    <t>BUS REACTOR_400kV_80MVAR_CHAMPA Total</t>
  </si>
  <si>
    <t>HVDC_POLE1_BHADRAWATI Total</t>
  </si>
  <si>
    <t>HVDC_POLE2_BHADRAWATI Total</t>
  </si>
  <si>
    <t>400Kv PUNE(GIS)-PUNE(TALEGOAN)_3</t>
  </si>
  <si>
    <t>400Kv PUNE(GIS)-PUNE(TALEGOAN)_4</t>
  </si>
  <si>
    <t>400Kv AURANGABAD(MSETCL)-PUNE(GIS) I</t>
  </si>
  <si>
    <t>400Kv AURANGABAD(MSETCL)-PUNE(GIS) II</t>
  </si>
  <si>
    <t>400kV RAIPUR-RAIGARH II</t>
  </si>
  <si>
    <t>SWITCHABLE LR_JHARSUGUDA1_D'JAIGARH</t>
  </si>
  <si>
    <t>SWITCHABLE LR_JHARSUGUDA2_D'JAIGARH</t>
  </si>
  <si>
    <t>WR1_L_001</t>
  </si>
  <si>
    <t>WR1_L_002</t>
  </si>
  <si>
    <t>WR1_L_003</t>
  </si>
  <si>
    <t>WR1_L_004</t>
  </si>
  <si>
    <t>WR1_L_005</t>
  </si>
  <si>
    <t>WR1_L_006</t>
  </si>
  <si>
    <t>WR1_L_007</t>
  </si>
  <si>
    <t>WR1_L_008</t>
  </si>
  <si>
    <t>WR1_L_009</t>
  </si>
  <si>
    <t>WR1_L_010</t>
  </si>
  <si>
    <t>WR1_L_011</t>
  </si>
  <si>
    <t>WR1_L_012</t>
  </si>
  <si>
    <t>WR1_L_013</t>
  </si>
  <si>
    <t>WR1_L_014</t>
  </si>
  <si>
    <t>WR1_L_015</t>
  </si>
  <si>
    <t>WR1_L_016</t>
  </si>
  <si>
    <t>WR1_L_017</t>
  </si>
  <si>
    <t>WR1_L_018</t>
  </si>
  <si>
    <t>WR1_L_019</t>
  </si>
  <si>
    <t>WR1_L_020</t>
  </si>
  <si>
    <t>WR1_L_021</t>
  </si>
  <si>
    <t>WR1_L_022</t>
  </si>
  <si>
    <t>WR1_L_023</t>
  </si>
  <si>
    <t>WR1_L_024</t>
  </si>
  <si>
    <t>WR1_L_025</t>
  </si>
  <si>
    <t>WR1_L_026</t>
  </si>
  <si>
    <t>WR1_L_027</t>
  </si>
  <si>
    <t>WR1_L_028</t>
  </si>
  <si>
    <t>WR1_L_029</t>
  </si>
  <si>
    <t>WR1_L_030</t>
  </si>
  <si>
    <t>WR1_L_031</t>
  </si>
  <si>
    <t>WR1_L_032</t>
  </si>
  <si>
    <t>WR1_L_033</t>
  </si>
  <si>
    <t>WR1_L_034</t>
  </si>
  <si>
    <t>WR1_L_035</t>
  </si>
  <si>
    <t>WR1_L_036</t>
  </si>
  <si>
    <t>WR1_L_037</t>
  </si>
  <si>
    <t>WR1_L_038</t>
  </si>
  <si>
    <t>WR1_L_039</t>
  </si>
  <si>
    <t>WR1_L_040</t>
  </si>
  <si>
    <t>WR1_L_041</t>
  </si>
  <si>
    <t>WR1_L_042</t>
  </si>
  <si>
    <t>WR1_L_043</t>
  </si>
  <si>
    <t>WR1_L_044</t>
  </si>
  <si>
    <t>WR1_L_045</t>
  </si>
  <si>
    <t>WR1_L_046</t>
  </si>
  <si>
    <t>WR1_L_047</t>
  </si>
  <si>
    <t>WR1_L_048</t>
  </si>
  <si>
    <t>WR1_L_049</t>
  </si>
  <si>
    <t>WR1_L_050</t>
  </si>
  <si>
    <t>WR1_L_051</t>
  </si>
  <si>
    <t>WR1_L_052</t>
  </si>
  <si>
    <t>WR1_L_053</t>
  </si>
  <si>
    <t>WR1_L_054</t>
  </si>
  <si>
    <t>WR1_L_055</t>
  </si>
  <si>
    <t>WR1_L_056</t>
  </si>
  <si>
    <t>WR1_L_057</t>
  </si>
  <si>
    <t>WR1_L_058</t>
  </si>
  <si>
    <t>WR1_L_059</t>
  </si>
  <si>
    <t>WR1_L_060</t>
  </si>
  <si>
    <t>WR1_L_061</t>
  </si>
  <si>
    <t>WR1_L_062</t>
  </si>
  <si>
    <t>WR1_L_063</t>
  </si>
  <si>
    <t>WR1_L_064</t>
  </si>
  <si>
    <t>WR1_L_065</t>
  </si>
  <si>
    <t>WR1_L_066</t>
  </si>
  <si>
    <t>WR1_L_067</t>
  </si>
  <si>
    <t>WR1_L_068</t>
  </si>
  <si>
    <t>WR1_L_069</t>
  </si>
  <si>
    <t>WR1_L_070</t>
  </si>
  <si>
    <t>WR1_L_071</t>
  </si>
  <si>
    <t>WR1_L_072</t>
  </si>
  <si>
    <t>WR1_L_073</t>
  </si>
  <si>
    <t>WR1_L_074</t>
  </si>
  <si>
    <t>WR1_L_075</t>
  </si>
  <si>
    <t>WR1_L_076</t>
  </si>
  <si>
    <t>WR1_L_077</t>
  </si>
  <si>
    <t>WR1_L_078</t>
  </si>
  <si>
    <t>WR1_L_079</t>
  </si>
  <si>
    <t>WR1_L_080</t>
  </si>
  <si>
    <t>WR1_L_081</t>
  </si>
  <si>
    <t>WR1_L_082</t>
  </si>
  <si>
    <t>WR1_L_083</t>
  </si>
  <si>
    <t>WR1_L_084</t>
  </si>
  <si>
    <t>WR1_L_085</t>
  </si>
  <si>
    <t>WR1_L_086</t>
  </si>
  <si>
    <t>WR1_L_087</t>
  </si>
  <si>
    <t>WR1_L_088</t>
  </si>
  <si>
    <t>WR1_L_089</t>
  </si>
  <si>
    <t>WR1_L_090</t>
  </si>
  <si>
    <t>WR1_L_091</t>
  </si>
  <si>
    <t>WR1_L_092</t>
  </si>
  <si>
    <t>WR1_L_093</t>
  </si>
  <si>
    <t>WR1_L_094</t>
  </si>
  <si>
    <t>WR1_L_095</t>
  </si>
  <si>
    <t>WR1_L_096</t>
  </si>
  <si>
    <t>WR1_L_097</t>
  </si>
  <si>
    <t>WR1_L_098</t>
  </si>
  <si>
    <t>WR1_L_099</t>
  </si>
  <si>
    <t>WR1_L_100</t>
  </si>
  <si>
    <t>WR1_L_101</t>
  </si>
  <si>
    <t>WR1_L_102</t>
  </si>
  <si>
    <t>WR1_L_103</t>
  </si>
  <si>
    <t>WR1_L_104</t>
  </si>
  <si>
    <t>WR1_L_105</t>
  </si>
  <si>
    <t>WR1_L_106</t>
  </si>
  <si>
    <t>WR1_L_107</t>
  </si>
  <si>
    <t>WR1_L_108</t>
  </si>
  <si>
    <t>WR1_L_109</t>
  </si>
  <si>
    <t>WR1_L_110</t>
  </si>
  <si>
    <t>WR1_L_111</t>
  </si>
  <si>
    <t>WR1_L_112</t>
  </si>
  <si>
    <t>WR1_T_001</t>
  </si>
  <si>
    <t>WR1_T_002</t>
  </si>
  <si>
    <t>WR1_T_003</t>
  </si>
  <si>
    <t>WR1_T_004</t>
  </si>
  <si>
    <t>WR1_T_005</t>
  </si>
  <si>
    <t>WR1_T_006</t>
  </si>
  <si>
    <t>WR1_T_007</t>
  </si>
  <si>
    <t>WR1_T_008</t>
  </si>
  <si>
    <t>WR1_T_009</t>
  </si>
  <si>
    <t>WR1_T_010</t>
  </si>
  <si>
    <t>WR1_T_011</t>
  </si>
  <si>
    <t>WR1_T_012</t>
  </si>
  <si>
    <t>WR1_T_013</t>
  </si>
  <si>
    <t>WR1_T_014</t>
  </si>
  <si>
    <t>WR1_T_015</t>
  </si>
  <si>
    <t>WR1_T_016</t>
  </si>
  <si>
    <t>WR1_T_017</t>
  </si>
  <si>
    <t>WR1_T_018</t>
  </si>
  <si>
    <t>WR1_T_019</t>
  </si>
  <si>
    <t>WR1_T_020</t>
  </si>
  <si>
    <t>WR1_T_021</t>
  </si>
  <si>
    <t>WR1_T_022</t>
  </si>
  <si>
    <t>WR1_T_023</t>
  </si>
  <si>
    <t>WR1_T_024</t>
  </si>
  <si>
    <t>WR1_T_025</t>
  </si>
  <si>
    <t>WR1_T_026</t>
  </si>
  <si>
    <t>WR1_T_027</t>
  </si>
  <si>
    <t>WR1_T_028</t>
  </si>
  <si>
    <t>WR1_T_029</t>
  </si>
  <si>
    <t>WR1_T_030</t>
  </si>
  <si>
    <t>WR1_T_031</t>
  </si>
  <si>
    <t>WR1_T_032</t>
  </si>
  <si>
    <t>WR1_T_033</t>
  </si>
  <si>
    <t>WR1_T_034</t>
  </si>
  <si>
    <t>WR1_T_035</t>
  </si>
  <si>
    <t>WR1_T_036</t>
  </si>
  <si>
    <t>WR1_T_037</t>
  </si>
  <si>
    <t>WR1_T_038</t>
  </si>
  <si>
    <t>WR1_T_039</t>
  </si>
  <si>
    <t>WR1_T_040</t>
  </si>
  <si>
    <t>WR1_T_041</t>
  </si>
  <si>
    <t>WR1_T_042</t>
  </si>
  <si>
    <t>WR1_T_043</t>
  </si>
  <si>
    <t>WR1_T_044</t>
  </si>
  <si>
    <t>WR1_T_045</t>
  </si>
  <si>
    <t>WR1_T_046</t>
  </si>
  <si>
    <t>WR1_T_047</t>
  </si>
  <si>
    <t>WR1_T_048</t>
  </si>
  <si>
    <t>WR1_T_049</t>
  </si>
  <si>
    <t>WR1_T_050</t>
  </si>
  <si>
    <t>WR1_R_001</t>
  </si>
  <si>
    <t>WR1_R_002</t>
  </si>
  <si>
    <t>WR1_R_003</t>
  </si>
  <si>
    <t>WR1_R_004</t>
  </si>
  <si>
    <t>WR1_R_005</t>
  </si>
  <si>
    <t>WR1_R_006</t>
  </si>
  <si>
    <t>WR1_R_007</t>
  </si>
  <si>
    <t>WR1_R_008</t>
  </si>
  <si>
    <t>WR1_R_009</t>
  </si>
  <si>
    <t>WR1_R_010</t>
  </si>
  <si>
    <t>WR1_R_011</t>
  </si>
  <si>
    <t>WR1_R_012</t>
  </si>
  <si>
    <t>WR1_R_013</t>
  </si>
  <si>
    <t>WR1_R_014</t>
  </si>
  <si>
    <t>WR1_R_015</t>
  </si>
  <si>
    <t>WR1_R_016</t>
  </si>
  <si>
    <t>WR1_R_017</t>
  </si>
  <si>
    <t>WR1_R_018</t>
  </si>
  <si>
    <t>WR1_R_019</t>
  </si>
  <si>
    <t>WR1_R_020</t>
  </si>
  <si>
    <t>WR1_R_021</t>
  </si>
  <si>
    <t>WR1_R_022</t>
  </si>
  <si>
    <t>WR1_R_023</t>
  </si>
  <si>
    <t>WR1_R_024</t>
  </si>
  <si>
    <t>WR1_R_025</t>
  </si>
  <si>
    <t>WR1_R_026</t>
  </si>
  <si>
    <t>WR1_R_027</t>
  </si>
  <si>
    <t>WR1_R_028</t>
  </si>
  <si>
    <t>WR1_R_029</t>
  </si>
  <si>
    <t>WR1_R_030</t>
  </si>
  <si>
    <t>WR1_R_031</t>
  </si>
  <si>
    <t>WR1_R_032</t>
  </si>
  <si>
    <t>WR1_R_033</t>
  </si>
  <si>
    <t>WR1_R_034</t>
  </si>
  <si>
    <t>WR1_R_035</t>
  </si>
  <si>
    <t>WR1_R_036</t>
  </si>
  <si>
    <t>WR1_R_037</t>
  </si>
  <si>
    <t>WR1_R_038</t>
  </si>
  <si>
    <t>WR1_R_039</t>
  </si>
  <si>
    <t>WR1_R_040</t>
  </si>
  <si>
    <t>WR1_R_041</t>
  </si>
  <si>
    <t>WR1_R_042</t>
  </si>
  <si>
    <t>WR1_R_043</t>
  </si>
  <si>
    <t>WR1_R_044</t>
  </si>
  <si>
    <t>WR1_R_045</t>
  </si>
  <si>
    <t>WR1_R_046</t>
  </si>
  <si>
    <t>WR1_R_047</t>
  </si>
  <si>
    <t>WR1_R_048</t>
  </si>
  <si>
    <t>WR1_R_049</t>
  </si>
  <si>
    <t>WR1_R_050</t>
  </si>
  <si>
    <t>WR1_R_051</t>
  </si>
  <si>
    <t>WR1_R_052</t>
  </si>
  <si>
    <t>WR1_R_053</t>
  </si>
  <si>
    <t>WR1_R_054</t>
  </si>
  <si>
    <t>WR1_R_055</t>
  </si>
  <si>
    <t>WR1_R_056</t>
  </si>
  <si>
    <t>WR1_R_057</t>
  </si>
  <si>
    <t>WR1_R_058</t>
  </si>
  <si>
    <t>WR1_R_059</t>
  </si>
  <si>
    <t>WR1_R_060</t>
  </si>
  <si>
    <t>WR1_R_061</t>
  </si>
  <si>
    <t>WR1_R_062</t>
  </si>
  <si>
    <t>WR1_R_063</t>
  </si>
  <si>
    <t>WR1_R_064</t>
  </si>
  <si>
    <t>WR1_R_065</t>
  </si>
  <si>
    <t>WR1_R_066</t>
  </si>
  <si>
    <t>WR1_R_067</t>
  </si>
  <si>
    <t>WR1_R_068</t>
  </si>
  <si>
    <t>WR1_R_069</t>
  </si>
  <si>
    <t>WR1_R_070</t>
  </si>
  <si>
    <t>WR1_R_071</t>
  </si>
  <si>
    <t>WR1_P_001</t>
  </si>
  <si>
    <t>WR1_P_002</t>
  </si>
  <si>
    <t>400kV RAIPUR-WARDHA II Total</t>
  </si>
  <si>
    <t>400Kv PUNE(GIS)-PUNE(TALEGOAN)_3 Total</t>
  </si>
  <si>
    <t>400Kv PUNE(GIS)-PUNE(TALEGOAN)_4 Total</t>
  </si>
  <si>
    <t>400Kv AURANGABAD(MSETCL)-PUNE(GIS) I Total</t>
  </si>
  <si>
    <t>400Kv AURANGABAD(MSETCL)-PUNE(GIS) II Total</t>
  </si>
  <si>
    <t>400kV RAIPUR-RAIGARH II Total</t>
  </si>
  <si>
    <t>SWITCHABLE LR_JHARSUGUDA1_D'JAIGARH Total</t>
  </si>
  <si>
    <t>SWITCHABLE LR_JHARSUGUDA2_D'JAIGARH Total</t>
  </si>
  <si>
    <t>400kV LARA(NTPC)-KOTRA PS I</t>
  </si>
  <si>
    <t>400kV LARA(NTPC)-KOTRA PS II</t>
  </si>
  <si>
    <t>400kV LARA(NTPC)-KOTRA PS I Total</t>
  </si>
  <si>
    <t>400kV LARA(NTPC)-KOTRA PS II Total</t>
  </si>
  <si>
    <t>DURATION OF OUTAGE ATTRIBUTABLE TO 
(in Hrs)</t>
  </si>
  <si>
    <t>SWITCHABLE LR_400kV_PUNE(GIS) 3_PUNE</t>
  </si>
  <si>
    <t>SWITCHABLE LR_400kV_PUNE(GIS) 4_PUNE</t>
  </si>
  <si>
    <t xml:space="preserve">H/T AS PER WRLDC INSTRUCTIONS FOR VOLTAGE REGULATION. </t>
  </si>
  <si>
    <t>400kV KORBA-BIRSINGHPUR</t>
  </si>
  <si>
    <t>400kV VANDANA-BIRSINGHPUR Total</t>
  </si>
  <si>
    <t>400kV RAIPUR-WARDHA I Total</t>
  </si>
  <si>
    <t>400kV RANCHI-SIPAT I Total</t>
  </si>
  <si>
    <t>400kV RANCHI-SIPAT II Total</t>
  </si>
  <si>
    <t>400kV RAIPUR-KSK IV Total</t>
  </si>
  <si>
    <t>400kV KORBA-BIRSINGHPUR Total</t>
  </si>
  <si>
    <t>SWITCHABLE LR_400kV_PUNE(GIS) 3_PUNE Total</t>
  </si>
  <si>
    <t>SWITCHABLE LR_400kV_PUNE(GIS) 4_PUNE Total</t>
  </si>
  <si>
    <t>WRLDC</t>
  </si>
  <si>
    <t>SVRD</t>
  </si>
  <si>
    <t>LHWT</t>
  </si>
  <si>
    <t>OMST</t>
  </si>
  <si>
    <t>LCSD</t>
  </si>
  <si>
    <t>OUTAGE AVAILED FOR CT &amp; PT CONNECTION  TO PMU PANEL AT D'JAIGARH</t>
  </si>
  <si>
    <t>H/T AS PER WRLDC INSTRUCTIONS FOR VOLTAGE REGULATION</t>
  </si>
  <si>
    <t>ICT5_765/400kv_CHAMPA</t>
  </si>
  <si>
    <t>ICT5_765/400kv_CHAMPA Total</t>
  </si>
  <si>
    <t>LMAC</t>
  </si>
  <si>
    <t>H/T AS PER WRLDC INSTRUCTIONS FOR VOLTAGE REGULATION.</t>
  </si>
  <si>
    <t>BUS REACTOR HAND TRIPPED FOR VOLTAGE REGULATION ON WRLDC INSTRUCTIONS</t>
  </si>
  <si>
    <t>H/T TO ATTEND OIL LEAKAGE FROM CVT AT KOLHAPUR</t>
  </si>
  <si>
    <t>LINE KEPT UNCHARGED FOR VR AS PER WRLDC INSTRUCTIONS</t>
  </si>
  <si>
    <t>400kV PARLI(PG)-PARLI(MSETCL) I Total</t>
  </si>
  <si>
    <t>TRIPPED ON OVER VOLTAGE PROTECTION</t>
  </si>
  <si>
    <t>WR1_T_051</t>
  </si>
  <si>
    <t>WR1_T_052</t>
  </si>
  <si>
    <t>ICT4_765/400kv_CHAMPA</t>
  </si>
  <si>
    <t xml:space="preserve">LINE SHUTDOWN AVAILED BY M/S ADANI FOR LINE CROSSING WORKS OF 765KV D/C RAJNANDGAON -WARORA CKT </t>
  </si>
  <si>
    <t>LINE TRIPPED DUE TO Y - E FAULT ,FD-173 KMS, FC-1.75 KA FROM KORADI. A DEAD BIRD WAS FOUND HANGING DURING LINE PATROLLING.</t>
  </si>
  <si>
    <t>SHUTDOWN AVAILED FOR MAINTENANCE WORKS</t>
  </si>
  <si>
    <t>LINE TRIPPED AT KORBA END ONLY. A/R SUCCESSFULLY OPTD AT BHATAPARA END. F.L - 96.73KM &amp; FC- 2.882KA AT BHATABARA</t>
  </si>
  <si>
    <t>FOR REPLACEMENT OF BROKEN INSULATORS</t>
  </si>
  <si>
    <t>LINE TRIPPED ONLY AT RAIPUR END . DT RECEIVED FROM SIPAT .</t>
  </si>
  <si>
    <t>OUTAGE AVAILED FOR PMU INTEGRATION WORK AT BILASPUR END.</t>
  </si>
  <si>
    <t>SWAPPING OF 765 KV SEONI LINE TO 765 KV NIZAMABAD BAYS FOR ERECTION OF TOWERS AND STRINGING WORK AT WARDHA.</t>
  </si>
  <si>
    <t>EMERGENCY OUTAGE AVAILED FOR ATTENDING HEAVY LEAKAGE IN RADIATOR FANS OF Y-PH REACTOR AT WARDHA S/S.</t>
  </si>
  <si>
    <t>OUTAGE AVAILED BY MSETCL FOR LINE CT TAN DELTA MEASUREMENT AND REACTOR AMP</t>
  </si>
  <si>
    <t>LINE TRIPPED ON R PH-E FAULT, FC-3.5KA,FL-88.5KM FROM PARLI END AND FC-1.5KA,FL-269.15KM FROM BVT END</t>
  </si>
  <si>
    <t>LEFT</t>
  </si>
  <si>
    <t xml:space="preserve">LINE CHARGING DELAYED DUE TO  SEVERE ROW CAUSED BY VILLAGERS </t>
  </si>
  <si>
    <t>FOR RECTIFICATION WORK DONE AT LOC.NO: 758, FOR DE-CAPPING OF INSULATOR.</t>
  </si>
  <si>
    <t>18:13</t>
  </si>
  <si>
    <t>---</t>
  </si>
  <si>
    <t>EMERGENCY OUTAGE AVAILED FOR TAKING  SPARE REACTOR IN SERVICE &amp; TAKING OUT Y PHASE REACTOR FOR ATTENDING OIL LEAKAGE</t>
  </si>
  <si>
    <t>H/T AS PER WRLDC INSTRUCTION FOR VOLTAGE REGULATION. L/R  CONVERTED AS B/R AT BOTH END.</t>
  </si>
  <si>
    <t>H/T AS PER WRLDC INSTRUCTIONS FOR VOLTAGE REGULATION &amp; CONVERT LR AS BR AT BOTH END</t>
  </si>
  <si>
    <t>H/T AS PER WRLDC INSTRUCTIONS FOR VOLTAGE REGULATION &amp;  L/R CONVERTED AS B/R AT DURG END.</t>
  </si>
  <si>
    <t>H/T AS PER WRLDC INSTRUCTIONS FOR VOLTAGE REGULATION AND CONVERT LR AS BR AT WARDHA END.</t>
  </si>
  <si>
    <t>LINE TRIPPED ON OVERVOLTAGE AT AURANGABAD</t>
  </si>
  <si>
    <t xml:space="preserve">LINE UNCHARGED AS PER WRLDC INSTRUCTIONS FOR VOLTAGE REGULATION. CONVERT LR AS BR AT WARDHA END </t>
  </si>
  <si>
    <t>LINE TRIPPED ON R-B PH FAULT ,FC-R PH 6.3KA &amp; B PH 6.4KA,FD-168KM FROM WARDHA END &amp; FC-R PH 5.5KA &amp; B PH 4.6KA ,FD-176M FROM AURANGABAD END. CONDUCTOR WAS SMAPPED OVER A RAILWAY TRACK AND WORK WAS TO BE CARRIED WITH THE SUPERVISION AND CONSENT OF RAILWAY AUTHORITEIES. RAILWAY GIVE PERMISSION AT 1500 HRS TO CARRY THE WORK AFTER CONSIDERING THEIR RAILWAY TRAFFIC OVER THE ROUTE.</t>
  </si>
  <si>
    <t>LINE TRIPPED ON R-B PH FAULT ,FC-R PH 6.3KA &amp; B PH 6.4KA,FD-168KM FROM WARDHA END &amp; FC-R PH 5.5KA &amp; B PH 4.6KA ,FD-176M FROM AURANGABAD END. CONDUCTOR WAS SNAPPED OVER A RAILWAY TRACK AND WORK WAS TO BE CARRIED WITH THE SUPERVISION AND CONSENT OF RAILWAY AUTHORITEIES. RAILWAY GIVE PERMISSION AT 1500 HRS TO CARRY THE WORK AFTER CONSIDERING THEIR RAILWAY TRAFFIC OVER THE ROUTE.</t>
  </si>
  <si>
    <t>LINE KEPT UNCHARGED AS PER WRLDC INSTRUCTIONS FOR VOLTAGE REGULATION</t>
  </si>
  <si>
    <t>LINE TRIPPED ON OVER VOLATGE AT AURANGABAD</t>
  </si>
  <si>
    <t>LINE KEPT UNCHARGED FOR VOLTAGE REGULATION. L/R AT WARDHA CONVERTED AS B/R</t>
  </si>
  <si>
    <t>H/T AS PER WRLDC INSTRUCTION FOR VOLTAGE REGULATION. L/R  CONVERTED AS B/R AT WARDHA END.</t>
  </si>
  <si>
    <t>EMERGENCY OUTAGE AVAILED FOR ATTEND HOTSPOT AT LOC.429</t>
  </si>
  <si>
    <t>H/T AS PER WRLDC INSTRUCTIONS FOR VOLTAGE REGULATION &amp; CONVERT LR AS BR AT WARDHA END</t>
  </si>
  <si>
    <t>TRIPPED ON OVER VOLTAGE PROTECTION AT AURANGABAD END.</t>
  </si>
  <si>
    <t>LINE KEPT UNCHARGED AS PER WRLDC INSTRUCTIONS FOR VOLTAGE REGULATION &amp; CONVERT LR AS BR AT WARDHA END</t>
  </si>
  <si>
    <t>EMERGENCY OUTAGE AVAILED FOR REMOVAL OF NET FROM TOWER NO.750</t>
  </si>
  <si>
    <t>LNCC</t>
  </si>
  <si>
    <t>SWAPPING OF DURG-WARDHA-I,II WITH UNDER CONSTRUCTION DURG-WARDHA-III &amp; IV</t>
  </si>
  <si>
    <t>LINE OUTAGE FOR CHECKING OF CT SWITCHING RELAY</t>
  </si>
  <si>
    <t>LINE TRIPPED DUE TO DC EARTHFAULT AT WARDHA SS DURING EXTENSION OF DC SUPPLY TO UNDERCONSTRUCTION BAYS AT WARDHA.</t>
  </si>
  <si>
    <t>H/T AS PER WRLDC INSTRUCTIONS FOR VOLTAGE REGULATION . CONVERT LR AS BR AT DURG END</t>
  </si>
  <si>
    <t>H/T AS PER WRLDC INSTRUCTIONS FOR VOLTAGE REGULATION &amp; CONVERT LR AS BR AT DURG END</t>
  </si>
  <si>
    <t>LPPT</t>
  </si>
  <si>
    <t>LINE TRIPPED ON R-B PH FAULT AT 226.7KM FROM WARDHA &amp; 144KM FROM DURG. FC- R PH 5.4KA &amp; B PH 4.2KA AT WARDHA END. R PH 6KA &amp; B PH 7KA AT DURG END.</t>
  </si>
  <si>
    <t xml:space="preserve">LINE CHARGING DELAYED DUE TO  SEVERE ROW CAUSED BY VILLAGERS DUE TO DEATH OF COW UNDER THE LINE </t>
  </si>
  <si>
    <t>EMERGENCY OUTAGE AVAILED FOR ATTENDING SF6 GAS LEAKAGE IN MAIN CB AT WARDHA (TIE CB NOT IN SERVICE)</t>
  </si>
  <si>
    <t>LINE UNDER OUTAGE AS PER SYSTEM CONSTRAINT</t>
  </si>
  <si>
    <t>OUTAGE AVAILED BY NTPS FOR ATTENDIND ISOLATOR PROBLEM AT NTPC END</t>
  </si>
  <si>
    <t>EMERGENCY OUTAGE AVAILED FOR REPLACEMENT OF Y PHASE LINE CVT AT RAIGARH END</t>
  </si>
  <si>
    <t>LINE TRIPPED ON R-PH EARTH FAULT AT 233.2KM FROM SEONI END HAVING FC OF 1.53KA</t>
  </si>
  <si>
    <t>FOR REPLACEMENT OF INSULATOR AT LOC. NO.- 79 DAMAGED BY MISCREANTS.</t>
  </si>
  <si>
    <t xml:space="preserve">LINE TRIPPED ON OVER VOLTAGE AT KOLHAPUR GIS </t>
  </si>
  <si>
    <t xml:space="preserve">OUTAGE AVAILED FOR R PH CVT TESTING AT KOLHAPUR GIS END </t>
  </si>
  <si>
    <t>OUTAGE AVAILED BY MAHAN FOR ATTENDING Y PHASE CVT OIL LEAKAGE AT MAHAN END</t>
  </si>
  <si>
    <t>LINE TRIPPED ON R PH-E FAULT, FC-3.8 KA,FL-92.3 KM FROM RAIGARH END. FAULT IS IN IBEUL  LILO  SECTION.</t>
  </si>
  <si>
    <t>OUTAGE AVAILED BY ER FOR DISMANTLING OF OLD TOWER AT LOCATION NO-1134 WHICH IS IN VERY VULNERABLE CONDITION DUE TO MAJOR SOIL EROSION FROM TOWER LEGS FOR FLOODED RIVER CROSSING AND ERECTION OF BALANCE TOWER PORTION AT NEW PILE FOUNDATION LOCATION NO-1134 AND RE-STRINGING WORKS.</t>
  </si>
  <si>
    <t>LINE TRIPPED ON R PHASE TO E FAULT,FC-12.99 KA,FD-18.8 KM FROM SEONI END.</t>
  </si>
  <si>
    <t xml:space="preserve">LINE TRIPPED DUE TO OVER VOLTAGE AT RANCHI END. DT RECEIVED AT DHARAMJAYGARH END. </t>
  </si>
  <si>
    <t>KEPT UNCHARGED AS PER WRLDC INSTRUCTIONS FOR VOLTAGE REGULATION</t>
  </si>
  <si>
    <t>FOR AMP WORKS</t>
  </si>
  <si>
    <t>TRIPPED ON DIFFERENTIAL PROTECTION OF R PH.</t>
  </si>
  <si>
    <t>SRET</t>
  </si>
  <si>
    <t xml:space="preserve">EMERGENCY OUTAGE AVAILED TO ATTEND R PHASE LEAKAGE AT DHULE </t>
  </si>
  <si>
    <t>EMERGENCY OUTAGE AVAILED FOR ATTENDING OIL LEAKAGE</t>
  </si>
  <si>
    <t>AMP WORKS</t>
  </si>
  <si>
    <t xml:space="preserve">EMERGENCY OUTAGE AVAILED FOR ATTENDING OIL LEAKAGE </t>
  </si>
  <si>
    <t>FOR AMP WORKS.</t>
  </si>
  <si>
    <t>FOR CONNECTION OF JACK BUS OF ICT-2 OVER EXISTING JACK BUS OF ICT-I</t>
  </si>
  <si>
    <t>FOR INSTALATION OF PRESSURE TRANSDUCER FOR CSD</t>
  </si>
  <si>
    <t>EMERGENCY SHUTDOWN AVAILED FOR ATTENDING OIL LEAKAGES</t>
  </si>
  <si>
    <t xml:space="preserve">EMERGENCY OUTAGE AVAILED TO ATTEND OIL LEAKAGE IN  R PHASE </t>
  </si>
  <si>
    <t>FOR COMMISSIONING OF OLTC PARALLEL OPERATION</t>
  </si>
  <si>
    <t xml:space="preserve">EMERGENCY OUTAGE AVAILED FOR ATTENDING SPARKING PROBLEM IN CONNECTOR CLAMP IN Y PHASE OF 209 TRANSFER BAY  </t>
  </si>
  <si>
    <t>OCC APPROVED OUTAGE AVAILED FOR AMP WORKS.</t>
  </si>
  <si>
    <t xml:space="preserve"> L/R TRIPPED ALONG WITH LINE DUE TO  DIFFERENTIAL PROTECTION OPERATED  AT WARDHA END , FIRE OBSERVED IN BPH REACTOR UNIT.</t>
  </si>
  <si>
    <t>LR TRIPPED ON BUCHHOLZE REALY OPERATED</t>
  </si>
  <si>
    <t>SICT</t>
  </si>
  <si>
    <t>FOR RTV COATING OF HV BUSHING/AMP WORKS</t>
  </si>
  <si>
    <t>FOR AMP WORKS AND REPLACEMENT OF FAULTY AUX. SWITCH &amp; LITIT SWITCH.</t>
  </si>
  <si>
    <t>FOR AMP WORKS AND REPLACEMENT OF FAULTY AUX. SWITCH AND LIMIT SWITCHES</t>
  </si>
  <si>
    <r>
      <t xml:space="preserve">Name of Transmission Licensee : </t>
    </r>
    <r>
      <rPr>
        <b/>
        <u/>
        <sz val="13"/>
        <rFont val="Optima"/>
        <family val="2"/>
      </rPr>
      <t>POWER GRID CORPORATION OF INDIA LTD., WESTERN REGION - I</t>
    </r>
  </si>
  <si>
    <t>Standard of Performance data for the month of Mar- 2017</t>
  </si>
  <si>
    <t>REPLACEMENT OF BROKEN INSULATORS</t>
  </si>
  <si>
    <t>N</t>
  </si>
  <si>
    <t>DE-CAPPING OF INSULATOR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</si>
</sst>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 #,##0.00_ ;_ * \-#,##0.00_ ;_ * &quot;-&quot;??_ ;_ @_ "/>
    <numFmt numFmtId="165" formatCode="0.00_)"/>
    <numFmt numFmtId="166" formatCode="[$-409]d\-mmm\-yy;@"/>
    <numFmt numFmtId="167" formatCode="h:mm;@"/>
    <numFmt numFmtId="168" formatCode="[$-409]mmm\-yy;@"/>
    <numFmt numFmtId="169" formatCode="0.00;[Red]0.00"/>
    <numFmt numFmtId="170" formatCode="0.000"/>
    <numFmt numFmtId="171" formatCode="[h]:mm"/>
  </numFmts>
  <fonts count="60">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sz val="11"/>
      <color indexed="8"/>
      <name val="Mang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14"/>
      <name val="Helv"/>
    </font>
    <font>
      <sz val="11"/>
      <color indexed="52"/>
      <name val="Calibri"/>
      <family val="2"/>
    </font>
    <font>
      <sz val="11"/>
      <color indexed="60"/>
      <name val="Calibri"/>
      <family val="2"/>
    </font>
    <font>
      <sz val="11"/>
      <color theme="1"/>
      <name val="Calibri"/>
      <family val="2"/>
      <charset val="1"/>
      <scheme val="minor"/>
    </font>
    <font>
      <sz val="8"/>
      <color theme="1"/>
      <name val="Calibri"/>
      <family val="2"/>
      <scheme val="minor"/>
    </font>
    <font>
      <sz val="11"/>
      <color indexed="8"/>
      <name val="Calibri"/>
      <family val="2"/>
      <charset val="134"/>
    </font>
    <font>
      <sz val="12"/>
      <name val="Arial"/>
      <family val="2"/>
    </font>
    <font>
      <b/>
      <u/>
      <sz val="14"/>
      <name val="Shusha"/>
    </font>
    <font>
      <b/>
      <sz val="11"/>
      <color indexed="63"/>
      <name val="Calibri"/>
      <family val="2"/>
    </font>
    <font>
      <sz val="24"/>
      <color indexed="13"/>
      <name val="Helv"/>
    </font>
    <font>
      <b/>
      <sz val="18"/>
      <color indexed="56"/>
      <name val="Cambria"/>
      <family val="2"/>
    </font>
    <font>
      <b/>
      <sz val="11"/>
      <color indexed="8"/>
      <name val="Calibri"/>
      <family val="2"/>
    </font>
    <font>
      <sz val="11"/>
      <color indexed="10"/>
      <name val="Calibri"/>
      <family val="2"/>
    </font>
    <font>
      <sz val="11"/>
      <name val="Cambria"/>
      <family val="1"/>
      <scheme val="major"/>
    </font>
    <font>
      <b/>
      <sz val="11"/>
      <color theme="1"/>
      <name val="Calibri"/>
      <family val="2"/>
      <scheme val="minor"/>
    </font>
    <font>
      <sz val="11"/>
      <name val="Times New Roman"/>
      <family val="1"/>
    </font>
    <font>
      <b/>
      <sz val="9"/>
      <name val="Times New Roman"/>
      <family val="1"/>
    </font>
    <font>
      <b/>
      <sz val="11"/>
      <name val="Times New Roman"/>
      <family val="1"/>
    </font>
    <font>
      <sz val="8"/>
      <name val="Trebuchet MS"/>
      <family val="2"/>
    </font>
    <font>
      <sz val="10"/>
      <name val="Times New Roman"/>
      <family val="1"/>
    </font>
    <font>
      <sz val="12"/>
      <name val="Calibri"/>
      <family val="2"/>
      <scheme val="minor"/>
    </font>
    <font>
      <b/>
      <sz val="10"/>
      <name val="Times New Roman"/>
      <family val="1"/>
    </font>
    <font>
      <b/>
      <sz val="10"/>
      <name val="Arial"/>
      <family val="2"/>
    </font>
    <font>
      <sz val="10"/>
      <name val="Arial"/>
      <family val="2"/>
    </font>
    <font>
      <b/>
      <sz val="8"/>
      <color theme="1"/>
      <name val="Calibri"/>
      <family val="2"/>
      <scheme val="minor"/>
    </font>
    <font>
      <b/>
      <sz val="8"/>
      <name val="Trebuchet MS"/>
      <family val="2"/>
    </font>
    <font>
      <sz val="10"/>
      <name val="Trebuchet MS"/>
      <family val="2"/>
    </font>
    <font>
      <sz val="11"/>
      <name val="Cambria"/>
      <family val="1"/>
    </font>
    <font>
      <b/>
      <sz val="11"/>
      <name val="Calibri"/>
      <family val="2"/>
      <scheme val="minor"/>
    </font>
    <font>
      <sz val="11"/>
      <name val="Calibri"/>
      <family val="2"/>
      <scheme val="minor"/>
    </font>
    <font>
      <sz val="8"/>
      <name val="Calibri"/>
      <family val="2"/>
      <scheme val="minor"/>
    </font>
    <font>
      <sz val="11"/>
      <color theme="2"/>
      <name val="Calibri"/>
      <family val="2"/>
      <scheme val="minor"/>
    </font>
    <font>
      <sz val="8"/>
      <name val="Arial"/>
      <family val="2"/>
    </font>
    <font>
      <b/>
      <sz val="11"/>
      <color rgb="FFFF0000"/>
      <name val="Cambria"/>
      <family val="1"/>
      <scheme val="major"/>
    </font>
    <font>
      <b/>
      <sz val="11"/>
      <name val="Cambria"/>
      <family val="1"/>
      <scheme val="major"/>
    </font>
    <font>
      <b/>
      <sz val="8"/>
      <color rgb="FFFF0000"/>
      <name val="Cambria"/>
      <family val="1"/>
      <scheme val="major"/>
    </font>
    <font>
      <sz val="8"/>
      <name val="Cambria"/>
      <family val="1"/>
      <scheme val="major"/>
    </font>
    <font>
      <sz val="11"/>
      <name val="Arial"/>
      <family val="2"/>
    </font>
    <font>
      <sz val="11"/>
      <color theme="1"/>
      <name val="Arial"/>
      <family val="2"/>
    </font>
    <font>
      <b/>
      <u/>
      <sz val="16"/>
      <name val="Optima"/>
      <family val="2"/>
    </font>
    <font>
      <b/>
      <sz val="13"/>
      <name val="Optima"/>
      <family val="2"/>
    </font>
    <font>
      <b/>
      <u/>
      <sz val="13"/>
      <name val="Optima"/>
      <family val="2"/>
    </font>
    <font>
      <b/>
      <sz val="9"/>
      <color rgb="FFFF0000"/>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2"/>
        <bgColor indexed="64"/>
      </patternFill>
    </fill>
    <fill>
      <patternFill patternType="solid">
        <fgColor indexed="1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080">
    <xf numFmtId="0" fontId="0"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xf numFmtId="0" fontId="8" fillId="0" borderId="3"/>
    <xf numFmtId="0" fontId="9" fillId="0" borderId="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22" borderId="3"/>
    <xf numFmtId="0" fontId="18" fillId="0" borderId="7" applyNumberFormat="0" applyFill="0" applyAlignment="0" applyProtection="0"/>
    <xf numFmtId="0" fontId="1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1" fillId="0" borderId="0"/>
    <xf numFmtId="0" fontId="2" fillId="0" borderId="0"/>
    <xf numFmtId="0" fontId="2" fillId="0" borderId="0"/>
    <xf numFmtId="0" fontId="2" fillId="0" borderId="0"/>
    <xf numFmtId="0" fontId="2" fillId="0" borderId="0"/>
    <xf numFmtId="0" fontId="20" fillId="0" borderId="0"/>
    <xf numFmtId="0" fontId="2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3" fillId="0" borderId="0"/>
    <xf numFmtId="0" fontId="3" fillId="0" borderId="0"/>
    <xf numFmtId="0" fontId="3" fillId="0" borderId="0"/>
    <xf numFmtId="0" fontId="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8" fillId="0" borderId="0"/>
    <xf numFmtId="0" fontId="1" fillId="0" borderId="0"/>
    <xf numFmtId="16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0" fontId="25" fillId="20"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3"/>
    <xf numFmtId="0" fontId="26" fillId="25" borderId="0"/>
    <xf numFmtId="0" fontId="27" fillId="0" borderId="0" applyNumberFormat="0" applyFill="0" applyBorder="0" applyAlignment="0" applyProtection="0"/>
    <xf numFmtId="0" fontId="28" fillId="0" borderId="10" applyNumberFormat="0" applyFill="0" applyAlignment="0" applyProtection="0"/>
    <xf numFmtId="0" fontId="17" fillId="0" borderId="11"/>
    <xf numFmtId="0" fontId="17" fillId="0" borderId="3"/>
    <xf numFmtId="0" fontId="2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cellStyleXfs>
  <cellXfs count="200">
    <xf numFmtId="0" fontId="0" fillId="0" borderId="0" xfId="0"/>
    <xf numFmtId="0" fontId="31" fillId="0" borderId="12" xfId="313" applyFont="1" applyBorder="1" applyAlignment="1">
      <alignment horizontal="center" vertical="center"/>
    </xf>
    <xf numFmtId="0" fontId="36" fillId="0" borderId="12" xfId="313" applyFont="1" applyFill="1" applyBorder="1" applyAlignment="1">
      <alignment horizontal="left" vertical="center" wrapText="1"/>
    </xf>
    <xf numFmtId="0" fontId="2" fillId="0" borderId="12" xfId="313" applyBorder="1" applyAlignment="1">
      <alignment horizontal="center" vertical="center"/>
    </xf>
    <xf numFmtId="0" fontId="36" fillId="0" borderId="12" xfId="313" applyFont="1" applyFill="1" applyBorder="1" applyAlignment="1">
      <alignment horizontal="center" vertical="center" wrapText="1"/>
    </xf>
    <xf numFmtId="0" fontId="36" fillId="0" borderId="12" xfId="313" applyFont="1" applyFill="1" applyBorder="1" applyAlignment="1">
      <alignment vertical="center" wrapText="1"/>
    </xf>
    <xf numFmtId="0" fontId="36" fillId="26" borderId="12" xfId="313" applyFont="1" applyFill="1" applyBorder="1" applyAlignment="1">
      <alignment horizontal="left" vertical="center" wrapText="1"/>
    </xf>
    <xf numFmtId="0" fontId="30" fillId="26" borderId="12" xfId="313" applyFont="1" applyFill="1" applyBorder="1" applyAlignment="1">
      <alignment horizontal="left" vertical="center" wrapText="1"/>
    </xf>
    <xf numFmtId="0" fontId="32" fillId="0" borderId="12" xfId="1" applyFont="1" applyFill="1" applyBorder="1" applyAlignment="1">
      <alignment horizontal="center" vertical="center"/>
    </xf>
    <xf numFmtId="0" fontId="32" fillId="28" borderId="12" xfId="1" applyFont="1" applyFill="1" applyBorder="1" applyAlignment="1">
      <alignment horizontal="center" vertical="center"/>
    </xf>
    <xf numFmtId="0" fontId="39" fillId="0" borderId="12" xfId="3958" applyFont="1" applyBorder="1" applyAlignment="1">
      <alignment vertical="center"/>
    </xf>
    <xf numFmtId="0" fontId="31" fillId="0" borderId="12" xfId="313" applyFont="1" applyBorder="1" applyAlignment="1">
      <alignment horizontal="right" vertical="center"/>
    </xf>
    <xf numFmtId="0" fontId="41" fillId="0" borderId="12" xfId="313" applyFont="1" applyBorder="1" applyAlignment="1">
      <alignment horizontal="center" vertical="center"/>
    </xf>
    <xf numFmtId="0" fontId="2" fillId="0" borderId="0" xfId="3958" applyFont="1"/>
    <xf numFmtId="0" fontId="2" fillId="0" borderId="0" xfId="3958"/>
    <xf numFmtId="0" fontId="2" fillId="0" borderId="12" xfId="3958" applyBorder="1"/>
    <xf numFmtId="0" fontId="30" fillId="0" borderId="12" xfId="3958" applyFont="1" applyFill="1" applyBorder="1" applyAlignment="1">
      <alignment vertical="center" wrapText="1"/>
    </xf>
    <xf numFmtId="0" fontId="2" fillId="0" borderId="12" xfId="3958" applyBorder="1" applyAlignment="1">
      <alignment horizontal="center"/>
    </xf>
    <xf numFmtId="0" fontId="2" fillId="0" borderId="12" xfId="3958" applyBorder="1" applyAlignment="1">
      <alignment horizontal="right"/>
    </xf>
    <xf numFmtId="0" fontId="30" fillId="0" borderId="12" xfId="3958" applyFont="1" applyFill="1" applyBorder="1" applyAlignment="1">
      <alignment horizontal="left" vertical="center" wrapText="1"/>
    </xf>
    <xf numFmtId="0" fontId="36" fillId="0" borderId="12" xfId="3958" applyFont="1" applyFill="1" applyBorder="1" applyAlignment="1">
      <alignment vertical="center" wrapText="1"/>
    </xf>
    <xf numFmtId="0" fontId="36" fillId="0" borderId="12" xfId="313" applyFont="1" applyFill="1" applyBorder="1" applyAlignment="1">
      <alignment horizontal="left" vertical="top" wrapText="1"/>
    </xf>
    <xf numFmtId="0" fontId="36" fillId="26" borderId="12" xfId="313" applyFont="1" applyFill="1" applyBorder="1" applyAlignment="1">
      <alignment horizontal="left" vertical="top" wrapText="1"/>
    </xf>
    <xf numFmtId="0" fontId="36" fillId="0" borderId="12" xfId="3959" applyNumberFormat="1" applyFont="1" applyFill="1" applyBorder="1" applyAlignment="1">
      <alignment horizontal="left" vertical="center" wrapText="1"/>
    </xf>
    <xf numFmtId="0" fontId="2" fillId="0" borderId="0" xfId="3958" applyAlignment="1">
      <alignment horizontal="center"/>
    </xf>
    <xf numFmtId="0" fontId="2" fillId="0" borderId="0" xfId="3958" applyAlignment="1">
      <alignment horizontal="right"/>
    </xf>
    <xf numFmtId="0" fontId="2" fillId="0" borderId="12" xfId="3958" applyFill="1" applyBorder="1" applyAlignment="1">
      <alignment horizontal="center"/>
    </xf>
    <xf numFmtId="0" fontId="2" fillId="0" borderId="0" xfId="3958" applyFill="1"/>
    <xf numFmtId="0" fontId="2" fillId="0" borderId="12" xfId="3959" applyFont="1" applyBorder="1" applyAlignment="1">
      <alignment horizontal="center"/>
    </xf>
    <xf numFmtId="0" fontId="2" fillId="0" borderId="12" xfId="3959" applyFont="1" applyBorder="1"/>
    <xf numFmtId="0" fontId="1" fillId="0" borderId="0" xfId="3959"/>
    <xf numFmtId="0" fontId="1" fillId="0" borderId="12" xfId="3959" applyBorder="1"/>
    <xf numFmtId="0" fontId="2" fillId="0" borderId="13" xfId="313" applyBorder="1" applyAlignment="1">
      <alignment horizontal="center" vertical="center"/>
    </xf>
    <xf numFmtId="168" fontId="34" fillId="0" borderId="0" xfId="3964" applyNumberFormat="1" applyFont="1" applyFill="1" applyBorder="1" applyAlignment="1">
      <alignment horizontal="center" vertical="center"/>
    </xf>
    <xf numFmtId="0" fontId="0" fillId="0" borderId="0" xfId="0" applyAlignment="1">
      <alignment horizontal="center"/>
    </xf>
    <xf numFmtId="0" fontId="32" fillId="0" borderId="12" xfId="313" applyFont="1" applyFill="1" applyBorder="1" applyAlignment="1">
      <alignment vertical="center" wrapText="1"/>
    </xf>
    <xf numFmtId="166" fontId="2" fillId="0" borderId="12" xfId="3958" applyNumberFormat="1" applyBorder="1" applyAlignment="1">
      <alignment horizontal="right"/>
    </xf>
    <xf numFmtId="166" fontId="36" fillId="0" borderId="12" xfId="3959" applyNumberFormat="1" applyFont="1" applyFill="1" applyBorder="1" applyAlignment="1">
      <alignment horizontal="right" vertical="center"/>
    </xf>
    <xf numFmtId="166" fontId="36" fillId="0" borderId="12" xfId="313" applyNumberFormat="1" applyFont="1" applyFill="1" applyBorder="1" applyAlignment="1">
      <alignment horizontal="right" vertical="center"/>
    </xf>
    <xf numFmtId="166" fontId="2" fillId="0" borderId="12" xfId="3958" applyNumberFormat="1" applyFill="1" applyBorder="1" applyAlignment="1">
      <alignment horizontal="right"/>
    </xf>
    <xf numFmtId="166" fontId="37" fillId="0" borderId="12" xfId="540" applyNumberFormat="1" applyFont="1" applyFill="1" applyBorder="1" applyAlignment="1">
      <alignment horizontal="right" vertical="center"/>
    </xf>
    <xf numFmtId="166" fontId="36" fillId="0" borderId="12" xfId="3959" quotePrefix="1" applyNumberFormat="1" applyFont="1" applyFill="1" applyBorder="1" applyAlignment="1">
      <alignment horizontal="right" vertical="center" wrapText="1"/>
    </xf>
    <xf numFmtId="0" fontId="44" fillId="0" borderId="12" xfId="0" applyFont="1" applyFill="1" applyBorder="1" applyAlignment="1">
      <alignment horizontal="left" vertical="center"/>
    </xf>
    <xf numFmtId="0" fontId="30" fillId="0" borderId="12" xfId="313" applyFont="1" applyFill="1" applyBorder="1" applyAlignment="1">
      <alignment horizontal="center" vertical="center" wrapText="1"/>
    </xf>
    <xf numFmtId="0" fontId="33" fillId="29" borderId="0" xfId="3960" applyFont="1" applyFill="1" applyBorder="1" applyAlignment="1">
      <alignment horizontal="center" vertical="center"/>
    </xf>
    <xf numFmtId="0" fontId="38" fillId="27" borderId="12" xfId="313" applyFont="1" applyFill="1" applyBorder="1" applyAlignment="1">
      <alignment vertical="center" wrapText="1"/>
    </xf>
    <xf numFmtId="0" fontId="38" fillId="27" borderId="12" xfId="313" applyFont="1" applyFill="1" applyBorder="1" applyAlignment="1">
      <alignment vertical="center"/>
    </xf>
    <xf numFmtId="0" fontId="2" fillId="0" borderId="12" xfId="3958" applyBorder="1" applyAlignment="1"/>
    <xf numFmtId="0" fontId="2" fillId="0" borderId="0" xfId="3958" applyAlignment="1"/>
    <xf numFmtId="0" fontId="2" fillId="0" borderId="12" xfId="3958" applyFill="1" applyBorder="1" applyAlignment="1"/>
    <xf numFmtId="0" fontId="0" fillId="0" borderId="12" xfId="0" applyBorder="1" applyAlignment="1"/>
    <xf numFmtId="170" fontId="38" fillId="0" borderId="12" xfId="313" applyNumberFormat="1" applyFont="1" applyFill="1" applyBorder="1" applyAlignment="1">
      <alignment horizontal="center" vertical="center" wrapText="1"/>
    </xf>
    <xf numFmtId="166" fontId="36" fillId="0" borderId="12" xfId="4069" applyNumberFormat="1" applyFont="1" applyFill="1" applyBorder="1" applyAlignment="1">
      <alignment horizontal="center" vertical="center"/>
    </xf>
    <xf numFmtId="0" fontId="46" fillId="0" borderId="12" xfId="313" applyFont="1" applyFill="1" applyBorder="1" applyAlignment="1">
      <alignment horizontal="center" vertical="center" wrapText="1"/>
    </xf>
    <xf numFmtId="0" fontId="2" fillId="0" borderId="0" xfId="313" applyFill="1"/>
    <xf numFmtId="0" fontId="34" fillId="0" borderId="0" xfId="3964" applyFont="1" applyFill="1" applyBorder="1" applyAlignment="1">
      <alignment horizontal="left" vertical="center" wrapText="1"/>
    </xf>
    <xf numFmtId="0" fontId="30" fillId="0" borderId="0" xfId="4072" quotePrefix="1" applyFont="1" applyFill="1" applyBorder="1" applyAlignment="1">
      <alignment horizontal="center" vertical="center" wrapText="1"/>
    </xf>
    <xf numFmtId="0" fontId="30" fillId="0" borderId="0" xfId="4072" applyFont="1" applyFill="1" applyBorder="1" applyAlignment="1">
      <alignment horizontal="center" vertical="center" wrapText="1"/>
    </xf>
    <xf numFmtId="0" fontId="30" fillId="0" borderId="0" xfId="4072" applyFont="1" applyFill="1" applyBorder="1" applyAlignment="1">
      <alignment horizontal="left" vertical="center" wrapText="1"/>
    </xf>
    <xf numFmtId="0" fontId="51" fillId="0" borderId="0" xfId="4072" applyFont="1" applyFill="1" applyBorder="1" applyAlignment="1">
      <alignment horizontal="center" vertical="center"/>
    </xf>
    <xf numFmtId="0" fontId="53" fillId="0" borderId="0" xfId="1" applyFont="1" applyFill="1"/>
    <xf numFmtId="0" fontId="30" fillId="0" borderId="0" xfId="4072" applyFont="1" applyFill="1" applyAlignment="1">
      <alignment horizontal="center" vertical="center"/>
    </xf>
    <xf numFmtId="0" fontId="30" fillId="0" borderId="0" xfId="4072" applyFont="1" applyFill="1" applyAlignment="1">
      <alignment vertical="center"/>
    </xf>
    <xf numFmtId="15" fontId="30" fillId="0" borderId="0" xfId="4072" applyNumberFormat="1" applyFont="1" applyFill="1" applyAlignment="1">
      <alignment horizontal="center" vertical="center"/>
    </xf>
    <xf numFmtId="20" fontId="30" fillId="0" borderId="0" xfId="4072" applyNumberFormat="1" applyFont="1" applyFill="1" applyAlignment="1">
      <alignment horizontal="center" vertical="center"/>
    </xf>
    <xf numFmtId="0" fontId="2" fillId="0" borderId="0" xfId="313" applyFill="1" applyAlignment="1">
      <alignment horizontal="center"/>
    </xf>
    <xf numFmtId="0" fontId="2" fillId="0" borderId="0" xfId="313" applyFill="1" applyAlignment="1">
      <alignment horizontal="center" vertical="center"/>
    </xf>
    <xf numFmtId="0" fontId="49" fillId="0" borderId="0" xfId="313" applyFont="1" applyFill="1"/>
    <xf numFmtId="0" fontId="2" fillId="0" borderId="12" xfId="313" applyFill="1" applyBorder="1" applyAlignment="1">
      <alignment horizontal="center" vertical="center"/>
    </xf>
    <xf numFmtId="0" fontId="52" fillId="0" borderId="0" xfId="4072" applyFont="1" applyFill="1" applyBorder="1" applyAlignment="1">
      <alignment horizontal="center" vertical="center"/>
    </xf>
    <xf numFmtId="0" fontId="2" fillId="0" borderId="12" xfId="3958" applyFill="1" applyBorder="1"/>
    <xf numFmtId="0" fontId="50" fillId="0" borderId="0" xfId="4072" applyFont="1" applyFill="1" applyBorder="1" applyAlignment="1">
      <alignment vertical="center"/>
    </xf>
    <xf numFmtId="0" fontId="50" fillId="0" borderId="14" xfId="4072" applyFont="1" applyFill="1" applyBorder="1" applyAlignment="1">
      <alignment vertical="center"/>
    </xf>
    <xf numFmtId="0" fontId="52" fillId="0" borderId="14" xfId="4072" applyFont="1" applyFill="1" applyBorder="1" applyAlignment="1">
      <alignment horizontal="center" vertical="center"/>
    </xf>
    <xf numFmtId="0" fontId="46" fillId="0" borderId="12" xfId="313" applyFont="1" applyFill="1" applyBorder="1" applyAlignment="1">
      <alignment horizontal="center" vertical="center"/>
    </xf>
    <xf numFmtId="0" fontId="2" fillId="0" borderId="0" xfId="313" applyFill="1" applyAlignment="1">
      <alignment horizontal="left"/>
    </xf>
    <xf numFmtId="0" fontId="0" fillId="0" borderId="12" xfId="0" applyBorder="1" applyAlignment="1">
      <alignment horizontal="center"/>
    </xf>
    <xf numFmtId="171" fontId="46" fillId="0" borderId="12" xfId="4076" applyNumberFormat="1" applyFont="1" applyFill="1" applyBorder="1" applyAlignment="1">
      <alignment horizontal="center" vertical="center"/>
    </xf>
    <xf numFmtId="171" fontId="0" fillId="0" borderId="0" xfId="0" applyNumberFormat="1"/>
    <xf numFmtId="2" fontId="0" fillId="0" borderId="0" xfId="0" applyNumberFormat="1"/>
    <xf numFmtId="0" fontId="0" fillId="0" borderId="0" xfId="0" applyNumberFormat="1"/>
    <xf numFmtId="0" fontId="2" fillId="0" borderId="12" xfId="313" applyFill="1" applyBorder="1" applyAlignment="1">
      <alignment horizontal="center"/>
    </xf>
    <xf numFmtId="0" fontId="2" fillId="0" borderId="12" xfId="313" applyFill="1" applyBorder="1" applyAlignment="1">
      <alignment horizontal="left"/>
    </xf>
    <xf numFmtId="0" fontId="2" fillId="0" borderId="12" xfId="313" applyFill="1" applyBorder="1"/>
    <xf numFmtId="0" fontId="49" fillId="0" borderId="12" xfId="313" applyFont="1" applyFill="1" applyBorder="1"/>
    <xf numFmtId="167" fontId="2" fillId="0" borderId="12" xfId="313" applyNumberFormat="1" applyFill="1" applyBorder="1" applyAlignment="1">
      <alignment horizontal="center" vertical="center"/>
    </xf>
    <xf numFmtId="0" fontId="2" fillId="0" borderId="12" xfId="313" applyFill="1" applyBorder="1" applyAlignment="1">
      <alignment horizontal="left" vertical="center"/>
    </xf>
    <xf numFmtId="166" fontId="46" fillId="0" borderId="15" xfId="313" quotePrefix="1" applyNumberFormat="1" applyFont="1" applyFill="1" applyBorder="1" applyAlignment="1">
      <alignment horizontal="center" vertical="center" wrapText="1"/>
    </xf>
    <xf numFmtId="167" fontId="46" fillId="0" borderId="15" xfId="313" applyNumberFormat="1" applyFont="1" applyFill="1" applyBorder="1" applyAlignment="1">
      <alignment horizontal="center" vertical="center" wrapText="1"/>
    </xf>
    <xf numFmtId="0" fontId="2" fillId="0" borderId="15" xfId="313" applyFill="1" applyBorder="1" applyAlignment="1">
      <alignment horizontal="center" vertical="center"/>
    </xf>
    <xf numFmtId="0" fontId="2" fillId="0" borderId="12" xfId="313" applyFill="1" applyBorder="1" applyAlignment="1">
      <alignment vertical="center"/>
    </xf>
    <xf numFmtId="0" fontId="46" fillId="0" borderId="12" xfId="313" applyFont="1" applyFill="1" applyBorder="1" applyAlignment="1">
      <alignment horizontal="left" vertical="center" wrapText="1"/>
    </xf>
    <xf numFmtId="166" fontId="47" fillId="0" borderId="12" xfId="313" quotePrefix="1" applyNumberFormat="1" applyFont="1" applyFill="1" applyBorder="1" applyAlignment="1">
      <alignment horizontal="center" vertical="center" wrapText="1"/>
    </xf>
    <xf numFmtId="0" fontId="49" fillId="0" borderId="12" xfId="313" applyFont="1" applyFill="1" applyBorder="1" applyAlignment="1">
      <alignment vertical="center"/>
    </xf>
    <xf numFmtId="0" fontId="46" fillId="0" borderId="12" xfId="1" applyFont="1" applyFill="1" applyBorder="1" applyAlignment="1">
      <alignment horizontal="center" vertical="center" wrapText="1"/>
    </xf>
    <xf numFmtId="0" fontId="2" fillId="0" borderId="0" xfId="313" applyFill="1" applyAlignment="1">
      <alignment vertical="center"/>
    </xf>
    <xf numFmtId="169" fontId="39" fillId="0" borderId="12" xfId="313" applyNumberFormat="1" applyFont="1" applyFill="1" applyBorder="1" applyAlignment="1">
      <alignment horizontal="left" vertical="center"/>
    </xf>
    <xf numFmtId="10" fontId="33" fillId="0" borderId="12" xfId="0" applyNumberFormat="1" applyFont="1" applyFill="1" applyBorder="1" applyAlignment="1">
      <alignment horizontal="center" vertical="center" wrapText="1"/>
    </xf>
    <xf numFmtId="0" fontId="39" fillId="0" borderId="12" xfId="313" applyFont="1" applyFill="1" applyBorder="1" applyAlignment="1">
      <alignment horizontal="left" vertical="center"/>
    </xf>
    <xf numFmtId="0" fontId="54" fillId="0" borderId="0" xfId="313" applyFont="1" applyFill="1"/>
    <xf numFmtId="166" fontId="1" fillId="0" borderId="15" xfId="0" quotePrefix="1" applyNumberFormat="1" applyFont="1" applyFill="1" applyBorder="1" applyAlignment="1">
      <alignment horizontal="center" vertical="center" wrapText="1"/>
    </xf>
    <xf numFmtId="167" fontId="1" fillId="0" borderId="15" xfId="0" applyNumberFormat="1" applyFont="1" applyFill="1" applyBorder="1" applyAlignment="1">
      <alignment horizontal="center" vertical="center" wrapText="1"/>
    </xf>
    <xf numFmtId="166" fontId="46" fillId="0" borderId="15" xfId="313" applyNumberFormat="1" applyFont="1" applyFill="1" applyBorder="1" applyAlignment="1">
      <alignment horizontal="center" vertical="center" wrapText="1"/>
    </xf>
    <xf numFmtId="167" fontId="46" fillId="0" borderId="15" xfId="0" applyNumberFormat="1" applyFont="1" applyFill="1" applyBorder="1" applyAlignment="1">
      <alignment horizontal="center" vertical="center" wrapText="1"/>
    </xf>
    <xf numFmtId="2" fontId="2" fillId="0" borderId="12" xfId="313" applyNumberFormat="1" applyFill="1" applyBorder="1" applyAlignment="1">
      <alignment horizontal="center" vertical="center"/>
    </xf>
    <xf numFmtId="166" fontId="46" fillId="0" borderId="12" xfId="313" quotePrefix="1" applyNumberFormat="1" applyFont="1" applyFill="1" applyBorder="1" applyAlignment="1">
      <alignment horizontal="center" vertical="center" wrapText="1"/>
    </xf>
    <xf numFmtId="20" fontId="46" fillId="0" borderId="15" xfId="313" applyNumberFormat="1" applyFont="1" applyFill="1" applyBorder="1" applyAlignment="1">
      <alignment horizontal="center" vertical="center" wrapText="1"/>
    </xf>
    <xf numFmtId="2" fontId="46" fillId="0" borderId="12" xfId="4071" applyNumberFormat="1" applyFont="1" applyFill="1" applyBorder="1" applyAlignment="1">
      <alignment horizontal="center" vertical="center" wrapText="1"/>
    </xf>
    <xf numFmtId="0" fontId="1" fillId="0" borderId="12" xfId="1" applyFont="1" applyFill="1" applyBorder="1" applyAlignment="1">
      <alignment horizontal="center" vertical="center" wrapText="1"/>
    </xf>
    <xf numFmtId="0" fontId="45" fillId="0" borderId="12" xfId="3958" applyFont="1" applyFill="1" applyBorder="1" applyAlignment="1">
      <alignment horizontal="left" vertical="center" wrapText="1"/>
    </xf>
    <xf numFmtId="166" fontId="1" fillId="0" borderId="12" xfId="313" quotePrefix="1" applyNumberFormat="1" applyFont="1" applyFill="1" applyBorder="1" applyAlignment="1">
      <alignment horizontal="center" vertical="center" wrapText="1"/>
    </xf>
    <xf numFmtId="167" fontId="1" fillId="0" borderId="15" xfId="313" applyNumberFormat="1" applyFont="1" applyFill="1" applyBorder="1" applyAlignment="1">
      <alignment horizontal="center" vertical="center" wrapText="1"/>
    </xf>
    <xf numFmtId="166" fontId="46" fillId="0" borderId="12" xfId="313" applyNumberFormat="1" applyFont="1" applyFill="1" applyBorder="1" applyAlignment="1">
      <alignment horizontal="center" vertical="center" wrapText="1"/>
    </xf>
    <xf numFmtId="0" fontId="46" fillId="0" borderId="12" xfId="3958" applyFont="1" applyFill="1" applyBorder="1" applyAlignment="1">
      <alignment horizontal="left" vertical="center" wrapText="1"/>
    </xf>
    <xf numFmtId="0" fontId="0" fillId="0" borderId="12" xfId="1" applyFont="1" applyFill="1" applyBorder="1" applyAlignment="1">
      <alignment horizontal="center" vertical="center" wrapText="1"/>
    </xf>
    <xf numFmtId="167" fontId="46" fillId="0" borderId="15" xfId="313" quotePrefix="1" applyNumberFormat="1" applyFont="1" applyFill="1" applyBorder="1" applyAlignment="1">
      <alignment horizontal="center" vertical="center" wrapText="1"/>
    </xf>
    <xf numFmtId="0" fontId="51" fillId="0" borderId="12" xfId="3958" applyFont="1" applyFill="1" applyBorder="1" applyAlignment="1">
      <alignment horizontal="left" vertical="center" wrapText="1"/>
    </xf>
    <xf numFmtId="0" fontId="45" fillId="0" borderId="12" xfId="313" applyFont="1" applyFill="1" applyBorder="1" applyAlignment="1">
      <alignment horizontal="left" vertical="center" wrapText="1"/>
    </xf>
    <xf numFmtId="2" fontId="46" fillId="0" borderId="12" xfId="4077" applyNumberFormat="1" applyFont="1" applyFill="1" applyBorder="1" applyAlignment="1">
      <alignment horizontal="center" vertical="center"/>
    </xf>
    <xf numFmtId="0" fontId="39" fillId="0" borderId="15" xfId="313" applyFont="1" applyFill="1" applyBorder="1" applyAlignment="1">
      <alignment horizontal="left" vertical="center"/>
    </xf>
    <xf numFmtId="0" fontId="46" fillId="0" borderId="15" xfId="3958" applyFont="1" applyFill="1" applyBorder="1" applyAlignment="1">
      <alignment horizontal="left" vertical="center" wrapText="1"/>
    </xf>
    <xf numFmtId="0" fontId="45" fillId="0" borderId="15" xfId="3958" applyFont="1" applyFill="1" applyBorder="1" applyAlignment="1">
      <alignment horizontal="left" vertical="center" wrapText="1"/>
    </xf>
    <xf numFmtId="0" fontId="2" fillId="0" borderId="15" xfId="313" applyFill="1" applyBorder="1" applyAlignment="1">
      <alignment horizontal="left" vertical="center"/>
    </xf>
    <xf numFmtId="20" fontId="46" fillId="0" borderId="12" xfId="313" applyNumberFormat="1" applyFont="1" applyFill="1" applyBorder="1" applyAlignment="1">
      <alignment horizontal="center" vertical="center" wrapText="1"/>
    </xf>
    <xf numFmtId="166" fontId="47" fillId="0" borderId="12" xfId="313" applyNumberFormat="1" applyFont="1" applyFill="1" applyBorder="1" applyAlignment="1">
      <alignment horizontal="center" vertical="center" wrapText="1"/>
    </xf>
    <xf numFmtId="0" fontId="54" fillId="0" borderId="0" xfId="313" applyFont="1" applyFill="1" applyAlignment="1">
      <alignment vertical="center"/>
    </xf>
    <xf numFmtId="0" fontId="2" fillId="0" borderId="12" xfId="313" applyFont="1" applyFill="1" applyBorder="1" applyAlignment="1">
      <alignment horizontal="center" vertical="center"/>
    </xf>
    <xf numFmtId="0" fontId="46" fillId="0" borderId="12" xfId="313" quotePrefix="1" applyFont="1" applyFill="1" applyBorder="1" applyAlignment="1">
      <alignment horizontal="left" vertical="center" wrapText="1"/>
    </xf>
    <xf numFmtId="0" fontId="46" fillId="0" borderId="15" xfId="313" applyFont="1" applyFill="1" applyBorder="1" applyAlignment="1">
      <alignment horizontal="left" vertical="center" wrapText="1"/>
    </xf>
    <xf numFmtId="2" fontId="46" fillId="0" borderId="12" xfId="4076" applyNumberFormat="1" applyFont="1" applyFill="1" applyBorder="1" applyAlignment="1">
      <alignment horizontal="center" vertical="center"/>
    </xf>
    <xf numFmtId="0" fontId="45" fillId="0" borderId="15" xfId="313" applyFont="1" applyFill="1" applyBorder="1" applyAlignment="1">
      <alignment horizontal="left" vertical="center" wrapText="1"/>
    </xf>
    <xf numFmtId="0" fontId="46" fillId="0" borderId="12" xfId="1" applyFont="1" applyFill="1" applyBorder="1" applyAlignment="1">
      <alignment horizontal="left" vertical="center" wrapText="1"/>
    </xf>
    <xf numFmtId="167" fontId="46" fillId="0" borderId="12" xfId="313" applyNumberFormat="1" applyFont="1" applyFill="1" applyBorder="1" applyAlignment="1">
      <alignment horizontal="center" vertical="center" wrapText="1"/>
    </xf>
    <xf numFmtId="167" fontId="48" fillId="0" borderId="12" xfId="313" applyNumberFormat="1" applyFont="1" applyFill="1" applyBorder="1" applyAlignment="1">
      <alignment horizontal="center" vertical="center" wrapText="1"/>
    </xf>
    <xf numFmtId="167" fontId="1" fillId="0" borderId="12" xfId="313" applyNumberFormat="1" applyFont="1" applyFill="1" applyBorder="1" applyAlignment="1">
      <alignment horizontal="center" vertical="center" wrapText="1"/>
    </xf>
    <xf numFmtId="166" fontId="48" fillId="0" borderId="12" xfId="313" applyNumberFormat="1" applyFont="1" applyFill="1" applyBorder="1" applyAlignment="1">
      <alignment horizontal="center" vertical="center" wrapText="1"/>
    </xf>
    <xf numFmtId="0" fontId="38" fillId="0" borderId="12" xfId="313" applyFont="1" applyFill="1" applyBorder="1" applyAlignment="1">
      <alignment horizontal="left" vertical="center" wrapText="1"/>
    </xf>
    <xf numFmtId="0" fontId="0" fillId="0" borderId="12" xfId="0" applyFill="1" applyBorder="1" applyAlignment="1">
      <alignment horizontal="center" vertical="center"/>
    </xf>
    <xf numFmtId="0" fontId="45" fillId="0" borderId="12" xfId="313" quotePrefix="1" applyFont="1" applyFill="1" applyBorder="1" applyAlignment="1">
      <alignment horizontal="left" vertical="center" wrapText="1"/>
    </xf>
    <xf numFmtId="166" fontId="46" fillId="26" borderId="12" xfId="313" quotePrefix="1" applyNumberFormat="1" applyFont="1" applyFill="1" applyBorder="1" applyAlignment="1">
      <alignment horizontal="center" vertical="center" wrapText="1"/>
    </xf>
    <xf numFmtId="20" fontId="46" fillId="26" borderId="12" xfId="313" applyNumberFormat="1" applyFont="1" applyFill="1" applyBorder="1" applyAlignment="1">
      <alignment horizontal="center" vertical="center" wrapText="1"/>
    </xf>
    <xf numFmtId="166" fontId="46" fillId="26" borderId="16" xfId="313" quotePrefix="1" applyNumberFormat="1" applyFont="1" applyFill="1" applyBorder="1" applyAlignment="1">
      <alignment horizontal="center" vertical="center" wrapText="1"/>
    </xf>
    <xf numFmtId="20" fontId="46" fillId="26" borderId="16" xfId="313" applyNumberFormat="1" applyFont="1" applyFill="1" applyBorder="1" applyAlignment="1">
      <alignment horizontal="center" vertical="center" wrapText="1"/>
    </xf>
    <xf numFmtId="0" fontId="46" fillId="26" borderId="12" xfId="313" quotePrefix="1" applyFont="1" applyFill="1" applyBorder="1" applyAlignment="1">
      <alignment horizontal="left" vertical="center" wrapText="1"/>
    </xf>
    <xf numFmtId="0" fontId="46" fillId="26" borderId="12" xfId="1" applyFont="1" applyFill="1" applyBorder="1" applyAlignment="1">
      <alignment horizontal="left" vertical="center" wrapText="1"/>
    </xf>
    <xf numFmtId="0" fontId="1" fillId="26" borderId="12" xfId="1" applyFont="1" applyFill="1" applyBorder="1" applyAlignment="1">
      <alignment horizontal="center" vertical="center" wrapText="1"/>
    </xf>
    <xf numFmtId="0" fontId="1" fillId="26" borderId="15" xfId="1" applyFont="1" applyFill="1" applyBorder="1" applyAlignment="1">
      <alignment horizontal="center" vertical="center" wrapText="1"/>
    </xf>
    <xf numFmtId="0" fontId="1" fillId="0" borderId="15" xfId="1" applyFont="1" applyFill="1" applyBorder="1" applyAlignment="1">
      <alignment horizontal="center" vertical="center" wrapText="1"/>
    </xf>
    <xf numFmtId="166" fontId="46" fillId="26" borderId="12" xfId="0" quotePrefix="1" applyNumberFormat="1" applyFont="1" applyFill="1" applyBorder="1" applyAlignment="1">
      <alignment horizontal="center" vertical="center" wrapText="1"/>
    </xf>
    <xf numFmtId="0" fontId="46" fillId="26" borderId="15" xfId="1" applyFont="1" applyFill="1" applyBorder="1" applyAlignment="1">
      <alignment horizontal="center" vertical="center" wrapText="1"/>
    </xf>
    <xf numFmtId="20" fontId="1" fillId="26" borderId="12" xfId="313" applyNumberFormat="1" applyFont="1" applyFill="1" applyBorder="1" applyAlignment="1">
      <alignment horizontal="center" vertical="center" wrapText="1"/>
    </xf>
    <xf numFmtId="0" fontId="46" fillId="26" borderId="12" xfId="1" applyFont="1" applyFill="1" applyBorder="1" applyAlignment="1">
      <alignment horizontal="center" vertical="center" wrapText="1"/>
    </xf>
    <xf numFmtId="2" fontId="45" fillId="31" borderId="12" xfId="4071" applyNumberFormat="1" applyFont="1" applyFill="1" applyBorder="1" applyAlignment="1">
      <alignment horizontal="center" vertical="center" wrapText="1"/>
    </xf>
    <xf numFmtId="0" fontId="1" fillId="0" borderId="12" xfId="313" applyFont="1" applyFill="1" applyBorder="1" applyAlignment="1">
      <alignment horizontal="center" vertical="center"/>
    </xf>
    <xf numFmtId="0" fontId="1" fillId="0" borderId="12" xfId="313" applyFont="1" applyFill="1" applyBorder="1" applyAlignment="1">
      <alignment horizontal="left" vertical="center" wrapText="1"/>
    </xf>
    <xf numFmtId="166" fontId="1" fillId="26" borderId="12" xfId="313" quotePrefix="1" applyNumberFormat="1" applyFont="1" applyFill="1" applyBorder="1" applyAlignment="1">
      <alignment horizontal="center" vertical="center" wrapText="1"/>
    </xf>
    <xf numFmtId="2" fontId="1" fillId="0" borderId="12" xfId="4071" applyNumberFormat="1" applyFont="1" applyFill="1" applyBorder="1" applyAlignment="1">
      <alignment horizontal="center" vertical="center" wrapText="1"/>
    </xf>
    <xf numFmtId="0" fontId="1" fillId="0" borderId="12" xfId="313" applyFont="1" applyFill="1" applyBorder="1" applyAlignment="1">
      <alignment horizontal="center" vertical="center" wrapText="1"/>
    </xf>
    <xf numFmtId="0" fontId="1" fillId="26" borderId="12" xfId="313" quotePrefix="1" applyFont="1" applyFill="1" applyBorder="1" applyAlignment="1">
      <alignment horizontal="left" vertical="center" wrapText="1"/>
    </xf>
    <xf numFmtId="166" fontId="21" fillId="0" borderId="12" xfId="313" quotePrefix="1" applyNumberFormat="1" applyFont="1" applyFill="1" applyBorder="1" applyAlignment="1">
      <alignment horizontal="center" vertical="center" wrapText="1"/>
    </xf>
    <xf numFmtId="0" fontId="55" fillId="0" borderId="0" xfId="313" applyFont="1" applyFill="1" applyAlignment="1">
      <alignment vertical="center"/>
    </xf>
    <xf numFmtId="0" fontId="55" fillId="0" borderId="0" xfId="313" applyFont="1" applyFill="1"/>
    <xf numFmtId="167" fontId="35" fillId="0" borderId="12" xfId="0" applyNumberFormat="1" applyFont="1" applyFill="1" applyBorder="1" applyAlignment="1">
      <alignment horizontal="center" vertical="center" wrapText="1"/>
    </xf>
    <xf numFmtId="0" fontId="35" fillId="32" borderId="0" xfId="0" applyFont="1" applyFill="1" applyBorder="1" applyAlignment="1">
      <alignment vertical="center" wrapText="1"/>
    </xf>
    <xf numFmtId="0" fontId="35" fillId="0" borderId="0" xfId="0" applyFont="1" applyBorder="1" applyAlignment="1">
      <alignment vertical="center" wrapText="1"/>
    </xf>
    <xf numFmtId="0" fontId="56" fillId="0" borderId="0" xfId="0" applyFont="1" applyBorder="1" applyAlignment="1">
      <alignment vertical="center" wrapText="1"/>
    </xf>
    <xf numFmtId="0" fontId="56" fillId="0" borderId="0" xfId="0" applyFont="1" applyFill="1" applyBorder="1" applyAlignment="1">
      <alignment vertical="center" wrapText="1"/>
    </xf>
    <xf numFmtId="170" fontId="56" fillId="0" borderId="0" xfId="0" applyNumberFormat="1" applyFont="1" applyBorder="1" applyAlignment="1">
      <alignment vertical="center" wrapText="1"/>
    </xf>
    <xf numFmtId="1" fontId="56" fillId="0" borderId="0" xfId="0" applyNumberFormat="1" applyFont="1" applyBorder="1" applyAlignment="1">
      <alignment vertical="center" wrapText="1"/>
    </xf>
    <xf numFmtId="2" fontId="56" fillId="0" borderId="0" xfId="0" applyNumberFormat="1" applyFont="1" applyBorder="1" applyAlignment="1">
      <alignment vertical="center" wrapText="1"/>
    </xf>
    <xf numFmtId="166" fontId="35" fillId="0" borderId="12" xfId="0" applyNumberFormat="1" applyFont="1" applyFill="1" applyBorder="1" applyAlignment="1">
      <alignment horizontal="center" vertical="center" wrapText="1"/>
    </xf>
    <xf numFmtId="167" fontId="46" fillId="0" borderId="12" xfId="313" quotePrefix="1" applyNumberFormat="1" applyFont="1" applyFill="1" applyBorder="1" applyAlignment="1">
      <alignment horizontal="center" vertical="center" wrapText="1"/>
    </xf>
    <xf numFmtId="166" fontId="1" fillId="0" borderId="12" xfId="0" quotePrefix="1" applyNumberFormat="1" applyFont="1" applyFill="1" applyBorder="1" applyAlignment="1">
      <alignment horizontal="center" vertical="center" wrapText="1"/>
    </xf>
    <xf numFmtId="167" fontId="1" fillId="0" borderId="12" xfId="0" applyNumberFormat="1" applyFont="1" applyFill="1" applyBorder="1" applyAlignment="1">
      <alignment horizontal="center" vertical="center" wrapText="1"/>
    </xf>
    <xf numFmtId="167" fontId="46" fillId="0" borderId="12" xfId="0" applyNumberFormat="1" applyFont="1" applyFill="1" applyBorder="1" applyAlignment="1">
      <alignment horizontal="center" vertical="center" wrapText="1"/>
    </xf>
    <xf numFmtId="20" fontId="2" fillId="0" borderId="12" xfId="313" applyNumberFormat="1" applyFill="1" applyBorder="1" applyAlignment="1">
      <alignment horizontal="center" vertical="center"/>
    </xf>
    <xf numFmtId="167" fontId="46" fillId="26" borderId="12" xfId="313" applyNumberFormat="1" applyFont="1" applyFill="1" applyBorder="1" applyAlignment="1">
      <alignment horizontal="center" vertical="center" wrapText="1"/>
    </xf>
    <xf numFmtId="167" fontId="1" fillId="0" borderId="12" xfId="313" quotePrefix="1" applyNumberFormat="1" applyFont="1" applyFill="1" applyBorder="1" applyAlignment="1">
      <alignment horizontal="center" vertical="center" wrapText="1"/>
    </xf>
    <xf numFmtId="20" fontId="1" fillId="0" borderId="12" xfId="313" applyNumberFormat="1" applyFont="1" applyFill="1" applyBorder="1" applyAlignment="1">
      <alignment horizontal="center" vertical="center" wrapText="1"/>
    </xf>
    <xf numFmtId="20" fontId="46" fillId="26" borderId="12" xfId="313" quotePrefix="1" applyNumberFormat="1" applyFont="1" applyFill="1" applyBorder="1" applyAlignment="1">
      <alignment horizontal="center" vertical="center" wrapText="1"/>
    </xf>
    <xf numFmtId="166" fontId="46" fillId="30" borderId="12" xfId="313" quotePrefix="1" applyNumberFormat="1" applyFont="1" applyFill="1" applyBorder="1" applyAlignment="1">
      <alignment horizontal="center" vertical="center" wrapText="1"/>
    </xf>
    <xf numFmtId="20" fontId="46" fillId="30" borderId="12" xfId="313" applyNumberFormat="1" applyFont="1" applyFill="1" applyBorder="1" applyAlignment="1">
      <alignment horizontal="center" vertical="center" wrapText="1"/>
    </xf>
    <xf numFmtId="166" fontId="48" fillId="0" borderId="12" xfId="313" quotePrefix="1" applyNumberFormat="1" applyFont="1" applyFill="1" applyBorder="1" applyAlignment="1">
      <alignment horizontal="center" vertical="center" wrapText="1"/>
    </xf>
    <xf numFmtId="20" fontId="48" fillId="0" borderId="12" xfId="313" applyNumberFormat="1" applyFont="1" applyFill="1" applyBorder="1" applyAlignment="1">
      <alignment horizontal="center" vertical="center" wrapText="1"/>
    </xf>
    <xf numFmtId="166" fontId="46" fillId="0" borderId="12" xfId="0" quotePrefix="1" applyNumberFormat="1" applyFont="1" applyFill="1" applyBorder="1" applyAlignment="1">
      <alignment horizontal="center" vertical="center" wrapText="1"/>
    </xf>
    <xf numFmtId="166" fontId="48" fillId="26" borderId="12" xfId="313" quotePrefix="1" applyNumberFormat="1" applyFont="1" applyFill="1" applyBorder="1" applyAlignment="1">
      <alignment horizontal="center" vertical="center" wrapText="1"/>
    </xf>
    <xf numFmtId="20" fontId="48" fillId="26" borderId="12" xfId="313" applyNumberFormat="1" applyFont="1" applyFill="1" applyBorder="1" applyAlignment="1">
      <alignment horizontal="center" vertical="center" wrapText="1"/>
    </xf>
    <xf numFmtId="10" fontId="59" fillId="28" borderId="12" xfId="0" applyNumberFormat="1" applyFont="1" applyFill="1" applyBorder="1" applyAlignment="1">
      <alignment horizontal="center" vertical="center" wrapText="1"/>
    </xf>
    <xf numFmtId="169" fontId="35" fillId="0" borderId="12" xfId="0" applyNumberFormat="1" applyFont="1" applyFill="1" applyBorder="1" applyAlignment="1">
      <alignment horizontal="center" vertical="center" wrapText="1"/>
    </xf>
    <xf numFmtId="169" fontId="35" fillId="0" borderId="12" xfId="0" quotePrefix="1" applyNumberFormat="1" applyFont="1" applyFill="1" applyBorder="1" applyAlignment="1">
      <alignment horizontal="center" vertical="center" wrapText="1"/>
    </xf>
    <xf numFmtId="0" fontId="43" fillId="0" borderId="12" xfId="0" applyFont="1" applyFill="1" applyBorder="1" applyAlignment="1">
      <alignment horizontal="center" vertical="center" wrapText="1"/>
    </xf>
    <xf numFmtId="167" fontId="35" fillId="0" borderId="12" xfId="0" applyNumberFormat="1" applyFont="1" applyFill="1" applyBorder="1" applyAlignment="1">
      <alignment horizontal="center" vertical="center" wrapText="1"/>
    </xf>
    <xf numFmtId="0" fontId="56" fillId="0" borderId="0" xfId="0" quotePrefix="1" applyFont="1" applyBorder="1" applyAlignment="1">
      <alignment horizontal="center" vertical="center" wrapText="1"/>
    </xf>
    <xf numFmtId="0" fontId="57" fillId="0" borderId="0" xfId="0" quotePrefix="1" applyFont="1" applyBorder="1" applyAlignment="1">
      <alignment horizontal="center" vertical="center" wrapText="1"/>
    </xf>
    <xf numFmtId="0" fontId="57" fillId="0" borderId="0" xfId="0" applyFont="1" applyBorder="1" applyAlignment="1">
      <alignment horizontal="center" vertical="center" wrapText="1"/>
    </xf>
    <xf numFmtId="169" fontId="42" fillId="0" borderId="12" xfId="0" quotePrefix="1" applyNumberFormat="1" applyFont="1" applyFill="1" applyBorder="1" applyAlignment="1">
      <alignment horizontal="center" vertical="center" wrapText="1"/>
    </xf>
    <xf numFmtId="166" fontId="35" fillId="0" borderId="12" xfId="0" applyNumberFormat="1" applyFont="1" applyFill="1" applyBorder="1" applyAlignment="1">
      <alignment horizontal="center" vertical="center" wrapText="1"/>
    </xf>
    <xf numFmtId="169" fontId="42" fillId="0" borderId="12" xfId="0" quotePrefix="1" applyNumberFormat="1" applyFont="1" applyFill="1" applyBorder="1" applyAlignment="1">
      <alignment horizontal="left" vertical="center" wrapText="1"/>
    </xf>
    <xf numFmtId="0" fontId="2" fillId="0" borderId="12" xfId="313" applyFill="1" applyBorder="1" applyAlignment="1">
      <alignment horizontal="center" vertical="center" wrapText="1"/>
    </xf>
    <xf numFmtId="0" fontId="46" fillId="0" borderId="12" xfId="313" applyNumberFormat="1" applyFont="1" applyFill="1" applyBorder="1" applyAlignment="1">
      <alignment horizontal="center" vertical="center" wrapText="1"/>
    </xf>
  </cellXfs>
  <cellStyles count="4080">
    <cellStyle name="20% - Accent1 2" xfId="2"/>
    <cellStyle name="20% - Accent1 2 2" xfId="3"/>
    <cellStyle name="20% - Accent1 2 3" xfId="4"/>
    <cellStyle name="20% - Accent2 2" xfId="5"/>
    <cellStyle name="20% - Accent2 2 2" xfId="6"/>
    <cellStyle name="20% - Accent2 2 3" xfId="7"/>
    <cellStyle name="20% - Accent3 2" xfId="8"/>
    <cellStyle name="20% - Accent3 2 2" xfId="9"/>
    <cellStyle name="20% - Accent3 2 3" xfId="10"/>
    <cellStyle name="20% - Accent4 2" xfId="11"/>
    <cellStyle name="20% - Accent4 2 2" xfId="12"/>
    <cellStyle name="20% - Accent4 2 3" xfId="13"/>
    <cellStyle name="20% - Accent5 2" xfId="14"/>
    <cellStyle name="20% - Accent5 2 2" xfId="15"/>
    <cellStyle name="20% - Accent5 2 3" xfId="16"/>
    <cellStyle name="20% - Accent6 2" xfId="17"/>
    <cellStyle name="20% - Accent6 2 2" xfId="18"/>
    <cellStyle name="20% - Accent6 2 3" xfId="19"/>
    <cellStyle name="40% - Accent1 2" xfId="20"/>
    <cellStyle name="40% - Accent1 2 2" xfId="21"/>
    <cellStyle name="40% - Accent1 2 3" xfId="22"/>
    <cellStyle name="40% - Accent2 2" xfId="23"/>
    <cellStyle name="40% - Accent2 2 2" xfId="24"/>
    <cellStyle name="40% - Accent2 2 3" xfId="25"/>
    <cellStyle name="40% - Accent3 2" xfId="26"/>
    <cellStyle name="40% - Accent3 2 2" xfId="27"/>
    <cellStyle name="40% - Accent3 2 3" xfId="28"/>
    <cellStyle name="40% - Accent4 2" xfId="29"/>
    <cellStyle name="40% - Accent4 2 2" xfId="30"/>
    <cellStyle name="40% - Accent4 2 3" xfId="31"/>
    <cellStyle name="40% - Accent5 2" xfId="32"/>
    <cellStyle name="40% - Accent5 2 2" xfId="33"/>
    <cellStyle name="40% - Accent5 2 3" xfId="34"/>
    <cellStyle name="40% - Accent6 2" xfId="35"/>
    <cellStyle name="40% - Accent6 2 2" xfId="36"/>
    <cellStyle name="40% - Accent6 2 3"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ulation 2" xfId="51"/>
    <cellStyle name="Check Cell 2" xfId="52"/>
    <cellStyle name="Comma 2" xfId="1159"/>
    <cellStyle name="Comma 2 2" xfId="1160"/>
    <cellStyle name="Comma 3" xfId="1161"/>
    <cellStyle name="Comma 3 2" xfId="1162"/>
    <cellStyle name="Comma 4" xfId="4075"/>
    <cellStyle name="Custom - Style8" xfId="53"/>
    <cellStyle name="Data   - Style2" xfId="54"/>
    <cellStyle name="Excel Built-in Normal" xfId="55"/>
    <cellStyle name="Explanatory Text 2" xfId="56"/>
    <cellStyle name="Good 2" xfId="57"/>
    <cellStyle name="Heading 1 2" xfId="58"/>
    <cellStyle name="Heading 2 2" xfId="59"/>
    <cellStyle name="Heading 3 2" xfId="60"/>
    <cellStyle name="Heading 4 2" xfId="61"/>
    <cellStyle name="Hyperlink 2" xfId="62"/>
    <cellStyle name="Input 2" xfId="63"/>
    <cellStyle name="Labels - Style3" xfId="64"/>
    <cellStyle name="Linked Cell 2" xfId="65"/>
    <cellStyle name="Neutral 2" xfId="66"/>
    <cellStyle name="Normal" xfId="0" builtinId="0"/>
    <cellStyle name="Normal 10" xfId="67"/>
    <cellStyle name="Normal 10 10" xfId="68"/>
    <cellStyle name="Normal 10 10 2" xfId="3959"/>
    <cellStyle name="Normal 10 10 2 3" xfId="4070"/>
    <cellStyle name="Normal 10 10 2 3 2 2" xfId="4079"/>
    <cellStyle name="Normal 10 10 2 3 3" xfId="4072"/>
    <cellStyle name="Normal 10 11" xfId="69"/>
    <cellStyle name="Normal 10 12" xfId="70"/>
    <cellStyle name="Normal 10 13" xfId="3960"/>
    <cellStyle name="Normal 10 13 2" xfId="4067"/>
    <cellStyle name="Normal 10 13 3" xfId="4069"/>
    <cellStyle name="Normal 10 2" xfId="71"/>
    <cellStyle name="Normal 10 2 11" xfId="4076"/>
    <cellStyle name="Normal 10 2 11 2 2" xfId="4078"/>
    <cellStyle name="Normal 10 2 11 5" xfId="4077"/>
    <cellStyle name="Normal 10 2 2" xfId="72"/>
    <cellStyle name="Normal 10 2 2 2" xfId="73"/>
    <cellStyle name="Normal 10 2 2 2 2" xfId="74"/>
    <cellStyle name="Normal 10 2 2 2 2 2" xfId="75"/>
    <cellStyle name="Normal 10 2 2 2 3" xfId="76"/>
    <cellStyle name="Normal 10 2 2 2 3 2" xfId="77"/>
    <cellStyle name="Normal 10 2 2 2 4" xfId="78"/>
    <cellStyle name="Normal 10 2 2 2 5" xfId="79"/>
    <cellStyle name="Normal 10 2 2 2 6" xfId="80"/>
    <cellStyle name="Normal 10 2 2 3" xfId="81"/>
    <cellStyle name="Normal 10 2 2 3 2" xfId="82"/>
    <cellStyle name="Normal 10 2 2 4" xfId="83"/>
    <cellStyle name="Normal 10 2 2 4 2" xfId="84"/>
    <cellStyle name="Normal 10 2 2 5" xfId="85"/>
    <cellStyle name="Normal 10 2 2 6" xfId="86"/>
    <cellStyle name="Normal 10 2 2 7" xfId="87"/>
    <cellStyle name="Normal 10 2 3" xfId="88"/>
    <cellStyle name="Normal 10 2 3 2" xfId="89"/>
    <cellStyle name="Normal 10 2 3 2 2" xfId="90"/>
    <cellStyle name="Normal 10 2 3 2 3" xfId="3961"/>
    <cellStyle name="Normal 10 2 3 2 4" xfId="3962"/>
    <cellStyle name="Normal 10 2 3 3" xfId="91"/>
    <cellStyle name="Normal 10 2 3 3 2" xfId="92"/>
    <cellStyle name="Normal 10 2 3 4" xfId="93"/>
    <cellStyle name="Normal 10 2 3 5" xfId="94"/>
    <cellStyle name="Normal 10 2 3 6" xfId="95"/>
    <cellStyle name="Normal 10 2 4" xfId="96"/>
    <cellStyle name="Normal 10 2 4 2" xfId="97"/>
    <cellStyle name="Normal 10 2 5" xfId="98"/>
    <cellStyle name="Normal 10 2 5 2" xfId="99"/>
    <cellStyle name="Normal 10 2 6" xfId="100"/>
    <cellStyle name="Normal 10 2 7" xfId="101"/>
    <cellStyle name="Normal 10 2 8" xfId="102"/>
    <cellStyle name="Normal 10 2 9" xfId="3963"/>
    <cellStyle name="Normal 10 3" xfId="103"/>
    <cellStyle name="Normal 10 3 2" xfId="104"/>
    <cellStyle name="Normal 10 3 2 2" xfId="105"/>
    <cellStyle name="Normal 10 3 2 2 2" xfId="106"/>
    <cellStyle name="Normal 10 3 2 3" xfId="107"/>
    <cellStyle name="Normal 10 3 2 3 2" xfId="108"/>
    <cellStyle name="Normal 10 3 2 4" xfId="109"/>
    <cellStyle name="Normal 10 3 2 5" xfId="110"/>
    <cellStyle name="Normal 10 3 2 6" xfId="111"/>
    <cellStyle name="Normal 10 3 3" xfId="112"/>
    <cellStyle name="Normal 10 3 3 2" xfId="113"/>
    <cellStyle name="Normal 10 3 4" xfId="114"/>
    <cellStyle name="Normal 10 3 4 2" xfId="115"/>
    <cellStyle name="Normal 10 3 5" xfId="116"/>
    <cellStyle name="Normal 10 3 6" xfId="117"/>
    <cellStyle name="Normal 10 3 7" xfId="118"/>
    <cellStyle name="Normal 10 4" xfId="119"/>
    <cellStyle name="Normal 10 4 2" xfId="120"/>
    <cellStyle name="Normal 10 4 2 2" xfId="121"/>
    <cellStyle name="Normal 10 4 3" xfId="122"/>
    <cellStyle name="Normal 10 4 3 2" xfId="123"/>
    <cellStyle name="Normal 10 4 4" xfId="124"/>
    <cellStyle name="Normal 10 4 5" xfId="125"/>
    <cellStyle name="Normal 10 4 6" xfId="126"/>
    <cellStyle name="Normal 10 5" xfId="127"/>
    <cellStyle name="Normal 10 5 2" xfId="128"/>
    <cellStyle name="Normal 10 5 3" xfId="129"/>
    <cellStyle name="Normal 10 6" xfId="130"/>
    <cellStyle name="Normal 10 6 10" xfId="131"/>
    <cellStyle name="Normal 10 6 2" xfId="132"/>
    <cellStyle name="Normal 10 6 2 2" xfId="133"/>
    <cellStyle name="Normal 10 6 2 2 2" xfId="134"/>
    <cellStyle name="Normal 10 6 2 2 2 2" xfId="135"/>
    <cellStyle name="Normal 10 6 2 2 2 2 2" xfId="136"/>
    <cellStyle name="Normal 10 6 2 2 2 2 2 2" xfId="137"/>
    <cellStyle name="Normal 10 6 2 2 2 2 3" xfId="138"/>
    <cellStyle name="Normal 10 6 2 2 2 2 3 2" xfId="139"/>
    <cellStyle name="Normal 10 6 2 2 2 2 4" xfId="140"/>
    <cellStyle name="Normal 10 6 2 2 2 2 5" xfId="141"/>
    <cellStyle name="Normal 10 6 2 2 2 2 6" xfId="142"/>
    <cellStyle name="Normal 10 6 2 2 2 3" xfId="143"/>
    <cellStyle name="Normal 10 6 2 2 2 3 2" xfId="144"/>
    <cellStyle name="Normal 10 6 2 2 2 4" xfId="145"/>
    <cellStyle name="Normal 10 6 2 2 2 4 2" xfId="146"/>
    <cellStyle name="Normal 10 6 2 2 2 5" xfId="147"/>
    <cellStyle name="Normal 10 6 2 2 2 6" xfId="148"/>
    <cellStyle name="Normal 10 6 2 2 2 7" xfId="149"/>
    <cellStyle name="Normal 10 6 2 2 3" xfId="150"/>
    <cellStyle name="Normal 10 6 2 2 3 2" xfId="151"/>
    <cellStyle name="Normal 10 6 2 2 3 2 2" xfId="152"/>
    <cellStyle name="Normal 10 6 2 2 3 3" xfId="153"/>
    <cellStyle name="Normal 10 6 2 2 3 3 2" xfId="154"/>
    <cellStyle name="Normal 10 6 2 2 3 4" xfId="155"/>
    <cellStyle name="Normal 10 6 2 2 3 5" xfId="156"/>
    <cellStyle name="Normal 10 6 2 2 3 6" xfId="157"/>
    <cellStyle name="Normal 10 6 2 2 4" xfId="158"/>
    <cellStyle name="Normal 10 6 2 2 4 2" xfId="159"/>
    <cellStyle name="Normal 10 6 2 2 5" xfId="160"/>
    <cellStyle name="Normal 10 6 2 2 5 2" xfId="161"/>
    <cellStyle name="Normal 10 6 2 2 6" xfId="162"/>
    <cellStyle name="Normal 10 6 2 2 7" xfId="163"/>
    <cellStyle name="Normal 10 6 2 2 8" xfId="164"/>
    <cellStyle name="Normal 10 6 2 3" xfId="165"/>
    <cellStyle name="Normal 10 6 2 3 2" xfId="166"/>
    <cellStyle name="Normal 10 6 2 3 2 2" xfId="167"/>
    <cellStyle name="Normal 10 6 2 3 2 2 2" xfId="168"/>
    <cellStyle name="Normal 10 6 2 3 2 3" xfId="169"/>
    <cellStyle name="Normal 10 6 2 3 2 3 2" xfId="170"/>
    <cellStyle name="Normal 10 6 2 3 2 4" xfId="171"/>
    <cellStyle name="Normal 10 6 2 3 2 5" xfId="172"/>
    <cellStyle name="Normal 10 6 2 3 2 6" xfId="173"/>
    <cellStyle name="Normal 10 6 2 3 3" xfId="174"/>
    <cellStyle name="Normal 10 6 2 3 3 2" xfId="175"/>
    <cellStyle name="Normal 10 6 2 3 4" xfId="176"/>
    <cellStyle name="Normal 10 6 2 3 4 2" xfId="177"/>
    <cellStyle name="Normal 10 6 2 3 5" xfId="178"/>
    <cellStyle name="Normal 10 6 2 3 6" xfId="179"/>
    <cellStyle name="Normal 10 6 2 3 7" xfId="180"/>
    <cellStyle name="Normal 10 6 2 4" xfId="181"/>
    <cellStyle name="Normal 10 6 2 4 2" xfId="182"/>
    <cellStyle name="Normal 10 6 2 4 2 2" xfId="183"/>
    <cellStyle name="Normal 10 6 2 4 3" xfId="184"/>
    <cellStyle name="Normal 10 6 2 4 3 2" xfId="185"/>
    <cellStyle name="Normal 10 6 2 4 4" xfId="186"/>
    <cellStyle name="Normal 10 6 2 4 5" xfId="187"/>
    <cellStyle name="Normal 10 6 2 4 6" xfId="188"/>
    <cellStyle name="Normal 10 6 2 5" xfId="189"/>
    <cellStyle name="Normal 10 6 2 5 2" xfId="190"/>
    <cellStyle name="Normal 10 6 2 6" xfId="191"/>
    <cellStyle name="Normal 10 6 2 6 2" xfId="192"/>
    <cellStyle name="Normal 10 6 2 7" xfId="193"/>
    <cellStyle name="Normal 10 6 2 8" xfId="194"/>
    <cellStyle name="Normal 10 6 2 9" xfId="195"/>
    <cellStyle name="Normal 10 6 3" xfId="196"/>
    <cellStyle name="Normal 10 6 3 2" xfId="197"/>
    <cellStyle name="Normal 10 6 3 2 2" xfId="198"/>
    <cellStyle name="Normal 10 6 3 2 2 2" xfId="199"/>
    <cellStyle name="Normal 10 6 3 2 2 2 2" xfId="200"/>
    <cellStyle name="Normal 10 6 3 2 2 3" xfId="201"/>
    <cellStyle name="Normal 10 6 3 2 2 3 2" xfId="202"/>
    <cellStyle name="Normal 10 6 3 2 2 4" xfId="203"/>
    <cellStyle name="Normal 10 6 3 2 2 5" xfId="204"/>
    <cellStyle name="Normal 10 6 3 2 2 6" xfId="205"/>
    <cellStyle name="Normal 10 6 3 2 3" xfId="206"/>
    <cellStyle name="Normal 10 6 3 2 3 2" xfId="207"/>
    <cellStyle name="Normal 10 6 3 2 4" xfId="208"/>
    <cellStyle name="Normal 10 6 3 2 4 2" xfId="209"/>
    <cellStyle name="Normal 10 6 3 2 5" xfId="210"/>
    <cellStyle name="Normal 10 6 3 2 6" xfId="211"/>
    <cellStyle name="Normal 10 6 3 2 7" xfId="212"/>
    <cellStyle name="Normal 10 6 3 3" xfId="213"/>
    <cellStyle name="Normal 10 6 3 3 2" xfId="214"/>
    <cellStyle name="Normal 10 6 3 3 2 2" xfId="215"/>
    <cellStyle name="Normal 10 6 3 3 3" xfId="216"/>
    <cellStyle name="Normal 10 6 3 3 3 2" xfId="217"/>
    <cellStyle name="Normal 10 6 3 3 4" xfId="218"/>
    <cellStyle name="Normal 10 6 3 3 5" xfId="219"/>
    <cellStyle name="Normal 10 6 3 3 6" xfId="220"/>
    <cellStyle name="Normal 10 6 3 4" xfId="221"/>
    <cellStyle name="Normal 10 6 3 4 2" xfId="222"/>
    <cellStyle name="Normal 10 6 3 5" xfId="223"/>
    <cellStyle name="Normal 10 6 3 5 2" xfId="224"/>
    <cellStyle name="Normal 10 6 3 6" xfId="225"/>
    <cellStyle name="Normal 10 6 3 7" xfId="226"/>
    <cellStyle name="Normal 10 6 3 8" xfId="227"/>
    <cellStyle name="Normal 10 6 4" xfId="228"/>
    <cellStyle name="Normal 10 6 4 2" xfId="229"/>
    <cellStyle name="Normal 10 6 4 2 2" xfId="230"/>
    <cellStyle name="Normal 10 6 4 2 2 2" xfId="231"/>
    <cellStyle name="Normal 10 6 4 2 3" xfId="232"/>
    <cellStyle name="Normal 10 6 4 2 3 2" xfId="233"/>
    <cellStyle name="Normal 10 6 4 2 4" xfId="234"/>
    <cellStyle name="Normal 10 6 4 2 5" xfId="235"/>
    <cellStyle name="Normal 10 6 4 2 6" xfId="236"/>
    <cellStyle name="Normal 10 6 4 3" xfId="237"/>
    <cellStyle name="Normal 10 6 4 3 2" xfId="238"/>
    <cellStyle name="Normal 10 6 4 4" xfId="239"/>
    <cellStyle name="Normal 10 6 4 4 2" xfId="240"/>
    <cellStyle name="Normal 10 6 4 5" xfId="241"/>
    <cellStyle name="Normal 10 6 4 6" xfId="242"/>
    <cellStyle name="Normal 10 6 4 7" xfId="243"/>
    <cellStyle name="Normal 10 6 5" xfId="244"/>
    <cellStyle name="Normal 10 6 5 2" xfId="245"/>
    <cellStyle name="Normal 10 6 5 2 2" xfId="246"/>
    <cellStyle name="Normal 10 6 5 3" xfId="247"/>
    <cellStyle name="Normal 10 6 5 3 2" xfId="248"/>
    <cellStyle name="Normal 10 6 5 4" xfId="249"/>
    <cellStyle name="Normal 10 6 5 5" xfId="250"/>
    <cellStyle name="Normal 10 6 5 6" xfId="251"/>
    <cellStyle name="Normal 10 6 6" xfId="252"/>
    <cellStyle name="Normal 10 6 6 2" xfId="253"/>
    <cellStyle name="Normal 10 6 7" xfId="254"/>
    <cellStyle name="Normal 10 6 7 2" xfId="255"/>
    <cellStyle name="Normal 10 6 8" xfId="256"/>
    <cellStyle name="Normal 10 6 9" xfId="257"/>
    <cellStyle name="Normal 10 7" xfId="258"/>
    <cellStyle name="Normal 10 7 2" xfId="259"/>
    <cellStyle name="Normal 10 8" xfId="260"/>
    <cellStyle name="Normal 10 8 2" xfId="3964"/>
    <cellStyle name="Normal 10 9" xfId="261"/>
    <cellStyle name="Normal 100" xfId="262"/>
    <cellStyle name="Normal 100 2" xfId="1163"/>
    <cellStyle name="Normal 100 2 2" xfId="1164"/>
    <cellStyle name="Normal 100 3" xfId="1165"/>
    <cellStyle name="Normal 100 4" xfId="1166"/>
    <cellStyle name="Normal 101" xfId="263"/>
    <cellStyle name="Normal 101 2" xfId="1167"/>
    <cellStyle name="Normal 101 2 2" xfId="1168"/>
    <cellStyle name="Normal 101 3" xfId="1169"/>
    <cellStyle name="Normal 101 4" xfId="1170"/>
    <cellStyle name="Normal 102" xfId="264"/>
    <cellStyle name="Normal 102 2" xfId="1171"/>
    <cellStyle name="Normal 102 2 2" xfId="1172"/>
    <cellStyle name="Normal 102 3" xfId="1173"/>
    <cellStyle name="Normal 102 4" xfId="1174"/>
    <cellStyle name="Normal 103" xfId="265"/>
    <cellStyle name="Normal 103 2" xfId="1175"/>
    <cellStyle name="Normal 103 2 2" xfId="1176"/>
    <cellStyle name="Normal 103 3" xfId="1177"/>
    <cellStyle name="Normal 103 4" xfId="1178"/>
    <cellStyle name="Normal 104" xfId="266"/>
    <cellStyle name="Normal 104 2" xfId="1179"/>
    <cellStyle name="Normal 104 2 2" xfId="1180"/>
    <cellStyle name="Normal 104 3" xfId="1181"/>
    <cellStyle name="Normal 104 4" xfId="1182"/>
    <cellStyle name="Normal 105" xfId="267"/>
    <cellStyle name="Normal 105 2" xfId="1183"/>
    <cellStyle name="Normal 105 2 2" xfId="1184"/>
    <cellStyle name="Normal 105 3" xfId="1185"/>
    <cellStyle name="Normal 105 4" xfId="1186"/>
    <cellStyle name="Normal 106" xfId="268"/>
    <cellStyle name="Normal 106 2" xfId="1187"/>
    <cellStyle name="Normal 106 2 2" xfId="1188"/>
    <cellStyle name="Normal 106 3" xfId="1189"/>
    <cellStyle name="Normal 106 4" xfId="1190"/>
    <cellStyle name="Normal 107" xfId="269"/>
    <cellStyle name="Normal 107 2" xfId="1191"/>
    <cellStyle name="Normal 107 2 2" xfId="1192"/>
    <cellStyle name="Normal 107 3" xfId="1193"/>
    <cellStyle name="Normal 107 4" xfId="1194"/>
    <cellStyle name="Normal 108" xfId="270"/>
    <cellStyle name="Normal 108 2" xfId="1195"/>
    <cellStyle name="Normal 108 2 2" xfId="1196"/>
    <cellStyle name="Normal 108 3" xfId="1197"/>
    <cellStyle name="Normal 108 4" xfId="1198"/>
    <cellStyle name="Normal 109" xfId="271"/>
    <cellStyle name="Normal 109 2" xfId="1199"/>
    <cellStyle name="Normal 109 2 2" xfId="1200"/>
    <cellStyle name="Normal 109 3" xfId="1201"/>
    <cellStyle name="Normal 109 4" xfId="1202"/>
    <cellStyle name="Normal 11" xfId="272"/>
    <cellStyle name="Normal 11 2" xfId="1203"/>
    <cellStyle name="Normal 11 2 2" xfId="1204"/>
    <cellStyle name="Normal 11 3" xfId="1205"/>
    <cellStyle name="Normal 11 4" xfId="1206"/>
    <cellStyle name="Normal 110" xfId="273"/>
    <cellStyle name="Normal 110 2" xfId="1207"/>
    <cellStyle name="Normal 110 2 2" xfId="1208"/>
    <cellStyle name="Normal 110 3" xfId="1209"/>
    <cellStyle name="Normal 110 4" xfId="1210"/>
    <cellStyle name="Normal 111" xfId="274"/>
    <cellStyle name="Normal 111 2" xfId="1211"/>
    <cellStyle name="Normal 111 2 2" xfId="1212"/>
    <cellStyle name="Normal 111 3" xfId="1213"/>
    <cellStyle name="Normal 111 4" xfId="1214"/>
    <cellStyle name="Normal 112" xfId="275"/>
    <cellStyle name="Normal 112 2" xfId="1215"/>
    <cellStyle name="Normal 112 2 2" xfId="1216"/>
    <cellStyle name="Normal 112 3" xfId="1217"/>
    <cellStyle name="Normal 112 4" xfId="1218"/>
    <cellStyle name="Normal 113" xfId="276"/>
    <cellStyle name="Normal 113 2" xfId="1219"/>
    <cellStyle name="Normal 113 2 2" xfId="1220"/>
    <cellStyle name="Normal 113 3" xfId="1221"/>
    <cellStyle name="Normal 113 4" xfId="1222"/>
    <cellStyle name="Normal 114" xfId="277"/>
    <cellStyle name="Normal 114 10" xfId="278"/>
    <cellStyle name="Normal 114 10 2" xfId="1223"/>
    <cellStyle name="Normal 114 10 2 2" xfId="1224"/>
    <cellStyle name="Normal 114 10 3" xfId="1225"/>
    <cellStyle name="Normal 114 10 4" xfId="1226"/>
    <cellStyle name="Normal 114 11" xfId="279"/>
    <cellStyle name="Normal 114 11 2" xfId="1227"/>
    <cellStyle name="Normal 114 11 2 2" xfId="1228"/>
    <cellStyle name="Normal 114 11 3" xfId="1229"/>
    <cellStyle name="Normal 114 11 4" xfId="1230"/>
    <cellStyle name="Normal 114 12" xfId="280"/>
    <cellStyle name="Normal 114 12 2" xfId="1231"/>
    <cellStyle name="Normal 114 12 2 2" xfId="1232"/>
    <cellStyle name="Normal 114 12 3" xfId="1233"/>
    <cellStyle name="Normal 114 12 4" xfId="1234"/>
    <cellStyle name="Normal 114 13" xfId="281"/>
    <cellStyle name="Normal 114 13 2" xfId="1235"/>
    <cellStyle name="Normal 114 13 2 2" xfId="1236"/>
    <cellStyle name="Normal 114 13 3" xfId="1237"/>
    <cellStyle name="Normal 114 13 4" xfId="1238"/>
    <cellStyle name="Normal 114 14" xfId="282"/>
    <cellStyle name="Normal 114 14 2" xfId="1239"/>
    <cellStyle name="Normal 114 14 2 2" xfId="1240"/>
    <cellStyle name="Normal 114 14 3" xfId="1241"/>
    <cellStyle name="Normal 114 14 4" xfId="1242"/>
    <cellStyle name="Normal 114 15" xfId="283"/>
    <cellStyle name="Normal 114 15 2" xfId="1243"/>
    <cellStyle name="Normal 114 15 2 2" xfId="1244"/>
    <cellStyle name="Normal 114 15 3" xfId="1245"/>
    <cellStyle name="Normal 114 15 4" xfId="1246"/>
    <cellStyle name="Normal 114 16" xfId="284"/>
    <cellStyle name="Normal 114 16 2" xfId="1247"/>
    <cellStyle name="Normal 114 16 2 2" xfId="1248"/>
    <cellStyle name="Normal 114 16 3" xfId="1249"/>
    <cellStyle name="Normal 114 16 4" xfId="1250"/>
    <cellStyle name="Normal 114 17" xfId="285"/>
    <cellStyle name="Normal 114 17 2" xfId="1251"/>
    <cellStyle name="Normal 114 17 2 2" xfId="1252"/>
    <cellStyle name="Normal 114 17 3" xfId="1253"/>
    <cellStyle name="Normal 114 17 4" xfId="1254"/>
    <cellStyle name="Normal 114 18" xfId="286"/>
    <cellStyle name="Normal 114 18 2" xfId="1255"/>
    <cellStyle name="Normal 114 18 2 2" xfId="1256"/>
    <cellStyle name="Normal 114 18 3" xfId="1257"/>
    <cellStyle name="Normal 114 18 4" xfId="1258"/>
    <cellStyle name="Normal 114 19" xfId="287"/>
    <cellStyle name="Normal 114 19 2" xfId="1259"/>
    <cellStyle name="Normal 114 19 2 2" xfId="1260"/>
    <cellStyle name="Normal 114 19 3" xfId="1261"/>
    <cellStyle name="Normal 114 19 4" xfId="1262"/>
    <cellStyle name="Normal 114 2" xfId="288"/>
    <cellStyle name="Normal 114 2 2" xfId="1263"/>
    <cellStyle name="Normal 114 2 2 2" xfId="1264"/>
    <cellStyle name="Normal 114 2 3" xfId="1265"/>
    <cellStyle name="Normal 114 2 4" xfId="1266"/>
    <cellStyle name="Normal 114 20" xfId="289"/>
    <cellStyle name="Normal 114 20 2" xfId="1267"/>
    <cellStyle name="Normal 114 20 2 2" xfId="1268"/>
    <cellStyle name="Normal 114 20 3" xfId="1269"/>
    <cellStyle name="Normal 114 20 4" xfId="1270"/>
    <cellStyle name="Normal 114 21" xfId="290"/>
    <cellStyle name="Normal 114 21 2" xfId="1271"/>
    <cellStyle name="Normal 114 21 2 2" xfId="1272"/>
    <cellStyle name="Normal 114 21 3" xfId="1273"/>
    <cellStyle name="Normal 114 21 4" xfId="1274"/>
    <cellStyle name="Normal 114 22" xfId="291"/>
    <cellStyle name="Normal 114 22 2" xfId="1275"/>
    <cellStyle name="Normal 114 22 2 2" xfId="1276"/>
    <cellStyle name="Normal 114 22 3" xfId="1277"/>
    <cellStyle name="Normal 114 22 4" xfId="1278"/>
    <cellStyle name="Normal 114 23" xfId="292"/>
    <cellStyle name="Normal 114 23 2" xfId="1279"/>
    <cellStyle name="Normal 114 23 2 2" xfId="1280"/>
    <cellStyle name="Normal 114 23 3" xfId="1281"/>
    <cellStyle name="Normal 114 23 4" xfId="1282"/>
    <cellStyle name="Normal 114 24" xfId="293"/>
    <cellStyle name="Normal 114 24 2" xfId="1283"/>
    <cellStyle name="Normal 114 24 2 2" xfId="1284"/>
    <cellStyle name="Normal 114 24 3" xfId="1285"/>
    <cellStyle name="Normal 114 24 4" xfId="1286"/>
    <cellStyle name="Normal 114 25" xfId="294"/>
    <cellStyle name="Normal 114 25 2" xfId="1287"/>
    <cellStyle name="Normal 114 25 2 2" xfId="1288"/>
    <cellStyle name="Normal 114 25 3" xfId="1289"/>
    <cellStyle name="Normal 114 25 4" xfId="1290"/>
    <cellStyle name="Normal 114 26" xfId="295"/>
    <cellStyle name="Normal 114 26 2" xfId="1291"/>
    <cellStyle name="Normal 114 26 2 2" xfId="1292"/>
    <cellStyle name="Normal 114 26 3" xfId="1293"/>
    <cellStyle name="Normal 114 26 4" xfId="1294"/>
    <cellStyle name="Normal 114 27" xfId="296"/>
    <cellStyle name="Normal 114 27 2" xfId="1295"/>
    <cellStyle name="Normal 114 27 2 2" xfId="1296"/>
    <cellStyle name="Normal 114 27 3" xfId="1297"/>
    <cellStyle name="Normal 114 27 4" xfId="1298"/>
    <cellStyle name="Normal 114 28" xfId="297"/>
    <cellStyle name="Normal 114 28 2" xfId="1299"/>
    <cellStyle name="Normal 114 28 2 2" xfId="1300"/>
    <cellStyle name="Normal 114 28 3" xfId="1301"/>
    <cellStyle name="Normal 114 28 4" xfId="1302"/>
    <cellStyle name="Normal 114 29" xfId="298"/>
    <cellStyle name="Normal 114 29 2" xfId="1303"/>
    <cellStyle name="Normal 114 29 2 2" xfId="1304"/>
    <cellStyle name="Normal 114 29 3" xfId="1305"/>
    <cellStyle name="Normal 114 29 4" xfId="1306"/>
    <cellStyle name="Normal 114 3" xfId="299"/>
    <cellStyle name="Normal 114 3 2" xfId="1307"/>
    <cellStyle name="Normal 114 3 2 2" xfId="1308"/>
    <cellStyle name="Normal 114 3 3" xfId="1309"/>
    <cellStyle name="Normal 114 3 4" xfId="1310"/>
    <cellStyle name="Normal 114 30" xfId="300"/>
    <cellStyle name="Normal 114 30 2" xfId="1311"/>
    <cellStyle name="Normal 114 30 2 2" xfId="1312"/>
    <cellStyle name="Normal 114 30 3" xfId="1313"/>
    <cellStyle name="Normal 114 30 4" xfId="1314"/>
    <cellStyle name="Normal 114 31" xfId="301"/>
    <cellStyle name="Normal 114 31 2" xfId="1315"/>
    <cellStyle name="Normal 114 31 2 2" xfId="1316"/>
    <cellStyle name="Normal 114 31 3" xfId="1317"/>
    <cellStyle name="Normal 114 31 4" xfId="1318"/>
    <cellStyle name="Normal 114 32" xfId="302"/>
    <cellStyle name="Normal 114 32 2" xfId="1319"/>
    <cellStyle name="Normal 114 32 2 2" xfId="1320"/>
    <cellStyle name="Normal 114 32 3" xfId="1321"/>
    <cellStyle name="Normal 114 32 4" xfId="1322"/>
    <cellStyle name="Normal 114 33" xfId="303"/>
    <cellStyle name="Normal 114 33 2" xfId="1323"/>
    <cellStyle name="Normal 114 33 2 2" xfId="1324"/>
    <cellStyle name="Normal 114 33 3" xfId="1325"/>
    <cellStyle name="Normal 114 33 4" xfId="1326"/>
    <cellStyle name="Normal 114 34" xfId="304"/>
    <cellStyle name="Normal 114 34 2" xfId="1327"/>
    <cellStyle name="Normal 114 34 2 2" xfId="1328"/>
    <cellStyle name="Normal 114 34 3" xfId="1329"/>
    <cellStyle name="Normal 114 34 4" xfId="1330"/>
    <cellStyle name="Normal 114 35" xfId="1331"/>
    <cellStyle name="Normal 114 35 2" xfId="1332"/>
    <cellStyle name="Normal 114 36" xfId="1333"/>
    <cellStyle name="Normal 114 37" xfId="305"/>
    <cellStyle name="Normal 114 4" xfId="306"/>
    <cellStyle name="Normal 114 4 2" xfId="1334"/>
    <cellStyle name="Normal 114 4 2 2" xfId="1335"/>
    <cellStyle name="Normal 114 4 3" xfId="1336"/>
    <cellStyle name="Normal 114 4 4" xfId="1337"/>
    <cellStyle name="Normal 114 5" xfId="307"/>
    <cellStyle name="Normal 114 5 2" xfId="1338"/>
    <cellStyle name="Normal 114 5 2 2" xfId="1339"/>
    <cellStyle name="Normal 114 5 3" xfId="1340"/>
    <cellStyle name="Normal 114 5 4" xfId="1341"/>
    <cellStyle name="Normal 114 6" xfId="308"/>
    <cellStyle name="Normal 114 6 2" xfId="1342"/>
    <cellStyle name="Normal 114 6 2 2" xfId="1343"/>
    <cellStyle name="Normal 114 6 3" xfId="1344"/>
    <cellStyle name="Normal 114 6 4" xfId="1345"/>
    <cellStyle name="Normal 114 7" xfId="309"/>
    <cellStyle name="Normal 114 7 2" xfId="1346"/>
    <cellStyle name="Normal 114 7 2 2" xfId="1347"/>
    <cellStyle name="Normal 114 7 3" xfId="1348"/>
    <cellStyle name="Normal 114 7 4" xfId="1349"/>
    <cellStyle name="Normal 114 8" xfId="310"/>
    <cellStyle name="Normal 114 8 2" xfId="1350"/>
    <cellStyle name="Normal 114 8 2 2" xfId="1351"/>
    <cellStyle name="Normal 114 8 3" xfId="1352"/>
    <cellStyle name="Normal 114 8 4" xfId="1353"/>
    <cellStyle name="Normal 114 9" xfId="311"/>
    <cellStyle name="Normal 114 9 2" xfId="1354"/>
    <cellStyle name="Normal 114 9 2 2" xfId="1355"/>
    <cellStyle name="Normal 114 9 3" xfId="1356"/>
    <cellStyle name="Normal 114 9 4" xfId="1357"/>
    <cellStyle name="Normal 114 9 6" xfId="4074"/>
    <cellStyle name="Normal 115" xfId="312"/>
    <cellStyle name="Normal 115 2" xfId="313"/>
    <cellStyle name="Normal 115 3" xfId="314"/>
    <cellStyle name="Normal 115 3 2" xfId="1358"/>
    <cellStyle name="Normal 115 3 2 2" xfId="1359"/>
    <cellStyle name="Normal 115 3 3" xfId="1360"/>
    <cellStyle name="Normal 115 4" xfId="1361"/>
    <cellStyle name="Normal 115 4 2" xfId="1362"/>
    <cellStyle name="Normal 115 5" xfId="1363"/>
    <cellStyle name="Normal 115 6" xfId="1364"/>
    <cellStyle name="Normal 116" xfId="315"/>
    <cellStyle name="Normal 116 2" xfId="1365"/>
    <cellStyle name="Normal 116 2 2" xfId="1366"/>
    <cellStyle name="Normal 116 3" xfId="1367"/>
    <cellStyle name="Normal 116 4" xfId="1368"/>
    <cellStyle name="Normal 117" xfId="316"/>
    <cellStyle name="Normal 117 2" xfId="1369"/>
    <cellStyle name="Normal 117 2 2" xfId="1370"/>
    <cellStyle name="Normal 117 3" xfId="1371"/>
    <cellStyle name="Normal 117 4" xfId="1372"/>
    <cellStyle name="Normal 118" xfId="317"/>
    <cellStyle name="Normal 118 2" xfId="1373"/>
    <cellStyle name="Normal 118 2 2" xfId="1374"/>
    <cellStyle name="Normal 118 3" xfId="1375"/>
    <cellStyle name="Normal 118 4" xfId="1376"/>
    <cellStyle name="Normal 119" xfId="318"/>
    <cellStyle name="Normal 119 2" xfId="1377"/>
    <cellStyle name="Normal 119 2 2" xfId="1378"/>
    <cellStyle name="Normal 119 3" xfId="1379"/>
    <cellStyle name="Normal 119 4" xfId="1380"/>
    <cellStyle name="Normal 12" xfId="319"/>
    <cellStyle name="Normal 12 2" xfId="1381"/>
    <cellStyle name="Normal 12 2 2" xfId="1382"/>
    <cellStyle name="Normal 12 3" xfId="1383"/>
    <cellStyle name="Normal 12 4" xfId="1384"/>
    <cellStyle name="Normal 120" xfId="320"/>
    <cellStyle name="Normal 120 2" xfId="1385"/>
    <cellStyle name="Normal 120 2 2" xfId="1386"/>
    <cellStyle name="Normal 120 3" xfId="1387"/>
    <cellStyle name="Normal 120 4" xfId="1388"/>
    <cellStyle name="Normal 121" xfId="321"/>
    <cellStyle name="Normal 121 2" xfId="1389"/>
    <cellStyle name="Normal 121 2 2" xfId="1390"/>
    <cellStyle name="Normal 121 3" xfId="1391"/>
    <cellStyle name="Normal 121 4" xfId="1392"/>
    <cellStyle name="Normal 122" xfId="322"/>
    <cellStyle name="Normal 122 2" xfId="1393"/>
    <cellStyle name="Normal 122 2 2" xfId="1394"/>
    <cellStyle name="Normal 122 3" xfId="1395"/>
    <cellStyle name="Normal 122 4" xfId="1396"/>
    <cellStyle name="Normal 123" xfId="323"/>
    <cellStyle name="Normal 123 2" xfId="1397"/>
    <cellStyle name="Normal 123 2 2" xfId="1398"/>
    <cellStyle name="Normal 123 3" xfId="1399"/>
    <cellStyle name="Normal 123 4" xfId="1400"/>
    <cellStyle name="Normal 124" xfId="324"/>
    <cellStyle name="Normal 124 2" xfId="1401"/>
    <cellStyle name="Normal 124 2 2" xfId="1402"/>
    <cellStyle name="Normal 124 3" xfId="1403"/>
    <cellStyle name="Normal 124 4" xfId="1404"/>
    <cellStyle name="Normal 125" xfId="325"/>
    <cellStyle name="Normal 125 2" xfId="1405"/>
    <cellStyle name="Normal 125 2 2" xfId="1406"/>
    <cellStyle name="Normal 125 3" xfId="1407"/>
    <cellStyle name="Normal 125 4" xfId="1408"/>
    <cellStyle name="Normal 126" xfId="326"/>
    <cellStyle name="Normal 126 2" xfId="1409"/>
    <cellStyle name="Normal 126 2 2" xfId="1410"/>
    <cellStyle name="Normal 126 3" xfId="1411"/>
    <cellStyle name="Normal 126 4" xfId="1412"/>
    <cellStyle name="Normal 127" xfId="327"/>
    <cellStyle name="Normal 127 2" xfId="1413"/>
    <cellStyle name="Normal 127 2 2" xfId="1414"/>
    <cellStyle name="Normal 127 3" xfId="1415"/>
    <cellStyle name="Normal 127 4" xfId="1416"/>
    <cellStyle name="Normal 128" xfId="328"/>
    <cellStyle name="Normal 128 2" xfId="1417"/>
    <cellStyle name="Normal 128 2 2" xfId="1418"/>
    <cellStyle name="Normal 128 3" xfId="1419"/>
    <cellStyle name="Normal 128 4" xfId="1420"/>
    <cellStyle name="Normal 129" xfId="329"/>
    <cellStyle name="Normal 129 2" xfId="1421"/>
    <cellStyle name="Normal 129 2 2" xfId="1422"/>
    <cellStyle name="Normal 129 3" xfId="1423"/>
    <cellStyle name="Normal 129 4" xfId="1424"/>
    <cellStyle name="Normal 13" xfId="330"/>
    <cellStyle name="Normal 13 2" xfId="1425"/>
    <cellStyle name="Normal 13 2 2" xfId="1426"/>
    <cellStyle name="Normal 13 3" xfId="1427"/>
    <cellStyle name="Normal 13 4" xfId="1428"/>
    <cellStyle name="Normal 130" xfId="331"/>
    <cellStyle name="Normal 130 2" xfId="1429"/>
    <cellStyle name="Normal 130 2 2" xfId="1430"/>
    <cellStyle name="Normal 130 3" xfId="1431"/>
    <cellStyle name="Normal 130 4" xfId="1432"/>
    <cellStyle name="Normal 131" xfId="332"/>
    <cellStyle name="Normal 131 2" xfId="1433"/>
    <cellStyle name="Normal 131 2 2" xfId="1434"/>
    <cellStyle name="Normal 131 3" xfId="1435"/>
    <cellStyle name="Normal 131 4" xfId="1436"/>
    <cellStyle name="Normal 132" xfId="333"/>
    <cellStyle name="Normal 132 2" xfId="1437"/>
    <cellStyle name="Normal 132 2 2" xfId="1438"/>
    <cellStyle name="Normal 132 3" xfId="1439"/>
    <cellStyle name="Normal 132 4" xfId="1440"/>
    <cellStyle name="Normal 133" xfId="334"/>
    <cellStyle name="Normal 133 2" xfId="1441"/>
    <cellStyle name="Normal 133 2 2" xfId="1442"/>
    <cellStyle name="Normal 133 3" xfId="1443"/>
    <cellStyle name="Normal 133 4" xfId="1444"/>
    <cellStyle name="Normal 134" xfId="335"/>
    <cellStyle name="Normal 134 2" xfId="1445"/>
    <cellStyle name="Normal 134 2 2" xfId="1446"/>
    <cellStyle name="Normal 134 3" xfId="1447"/>
    <cellStyle name="Normal 134 4" xfId="1448"/>
    <cellStyle name="Normal 135" xfId="336"/>
    <cellStyle name="Normal 135 2" xfId="1449"/>
    <cellStyle name="Normal 135 2 2" xfId="1450"/>
    <cellStyle name="Normal 135 3" xfId="1451"/>
    <cellStyle name="Normal 135 4" xfId="1452"/>
    <cellStyle name="Normal 136" xfId="337"/>
    <cellStyle name="Normal 136 2" xfId="1453"/>
    <cellStyle name="Normal 136 2 2" xfId="1454"/>
    <cellStyle name="Normal 136 3" xfId="1455"/>
    <cellStyle name="Normal 136 4" xfId="1456"/>
    <cellStyle name="Normal 137" xfId="338"/>
    <cellStyle name="Normal 137 2" xfId="1457"/>
    <cellStyle name="Normal 137 2 2" xfId="1458"/>
    <cellStyle name="Normal 137 3" xfId="1459"/>
    <cellStyle name="Normal 137 4" xfId="1460"/>
    <cellStyle name="Normal 138" xfId="339"/>
    <cellStyle name="Normal 138 2" xfId="1461"/>
    <cellStyle name="Normal 138 2 2" xfId="1462"/>
    <cellStyle name="Normal 138 3" xfId="1463"/>
    <cellStyle name="Normal 138 4" xfId="1464"/>
    <cellStyle name="Normal 139" xfId="340"/>
    <cellStyle name="Normal 139 2" xfId="1465"/>
    <cellStyle name="Normal 139 2 2" xfId="1466"/>
    <cellStyle name="Normal 139 3" xfId="1467"/>
    <cellStyle name="Normal 139 4" xfId="1468"/>
    <cellStyle name="Normal 14" xfId="341"/>
    <cellStyle name="Normal 14 2" xfId="1469"/>
    <cellStyle name="Normal 14 2 2" xfId="1470"/>
    <cellStyle name="Normal 14 3" xfId="1471"/>
    <cellStyle name="Normal 14 4" xfId="1472"/>
    <cellStyle name="Normal 140" xfId="342"/>
    <cellStyle name="Normal 140 2" xfId="1473"/>
    <cellStyle name="Normal 140 2 2" xfId="1474"/>
    <cellStyle name="Normal 140 3" xfId="1475"/>
    <cellStyle name="Normal 140 4" xfId="1476"/>
    <cellStyle name="Normal 141" xfId="343"/>
    <cellStyle name="Normal 141 2" xfId="1477"/>
    <cellStyle name="Normal 141 2 2" xfId="1478"/>
    <cellStyle name="Normal 141 3" xfId="1479"/>
    <cellStyle name="Normal 141 4" xfId="1480"/>
    <cellStyle name="Normal 142" xfId="344"/>
    <cellStyle name="Normal 142 2" xfId="1481"/>
    <cellStyle name="Normal 142 2 2" xfId="1482"/>
    <cellStyle name="Normal 142 3" xfId="1483"/>
    <cellStyle name="Normal 142 4" xfId="1484"/>
    <cellStyle name="Normal 143" xfId="345"/>
    <cellStyle name="Normal 143 2" xfId="1485"/>
    <cellStyle name="Normal 143 2 2" xfId="1486"/>
    <cellStyle name="Normal 143 3" xfId="1487"/>
    <cellStyle name="Normal 143 4" xfId="1488"/>
    <cellStyle name="Normal 144" xfId="346"/>
    <cellStyle name="Normal 144 2" xfId="1489"/>
    <cellStyle name="Normal 144 2 2" xfId="1490"/>
    <cellStyle name="Normal 144 3" xfId="1491"/>
    <cellStyle name="Normal 144 4" xfId="1492"/>
    <cellStyle name="Normal 145" xfId="347"/>
    <cellStyle name="Normal 145 2" xfId="1493"/>
    <cellStyle name="Normal 145 2 2" xfId="1494"/>
    <cellStyle name="Normal 145 3" xfId="1495"/>
    <cellStyle name="Normal 145 4" xfId="1496"/>
    <cellStyle name="Normal 146" xfId="348"/>
    <cellStyle name="Normal 146 2" xfId="1497"/>
    <cellStyle name="Normal 146 2 2" xfId="1498"/>
    <cellStyle name="Normal 146 3" xfId="1499"/>
    <cellStyle name="Normal 146 4" xfId="1500"/>
    <cellStyle name="Normal 147" xfId="349"/>
    <cellStyle name="Normal 147 2" xfId="1501"/>
    <cellStyle name="Normal 147 2 2" xfId="1502"/>
    <cellStyle name="Normal 147 3" xfId="1503"/>
    <cellStyle name="Normal 147 4" xfId="1504"/>
    <cellStyle name="Normal 148" xfId="350"/>
    <cellStyle name="Normal 148 2" xfId="351"/>
    <cellStyle name="Normal 149" xfId="352"/>
    <cellStyle name="Normal 149 2" xfId="353"/>
    <cellStyle name="Normal 149 3" xfId="354"/>
    <cellStyle name="Normal 15" xfId="355"/>
    <cellStyle name="Normal 15 2" xfId="1505"/>
    <cellStyle name="Normal 15 2 2" xfId="1506"/>
    <cellStyle name="Normal 15 3" xfId="1507"/>
    <cellStyle name="Normal 15 4" xfId="1508"/>
    <cellStyle name="Normal 150" xfId="356"/>
    <cellStyle name="Normal 150 2" xfId="357"/>
    <cellStyle name="Normal 151" xfId="358"/>
    <cellStyle name="Normal 151 2" xfId="359"/>
    <cellStyle name="Normal 151 3" xfId="360"/>
    <cellStyle name="Normal 152" xfId="361"/>
    <cellStyle name="Normal 152 2" xfId="362"/>
    <cellStyle name="Normal 153" xfId="363"/>
    <cellStyle name="Normal 154" xfId="364"/>
    <cellStyle name="Normal 155" xfId="365"/>
    <cellStyle name="Normal 155 2" xfId="1509"/>
    <cellStyle name="Normal 156" xfId="3957"/>
    <cellStyle name="Normal 156 2" xfId="3965"/>
    <cellStyle name="Normal 157" xfId="366"/>
    <cellStyle name="Normal 158" xfId="3966"/>
    <cellStyle name="Normal 158 2" xfId="3958"/>
    <cellStyle name="Normal 158 3" xfId="4068"/>
    <cellStyle name="Normal 16" xfId="367"/>
    <cellStyle name="Normal 16 2" xfId="1510"/>
    <cellStyle name="Normal 16 2 2" xfId="1511"/>
    <cellStyle name="Normal 16 3" xfId="1512"/>
    <cellStyle name="Normal 16 4" xfId="1513"/>
    <cellStyle name="Normal 17" xfId="368"/>
    <cellStyle name="Normal 17 2" xfId="1514"/>
    <cellStyle name="Normal 17 2 2" xfId="1515"/>
    <cellStyle name="Normal 17 3" xfId="1516"/>
    <cellStyle name="Normal 17 4" xfId="1517"/>
    <cellStyle name="Normal 18" xfId="369"/>
    <cellStyle name="Normal 18 2" xfId="1518"/>
    <cellStyle name="Normal 18 2 2" xfId="1519"/>
    <cellStyle name="Normal 18 3" xfId="1520"/>
    <cellStyle name="Normal 18 4" xfId="1521"/>
    <cellStyle name="Normal 19" xfId="370"/>
    <cellStyle name="Normal 19 2" xfId="1522"/>
    <cellStyle name="Normal 19 2 2" xfId="1523"/>
    <cellStyle name="Normal 19 3" xfId="1524"/>
    <cellStyle name="Normal 19 4" xfId="1525"/>
    <cellStyle name="Normal 2" xfId="1"/>
    <cellStyle name="Normal 2 2" xfId="371"/>
    <cellStyle name="Normal 2 2 2" xfId="372"/>
    <cellStyle name="Normal 2 2 2 2" xfId="373"/>
    <cellStyle name="Normal 2 2 2 2 2" xfId="374"/>
    <cellStyle name="Normal 2 2 2 2 3" xfId="375"/>
    <cellStyle name="Normal 2 2 2 3" xfId="376"/>
    <cellStyle name="Normal 2 2 2 4" xfId="377"/>
    <cellStyle name="Normal 2 2 2 5" xfId="378"/>
    <cellStyle name="Normal 2 2 3" xfId="379"/>
    <cellStyle name="Normal 2 2 3 2" xfId="380"/>
    <cellStyle name="Normal 2 2 3 3" xfId="381"/>
    <cellStyle name="Normal 2 2 3 3 2" xfId="3967"/>
    <cellStyle name="Normal 2 2 4" xfId="382"/>
    <cellStyle name="Normal 2 2 4 2" xfId="383"/>
    <cellStyle name="Normal 2 2 5" xfId="384"/>
    <cellStyle name="Normal 2 2 5 2" xfId="385"/>
    <cellStyle name="Normal 2 2 6" xfId="386"/>
    <cellStyle name="Normal 2 2 7" xfId="387"/>
    <cellStyle name="Normal 2 3" xfId="388"/>
    <cellStyle name="Normal 2 3 10" xfId="3968"/>
    <cellStyle name="Normal 2 3 11" xfId="3969"/>
    <cellStyle name="Normal 2 3 12" xfId="3970"/>
    <cellStyle name="Normal 2 3 13" xfId="3971"/>
    <cellStyle name="Normal 2 3 14" xfId="3972"/>
    <cellStyle name="Normal 2 3 15" xfId="3973"/>
    <cellStyle name="Normal 2 3 16" xfId="3974"/>
    <cellStyle name="Normal 2 3 17" xfId="3975"/>
    <cellStyle name="Normal 2 3 18" xfId="3976"/>
    <cellStyle name="Normal 2 3 19" xfId="3977"/>
    <cellStyle name="Normal 2 3 2" xfId="389"/>
    <cellStyle name="Normal 2 3 20" xfId="3978"/>
    <cellStyle name="Normal 2 3 21" xfId="3979"/>
    <cellStyle name="Normal 2 3 22" xfId="3980"/>
    <cellStyle name="Normal 2 3 23" xfId="3981"/>
    <cellStyle name="Normal 2 3 24" xfId="3982"/>
    <cellStyle name="Normal 2 3 25" xfId="3983"/>
    <cellStyle name="Normal 2 3 26" xfId="3984"/>
    <cellStyle name="Normal 2 3 27" xfId="3985"/>
    <cellStyle name="Normal 2 3 28" xfId="3986"/>
    <cellStyle name="Normal 2 3 29" xfId="3987"/>
    <cellStyle name="Normal 2 3 3" xfId="3988"/>
    <cellStyle name="Normal 2 3 30" xfId="3989"/>
    <cellStyle name="Normal 2 3 31" xfId="3990"/>
    <cellStyle name="Normal 2 3 32" xfId="3991"/>
    <cellStyle name="Normal 2 3 33" xfId="3992"/>
    <cellStyle name="Normal 2 3 34" xfId="3993"/>
    <cellStyle name="Normal 2 3 35" xfId="3994"/>
    <cellStyle name="Normal 2 3 36" xfId="3995"/>
    <cellStyle name="Normal 2 3 37" xfId="3996"/>
    <cellStyle name="Normal 2 3 38" xfId="3997"/>
    <cellStyle name="Normal 2 3 39" xfId="3998"/>
    <cellStyle name="Normal 2 3 4" xfId="3999"/>
    <cellStyle name="Normal 2 3 40" xfId="4000"/>
    <cellStyle name="Normal 2 3 41" xfId="4001"/>
    <cellStyle name="Normal 2 3 42" xfId="4002"/>
    <cellStyle name="Normal 2 3 43" xfId="4003"/>
    <cellStyle name="Normal 2 3 44" xfId="4004"/>
    <cellStyle name="Normal 2 3 45" xfId="4005"/>
    <cellStyle name="Normal 2 3 46" xfId="4006"/>
    <cellStyle name="Normal 2 3 47" xfId="4007"/>
    <cellStyle name="Normal 2 3 48" xfId="4008"/>
    <cellStyle name="Normal 2 3 49" xfId="4009"/>
    <cellStyle name="Normal 2 3 5" xfId="4010"/>
    <cellStyle name="Normal 2 3 50" xfId="4011"/>
    <cellStyle name="Normal 2 3 51" xfId="4012"/>
    <cellStyle name="Normal 2 3 52" xfId="4013"/>
    <cellStyle name="Normal 2 3 53" xfId="4014"/>
    <cellStyle name="Normal 2 3 54" xfId="4015"/>
    <cellStyle name="Normal 2 3 55" xfId="4016"/>
    <cellStyle name="Normal 2 3 56" xfId="4017"/>
    <cellStyle name="Normal 2 3 57" xfId="4018"/>
    <cellStyle name="Normal 2 3 58" xfId="4019"/>
    <cellStyle name="Normal 2 3 59" xfId="4020"/>
    <cellStyle name="Normal 2 3 6" xfId="4021"/>
    <cellStyle name="Normal 2 3 60" xfId="4022"/>
    <cellStyle name="Normal 2 3 61" xfId="4023"/>
    <cellStyle name="Normal 2 3 62" xfId="4024"/>
    <cellStyle name="Normal 2 3 63" xfId="4025"/>
    <cellStyle name="Normal 2 3 64" xfId="4026"/>
    <cellStyle name="Normal 2 3 65" xfId="4027"/>
    <cellStyle name="Normal 2 3 66" xfId="4028"/>
    <cellStyle name="Normal 2 3 67" xfId="4029"/>
    <cellStyle name="Normal 2 3 68" xfId="4030"/>
    <cellStyle name="Normal 2 3 69" xfId="4031"/>
    <cellStyle name="Normal 2 3 7" xfId="4032"/>
    <cellStyle name="Normal 2 3 70" xfId="4033"/>
    <cellStyle name="Normal 2 3 71" xfId="4034"/>
    <cellStyle name="Normal 2 3 72" xfId="4035"/>
    <cellStyle name="Normal 2 3 73" xfId="4036"/>
    <cellStyle name="Normal 2 3 74" xfId="4037"/>
    <cellStyle name="Normal 2 3 75" xfId="4038"/>
    <cellStyle name="Normal 2 3 76" xfId="4039"/>
    <cellStyle name="Normal 2 3 77" xfId="4040"/>
    <cellStyle name="Normal 2 3 78" xfId="4041"/>
    <cellStyle name="Normal 2 3 79" xfId="4042"/>
    <cellStyle name="Normal 2 3 8" xfId="4043"/>
    <cellStyle name="Normal 2 3 80" xfId="4044"/>
    <cellStyle name="Normal 2 3 81" xfId="4045"/>
    <cellStyle name="Normal 2 3 82" xfId="4046"/>
    <cellStyle name="Normal 2 3 83" xfId="4047"/>
    <cellStyle name="Normal 2 3 84" xfId="4048"/>
    <cellStyle name="Normal 2 3 85" xfId="4049"/>
    <cellStyle name="Normal 2 3 86" xfId="4050"/>
    <cellStyle name="Normal 2 3 87" xfId="4051"/>
    <cellStyle name="Normal 2 3 88" xfId="4052"/>
    <cellStyle name="Normal 2 3 89" xfId="4053"/>
    <cellStyle name="Normal 2 3 9" xfId="4054"/>
    <cellStyle name="Normal 2 3 90" xfId="4055"/>
    <cellStyle name="Normal 2 3 91" xfId="4056"/>
    <cellStyle name="Normal 2 3 92" xfId="4057"/>
    <cellStyle name="Normal 2 3 93" xfId="4058"/>
    <cellStyle name="Normal 2 3 94" xfId="4059"/>
    <cellStyle name="Normal 2 4" xfId="390"/>
    <cellStyle name="Normal 2 4 2" xfId="391"/>
    <cellStyle name="Normal 2 5" xfId="392"/>
    <cellStyle name="Normal 2_April-13 - Certificate" xfId="4060"/>
    <cellStyle name="Normal 20" xfId="393"/>
    <cellStyle name="Normal 20 2" xfId="1526"/>
    <cellStyle name="Normal 20 2 2" xfId="1527"/>
    <cellStyle name="Normal 20 3" xfId="1528"/>
    <cellStyle name="Normal 20 4" xfId="1529"/>
    <cellStyle name="Normal 21" xfId="394"/>
    <cellStyle name="Normal 21 2" xfId="1530"/>
    <cellStyle name="Normal 21 2 2" xfId="1531"/>
    <cellStyle name="Normal 21 3" xfId="1532"/>
    <cellStyle name="Normal 21 4" xfId="1533"/>
    <cellStyle name="Normal 22" xfId="395"/>
    <cellStyle name="Normal 22 2" xfId="1534"/>
    <cellStyle name="Normal 22 2 2" xfId="1535"/>
    <cellStyle name="Normal 22 3" xfId="1536"/>
    <cellStyle name="Normal 22 4" xfId="1537"/>
    <cellStyle name="Normal 23" xfId="396"/>
    <cellStyle name="Normal 23 2" xfId="1538"/>
    <cellStyle name="Normal 23 2 2" xfId="1539"/>
    <cellStyle name="Normal 23 3" xfId="1540"/>
    <cellStyle name="Normal 23 4" xfId="1541"/>
    <cellStyle name="Normal 24" xfId="397"/>
    <cellStyle name="Normal 24 2" xfId="1542"/>
    <cellStyle name="Normal 24 2 2" xfId="1543"/>
    <cellStyle name="Normal 24 3" xfId="1544"/>
    <cellStyle name="Normal 24 4" xfId="1545"/>
    <cellStyle name="Normal 25" xfId="398"/>
    <cellStyle name="Normal 25 2" xfId="1546"/>
    <cellStyle name="Normal 25 2 2" xfId="1547"/>
    <cellStyle name="Normal 25 3" xfId="1548"/>
    <cellStyle name="Normal 25 4" xfId="1549"/>
    <cellStyle name="Normal 26" xfId="399"/>
    <cellStyle name="Normal 26 10" xfId="400"/>
    <cellStyle name="Normal 26 10 2" xfId="1550"/>
    <cellStyle name="Normal 26 10 2 2" xfId="1551"/>
    <cellStyle name="Normal 26 10 3" xfId="1552"/>
    <cellStyle name="Normal 26 10 4" xfId="1553"/>
    <cellStyle name="Normal 26 100" xfId="1554"/>
    <cellStyle name="Normal 26 101" xfId="1555"/>
    <cellStyle name="Normal 26 11" xfId="401"/>
    <cellStyle name="Normal 26 11 2" xfId="1556"/>
    <cellStyle name="Normal 26 11 2 2" xfId="1557"/>
    <cellStyle name="Normal 26 11 3" xfId="1558"/>
    <cellStyle name="Normal 26 11 4" xfId="1559"/>
    <cellStyle name="Normal 26 12" xfId="402"/>
    <cellStyle name="Normal 26 12 2" xfId="1560"/>
    <cellStyle name="Normal 26 12 2 2" xfId="1561"/>
    <cellStyle name="Normal 26 12 3" xfId="1562"/>
    <cellStyle name="Normal 26 12 4" xfId="1563"/>
    <cellStyle name="Normal 26 13" xfId="403"/>
    <cellStyle name="Normal 26 13 2" xfId="1564"/>
    <cellStyle name="Normal 26 13 2 2" xfId="1565"/>
    <cellStyle name="Normal 26 13 3" xfId="1566"/>
    <cellStyle name="Normal 26 13 4" xfId="1567"/>
    <cellStyle name="Normal 26 14" xfId="404"/>
    <cellStyle name="Normal 26 14 2" xfId="1568"/>
    <cellStyle name="Normal 26 14 2 2" xfId="1569"/>
    <cellStyle name="Normal 26 14 3" xfId="1570"/>
    <cellStyle name="Normal 26 14 4" xfId="1571"/>
    <cellStyle name="Normal 26 15" xfId="405"/>
    <cellStyle name="Normal 26 15 2" xfId="1572"/>
    <cellStyle name="Normal 26 15 2 2" xfId="1573"/>
    <cellStyle name="Normal 26 15 3" xfId="1574"/>
    <cellStyle name="Normal 26 15 4" xfId="1575"/>
    <cellStyle name="Normal 26 16" xfId="406"/>
    <cellStyle name="Normal 26 16 2" xfId="1576"/>
    <cellStyle name="Normal 26 16 2 2" xfId="1577"/>
    <cellStyle name="Normal 26 16 3" xfId="1578"/>
    <cellStyle name="Normal 26 16 4" xfId="1579"/>
    <cellStyle name="Normal 26 17" xfId="407"/>
    <cellStyle name="Normal 26 17 2" xfId="1580"/>
    <cellStyle name="Normal 26 17 2 2" xfId="1581"/>
    <cellStyle name="Normal 26 17 3" xfId="1582"/>
    <cellStyle name="Normal 26 17 4" xfId="1583"/>
    <cellStyle name="Normal 26 18" xfId="408"/>
    <cellStyle name="Normal 26 18 2" xfId="1584"/>
    <cellStyle name="Normal 26 18 2 2" xfId="1585"/>
    <cellStyle name="Normal 26 18 3" xfId="1586"/>
    <cellStyle name="Normal 26 18 4" xfId="1587"/>
    <cellStyle name="Normal 26 19" xfId="409"/>
    <cellStyle name="Normal 26 19 2" xfId="1588"/>
    <cellStyle name="Normal 26 19 2 2" xfId="1589"/>
    <cellStyle name="Normal 26 19 3" xfId="1590"/>
    <cellStyle name="Normal 26 19 4" xfId="1591"/>
    <cellStyle name="Normal 26 2" xfId="410"/>
    <cellStyle name="Normal 26 2 2" xfId="1592"/>
    <cellStyle name="Normal 26 2 2 2" xfId="1593"/>
    <cellStyle name="Normal 26 2 3" xfId="1594"/>
    <cellStyle name="Normal 26 2 4" xfId="1595"/>
    <cellStyle name="Normal 26 20" xfId="411"/>
    <cellStyle name="Normal 26 20 2" xfId="1596"/>
    <cellStyle name="Normal 26 20 2 2" xfId="1597"/>
    <cellStyle name="Normal 26 20 3" xfId="1598"/>
    <cellStyle name="Normal 26 20 4" xfId="1599"/>
    <cellStyle name="Normal 26 21" xfId="412"/>
    <cellStyle name="Normal 26 21 2" xfId="1600"/>
    <cellStyle name="Normal 26 21 2 2" xfId="1601"/>
    <cellStyle name="Normal 26 21 3" xfId="1602"/>
    <cellStyle name="Normal 26 21 4" xfId="1603"/>
    <cellStyle name="Normal 26 22" xfId="413"/>
    <cellStyle name="Normal 26 22 2" xfId="1604"/>
    <cellStyle name="Normal 26 22 2 2" xfId="1605"/>
    <cellStyle name="Normal 26 22 3" xfId="1606"/>
    <cellStyle name="Normal 26 22 4" xfId="1607"/>
    <cellStyle name="Normal 26 23" xfId="414"/>
    <cellStyle name="Normal 26 23 2" xfId="1608"/>
    <cellStyle name="Normal 26 23 2 2" xfId="1609"/>
    <cellStyle name="Normal 26 23 3" xfId="1610"/>
    <cellStyle name="Normal 26 23 4" xfId="1611"/>
    <cellStyle name="Normal 26 24" xfId="415"/>
    <cellStyle name="Normal 26 24 2" xfId="1612"/>
    <cellStyle name="Normal 26 24 2 2" xfId="1613"/>
    <cellStyle name="Normal 26 24 3" xfId="1614"/>
    <cellStyle name="Normal 26 24 4" xfId="1615"/>
    <cellStyle name="Normal 26 25" xfId="416"/>
    <cellStyle name="Normal 26 25 2" xfId="1616"/>
    <cellStyle name="Normal 26 25 2 2" xfId="1617"/>
    <cellStyle name="Normal 26 25 3" xfId="1618"/>
    <cellStyle name="Normal 26 25 4" xfId="1619"/>
    <cellStyle name="Normal 26 26" xfId="417"/>
    <cellStyle name="Normal 26 26 2" xfId="1620"/>
    <cellStyle name="Normal 26 26 2 2" xfId="1621"/>
    <cellStyle name="Normal 26 26 3" xfId="1622"/>
    <cellStyle name="Normal 26 26 4" xfId="1623"/>
    <cellStyle name="Normal 26 27" xfId="418"/>
    <cellStyle name="Normal 26 27 2" xfId="1624"/>
    <cellStyle name="Normal 26 27 2 2" xfId="1625"/>
    <cellStyle name="Normal 26 27 3" xfId="1626"/>
    <cellStyle name="Normal 26 27 4" xfId="1627"/>
    <cellStyle name="Normal 26 28" xfId="419"/>
    <cellStyle name="Normal 26 28 2" xfId="1628"/>
    <cellStyle name="Normal 26 28 2 2" xfId="1629"/>
    <cellStyle name="Normal 26 28 3" xfId="1630"/>
    <cellStyle name="Normal 26 28 4" xfId="1631"/>
    <cellStyle name="Normal 26 29" xfId="420"/>
    <cellStyle name="Normal 26 29 2" xfId="1632"/>
    <cellStyle name="Normal 26 29 2 2" xfId="1633"/>
    <cellStyle name="Normal 26 29 3" xfId="1634"/>
    <cellStyle name="Normal 26 29 4" xfId="1635"/>
    <cellStyle name="Normal 26 3" xfId="421"/>
    <cellStyle name="Normal 26 3 2" xfId="1636"/>
    <cellStyle name="Normal 26 3 2 2" xfId="1637"/>
    <cellStyle name="Normal 26 3 3" xfId="1638"/>
    <cellStyle name="Normal 26 3 4" xfId="1639"/>
    <cellStyle name="Normal 26 30" xfId="422"/>
    <cellStyle name="Normal 26 30 2" xfId="1640"/>
    <cellStyle name="Normal 26 30 2 2" xfId="1641"/>
    <cellStyle name="Normal 26 30 3" xfId="1642"/>
    <cellStyle name="Normal 26 30 4" xfId="1643"/>
    <cellStyle name="Normal 26 31" xfId="423"/>
    <cellStyle name="Normal 26 31 2" xfId="1644"/>
    <cellStyle name="Normal 26 31 2 2" xfId="1645"/>
    <cellStyle name="Normal 26 31 3" xfId="1646"/>
    <cellStyle name="Normal 26 31 4" xfId="1647"/>
    <cellStyle name="Normal 26 32" xfId="424"/>
    <cellStyle name="Normal 26 32 2" xfId="1648"/>
    <cellStyle name="Normal 26 32 2 2" xfId="1649"/>
    <cellStyle name="Normal 26 32 3" xfId="1650"/>
    <cellStyle name="Normal 26 32 4" xfId="1651"/>
    <cellStyle name="Normal 26 33" xfId="425"/>
    <cellStyle name="Normal 26 33 10" xfId="426"/>
    <cellStyle name="Normal 26 33 10 2" xfId="1652"/>
    <cellStyle name="Normal 26 33 10 2 2" xfId="1653"/>
    <cellStyle name="Normal 26 33 10 3" xfId="1654"/>
    <cellStyle name="Normal 26 33 10 4" xfId="1655"/>
    <cellStyle name="Normal 26 33 11" xfId="427"/>
    <cellStyle name="Normal 26 33 11 2" xfId="1656"/>
    <cellStyle name="Normal 26 33 11 2 2" xfId="1657"/>
    <cellStyle name="Normal 26 33 11 3" xfId="1658"/>
    <cellStyle name="Normal 26 33 11 4" xfId="1659"/>
    <cellStyle name="Normal 26 33 12" xfId="428"/>
    <cellStyle name="Normal 26 33 12 2" xfId="1660"/>
    <cellStyle name="Normal 26 33 12 2 2" xfId="1661"/>
    <cellStyle name="Normal 26 33 12 3" xfId="1662"/>
    <cellStyle name="Normal 26 33 12 4" xfId="1663"/>
    <cellStyle name="Normal 26 33 13" xfId="429"/>
    <cellStyle name="Normal 26 33 13 2" xfId="1664"/>
    <cellStyle name="Normal 26 33 13 2 2" xfId="1665"/>
    <cellStyle name="Normal 26 33 13 3" xfId="1666"/>
    <cellStyle name="Normal 26 33 13 4" xfId="1667"/>
    <cellStyle name="Normal 26 33 14" xfId="430"/>
    <cellStyle name="Normal 26 33 14 2" xfId="1668"/>
    <cellStyle name="Normal 26 33 14 2 2" xfId="1669"/>
    <cellStyle name="Normal 26 33 14 3" xfId="1670"/>
    <cellStyle name="Normal 26 33 14 4" xfId="1671"/>
    <cellStyle name="Normal 26 33 15" xfId="431"/>
    <cellStyle name="Normal 26 33 15 2" xfId="1672"/>
    <cellStyle name="Normal 26 33 15 2 2" xfId="1673"/>
    <cellStyle name="Normal 26 33 15 3" xfId="1674"/>
    <cellStyle name="Normal 26 33 15 4" xfId="1675"/>
    <cellStyle name="Normal 26 33 16" xfId="432"/>
    <cellStyle name="Normal 26 33 16 2" xfId="1676"/>
    <cellStyle name="Normal 26 33 16 2 2" xfId="1677"/>
    <cellStyle name="Normal 26 33 16 3" xfId="1678"/>
    <cellStyle name="Normal 26 33 16 4" xfId="1679"/>
    <cellStyle name="Normal 26 33 17" xfId="433"/>
    <cellStyle name="Normal 26 33 17 2" xfId="1680"/>
    <cellStyle name="Normal 26 33 17 2 2" xfId="1681"/>
    <cellStyle name="Normal 26 33 17 3" xfId="1682"/>
    <cellStyle name="Normal 26 33 17 4" xfId="1683"/>
    <cellStyle name="Normal 26 33 18" xfId="434"/>
    <cellStyle name="Normal 26 33 18 2" xfId="1684"/>
    <cellStyle name="Normal 26 33 18 2 2" xfId="1685"/>
    <cellStyle name="Normal 26 33 18 3" xfId="1686"/>
    <cellStyle name="Normal 26 33 18 4" xfId="1687"/>
    <cellStyle name="Normal 26 33 19" xfId="435"/>
    <cellStyle name="Normal 26 33 19 2" xfId="1688"/>
    <cellStyle name="Normal 26 33 19 2 2" xfId="1689"/>
    <cellStyle name="Normal 26 33 19 3" xfId="1690"/>
    <cellStyle name="Normal 26 33 19 4" xfId="1691"/>
    <cellStyle name="Normal 26 33 2" xfId="436"/>
    <cellStyle name="Normal 26 33 2 2" xfId="1692"/>
    <cellStyle name="Normal 26 33 2 2 2" xfId="1693"/>
    <cellStyle name="Normal 26 33 2 3" xfId="1694"/>
    <cellStyle name="Normal 26 33 2 4" xfId="1695"/>
    <cellStyle name="Normal 26 33 20" xfId="437"/>
    <cellStyle name="Normal 26 33 20 2" xfId="1696"/>
    <cellStyle name="Normal 26 33 20 2 2" xfId="1697"/>
    <cellStyle name="Normal 26 33 20 3" xfId="1698"/>
    <cellStyle name="Normal 26 33 20 4" xfId="1699"/>
    <cellStyle name="Normal 26 33 21" xfId="438"/>
    <cellStyle name="Normal 26 33 21 2" xfId="1700"/>
    <cellStyle name="Normal 26 33 21 2 2" xfId="1701"/>
    <cellStyle name="Normal 26 33 21 3" xfId="1702"/>
    <cellStyle name="Normal 26 33 21 4" xfId="1703"/>
    <cellStyle name="Normal 26 33 22" xfId="439"/>
    <cellStyle name="Normal 26 33 22 2" xfId="1704"/>
    <cellStyle name="Normal 26 33 22 2 2" xfId="1705"/>
    <cellStyle name="Normal 26 33 22 3" xfId="1706"/>
    <cellStyle name="Normal 26 33 22 4" xfId="1707"/>
    <cellStyle name="Normal 26 33 23" xfId="440"/>
    <cellStyle name="Normal 26 33 23 2" xfId="1708"/>
    <cellStyle name="Normal 26 33 23 2 2" xfId="1709"/>
    <cellStyle name="Normal 26 33 23 3" xfId="1710"/>
    <cellStyle name="Normal 26 33 23 4" xfId="1711"/>
    <cellStyle name="Normal 26 33 24" xfId="441"/>
    <cellStyle name="Normal 26 33 24 2" xfId="1712"/>
    <cellStyle name="Normal 26 33 24 2 2" xfId="1713"/>
    <cellStyle name="Normal 26 33 24 3" xfId="1714"/>
    <cellStyle name="Normal 26 33 24 4" xfId="1715"/>
    <cellStyle name="Normal 26 33 25" xfId="1716"/>
    <cellStyle name="Normal 26 33 25 2" xfId="1717"/>
    <cellStyle name="Normal 26 33 26" xfId="1718"/>
    <cellStyle name="Normal 26 33 27" xfId="1719"/>
    <cellStyle name="Normal 26 33 3" xfId="442"/>
    <cellStyle name="Normal 26 33 3 2" xfId="1720"/>
    <cellStyle name="Normal 26 33 3 2 2" xfId="1721"/>
    <cellStyle name="Normal 26 33 3 3" xfId="1722"/>
    <cellStyle name="Normal 26 33 3 4" xfId="1723"/>
    <cellStyle name="Normal 26 33 4" xfId="443"/>
    <cellStyle name="Normal 26 33 4 2" xfId="1724"/>
    <cellStyle name="Normal 26 33 4 2 2" xfId="1725"/>
    <cellStyle name="Normal 26 33 4 3" xfId="1726"/>
    <cellStyle name="Normal 26 33 4 4" xfId="1727"/>
    <cellStyle name="Normal 26 33 5" xfId="444"/>
    <cellStyle name="Normal 26 33 5 2" xfId="1728"/>
    <cellStyle name="Normal 26 33 5 2 2" xfId="1729"/>
    <cellStyle name="Normal 26 33 5 3" xfId="1730"/>
    <cellStyle name="Normal 26 33 5 4" xfId="1731"/>
    <cellStyle name="Normal 26 33 6" xfId="445"/>
    <cellStyle name="Normal 26 33 6 2" xfId="1732"/>
    <cellStyle name="Normal 26 33 6 2 2" xfId="1733"/>
    <cellStyle name="Normal 26 33 6 3" xfId="1734"/>
    <cellStyle name="Normal 26 33 6 4" xfId="1735"/>
    <cellStyle name="Normal 26 33 7" xfId="446"/>
    <cellStyle name="Normal 26 33 7 2" xfId="1736"/>
    <cellStyle name="Normal 26 33 7 2 2" xfId="1737"/>
    <cellStyle name="Normal 26 33 7 3" xfId="1738"/>
    <cellStyle name="Normal 26 33 7 4" xfId="1739"/>
    <cellStyle name="Normal 26 33 8" xfId="447"/>
    <cellStyle name="Normal 26 33 8 2" xfId="1740"/>
    <cellStyle name="Normal 26 33 8 2 2" xfId="1741"/>
    <cellStyle name="Normal 26 33 8 3" xfId="1742"/>
    <cellStyle name="Normal 26 33 8 4" xfId="1743"/>
    <cellStyle name="Normal 26 33 9" xfId="448"/>
    <cellStyle name="Normal 26 33 9 2" xfId="1744"/>
    <cellStyle name="Normal 26 33 9 2 2" xfId="1745"/>
    <cellStyle name="Normal 26 33 9 3" xfId="1746"/>
    <cellStyle name="Normal 26 33 9 4" xfId="1747"/>
    <cellStyle name="Normal 26 34" xfId="449"/>
    <cellStyle name="Normal 26 34 2" xfId="1748"/>
    <cellStyle name="Normal 26 34 2 2" xfId="1749"/>
    <cellStyle name="Normal 26 34 3" xfId="1750"/>
    <cellStyle name="Normal 26 34 4" xfId="1751"/>
    <cellStyle name="Normal 26 35" xfId="450"/>
    <cellStyle name="Normal 26 35 2" xfId="1752"/>
    <cellStyle name="Normal 26 35 2 2" xfId="1753"/>
    <cellStyle name="Normal 26 35 3" xfId="1754"/>
    <cellStyle name="Normal 26 35 4" xfId="1755"/>
    <cellStyle name="Normal 26 36" xfId="451"/>
    <cellStyle name="Normal 26 36 2" xfId="1756"/>
    <cellStyle name="Normal 26 36 2 2" xfId="1757"/>
    <cellStyle name="Normal 26 36 3" xfId="1758"/>
    <cellStyle name="Normal 26 36 4" xfId="1759"/>
    <cellStyle name="Normal 26 37" xfId="452"/>
    <cellStyle name="Normal 26 37 2" xfId="1760"/>
    <cellStyle name="Normal 26 37 2 2" xfId="1761"/>
    <cellStyle name="Normal 26 37 3" xfId="1762"/>
    <cellStyle name="Normal 26 37 4" xfId="1763"/>
    <cellStyle name="Normal 26 38" xfId="453"/>
    <cellStyle name="Normal 26 38 2" xfId="1764"/>
    <cellStyle name="Normal 26 38 2 2" xfId="1765"/>
    <cellStyle name="Normal 26 38 3" xfId="1766"/>
    <cellStyle name="Normal 26 38 4" xfId="1767"/>
    <cellStyle name="Normal 26 39" xfId="454"/>
    <cellStyle name="Normal 26 39 2" xfId="1768"/>
    <cellStyle name="Normal 26 39 2 2" xfId="1769"/>
    <cellStyle name="Normal 26 39 3" xfId="1770"/>
    <cellStyle name="Normal 26 39 4" xfId="1771"/>
    <cellStyle name="Normal 26 4" xfId="455"/>
    <cellStyle name="Normal 26 4 2" xfId="1772"/>
    <cellStyle name="Normal 26 4 2 2" xfId="1773"/>
    <cellStyle name="Normal 26 4 3" xfId="1774"/>
    <cellStyle name="Normal 26 4 4" xfId="1775"/>
    <cellStyle name="Normal 26 40" xfId="456"/>
    <cellStyle name="Normal 26 40 2" xfId="1776"/>
    <cellStyle name="Normal 26 40 2 2" xfId="1777"/>
    <cellStyle name="Normal 26 40 3" xfId="1778"/>
    <cellStyle name="Normal 26 40 4" xfId="1779"/>
    <cellStyle name="Normal 26 41" xfId="457"/>
    <cellStyle name="Normal 26 41 2" xfId="1780"/>
    <cellStyle name="Normal 26 41 2 2" xfId="1781"/>
    <cellStyle name="Normal 26 41 3" xfId="1782"/>
    <cellStyle name="Normal 26 41 4" xfId="1783"/>
    <cellStyle name="Normal 26 42" xfId="458"/>
    <cellStyle name="Normal 26 42 2" xfId="1784"/>
    <cellStyle name="Normal 26 42 2 2" xfId="1785"/>
    <cellStyle name="Normal 26 42 3" xfId="1786"/>
    <cellStyle name="Normal 26 42 4" xfId="1787"/>
    <cellStyle name="Normal 26 43" xfId="459"/>
    <cellStyle name="Normal 26 43 2" xfId="1788"/>
    <cellStyle name="Normal 26 43 2 2" xfId="1789"/>
    <cellStyle name="Normal 26 43 3" xfId="1790"/>
    <cellStyle name="Normal 26 43 4" xfId="1791"/>
    <cellStyle name="Normal 26 44" xfId="460"/>
    <cellStyle name="Normal 26 44 2" xfId="1792"/>
    <cellStyle name="Normal 26 44 2 2" xfId="1793"/>
    <cellStyle name="Normal 26 44 3" xfId="1794"/>
    <cellStyle name="Normal 26 44 4" xfId="1795"/>
    <cellStyle name="Normal 26 45" xfId="461"/>
    <cellStyle name="Normal 26 45 2" xfId="1796"/>
    <cellStyle name="Normal 26 45 2 2" xfId="1797"/>
    <cellStyle name="Normal 26 45 3" xfId="1798"/>
    <cellStyle name="Normal 26 45 4" xfId="1799"/>
    <cellStyle name="Normal 26 46" xfId="462"/>
    <cellStyle name="Normal 26 46 2" xfId="1800"/>
    <cellStyle name="Normal 26 46 2 2" xfId="1801"/>
    <cellStyle name="Normal 26 46 3" xfId="1802"/>
    <cellStyle name="Normal 26 46 4" xfId="1803"/>
    <cellStyle name="Normal 26 47" xfId="463"/>
    <cellStyle name="Normal 26 47 2" xfId="1804"/>
    <cellStyle name="Normal 26 47 2 2" xfId="1805"/>
    <cellStyle name="Normal 26 47 3" xfId="1806"/>
    <cellStyle name="Normal 26 47 4" xfId="1807"/>
    <cellStyle name="Normal 26 48" xfId="464"/>
    <cellStyle name="Normal 26 48 2" xfId="1808"/>
    <cellStyle name="Normal 26 48 2 2" xfId="1809"/>
    <cellStyle name="Normal 26 48 3" xfId="1810"/>
    <cellStyle name="Normal 26 48 4" xfId="1811"/>
    <cellStyle name="Normal 26 49" xfId="465"/>
    <cellStyle name="Normal 26 49 2" xfId="1812"/>
    <cellStyle name="Normal 26 49 2 2" xfId="1813"/>
    <cellStyle name="Normal 26 49 3" xfId="1814"/>
    <cellStyle name="Normal 26 49 4" xfId="1815"/>
    <cellStyle name="Normal 26 5" xfId="466"/>
    <cellStyle name="Normal 26 5 2" xfId="1816"/>
    <cellStyle name="Normal 26 5 2 2" xfId="1817"/>
    <cellStyle name="Normal 26 5 3" xfId="1818"/>
    <cellStyle name="Normal 26 5 4" xfId="1819"/>
    <cellStyle name="Normal 26 50" xfId="467"/>
    <cellStyle name="Normal 26 50 2" xfId="1820"/>
    <cellStyle name="Normal 26 50 2 2" xfId="1821"/>
    <cellStyle name="Normal 26 50 3" xfId="1822"/>
    <cellStyle name="Normal 26 50 4" xfId="1823"/>
    <cellStyle name="Normal 26 51" xfId="468"/>
    <cellStyle name="Normal 26 51 2" xfId="1824"/>
    <cellStyle name="Normal 26 51 2 2" xfId="1825"/>
    <cellStyle name="Normal 26 51 3" xfId="1826"/>
    <cellStyle name="Normal 26 51 4" xfId="1827"/>
    <cellStyle name="Normal 26 52" xfId="469"/>
    <cellStyle name="Normal 26 52 2" xfId="1828"/>
    <cellStyle name="Normal 26 52 2 2" xfId="1829"/>
    <cellStyle name="Normal 26 52 3" xfId="1830"/>
    <cellStyle name="Normal 26 52 4" xfId="1831"/>
    <cellStyle name="Normal 26 53" xfId="470"/>
    <cellStyle name="Normal 26 53 2" xfId="1832"/>
    <cellStyle name="Normal 26 53 2 2" xfId="1833"/>
    <cellStyle name="Normal 26 53 3" xfId="1834"/>
    <cellStyle name="Normal 26 53 4" xfId="1835"/>
    <cellStyle name="Normal 26 54" xfId="471"/>
    <cellStyle name="Normal 26 54 2" xfId="1836"/>
    <cellStyle name="Normal 26 54 2 2" xfId="1837"/>
    <cellStyle name="Normal 26 54 3" xfId="1838"/>
    <cellStyle name="Normal 26 54 4" xfId="1839"/>
    <cellStyle name="Normal 26 55" xfId="472"/>
    <cellStyle name="Normal 26 55 2" xfId="1840"/>
    <cellStyle name="Normal 26 55 2 2" xfId="1841"/>
    <cellStyle name="Normal 26 55 3" xfId="1842"/>
    <cellStyle name="Normal 26 55 4" xfId="1843"/>
    <cellStyle name="Normal 26 56" xfId="473"/>
    <cellStyle name="Normal 26 56 2" xfId="1844"/>
    <cellStyle name="Normal 26 56 2 2" xfId="1845"/>
    <cellStyle name="Normal 26 56 3" xfId="1846"/>
    <cellStyle name="Normal 26 56 4" xfId="1847"/>
    <cellStyle name="Normal 26 57" xfId="474"/>
    <cellStyle name="Normal 26 57 2" xfId="1848"/>
    <cellStyle name="Normal 26 57 2 2" xfId="1849"/>
    <cellStyle name="Normal 26 57 3" xfId="1850"/>
    <cellStyle name="Normal 26 57 4" xfId="1851"/>
    <cellStyle name="Normal 26 58" xfId="475"/>
    <cellStyle name="Normal 26 58 2" xfId="1852"/>
    <cellStyle name="Normal 26 58 2 2" xfId="1853"/>
    <cellStyle name="Normal 26 58 3" xfId="1854"/>
    <cellStyle name="Normal 26 58 4" xfId="1855"/>
    <cellStyle name="Normal 26 59" xfId="476"/>
    <cellStyle name="Normal 26 59 2" xfId="1856"/>
    <cellStyle name="Normal 26 59 2 2" xfId="1857"/>
    <cellStyle name="Normal 26 59 3" xfId="1858"/>
    <cellStyle name="Normal 26 59 4" xfId="1859"/>
    <cellStyle name="Normal 26 6" xfId="477"/>
    <cellStyle name="Normal 26 6 2" xfId="1860"/>
    <cellStyle name="Normal 26 6 2 2" xfId="1861"/>
    <cellStyle name="Normal 26 6 3" xfId="1862"/>
    <cellStyle name="Normal 26 6 4" xfId="1863"/>
    <cellStyle name="Normal 26 60" xfId="478"/>
    <cellStyle name="Normal 26 60 2" xfId="1864"/>
    <cellStyle name="Normal 26 60 2 2" xfId="1865"/>
    <cellStyle name="Normal 26 60 3" xfId="1866"/>
    <cellStyle name="Normal 26 60 4" xfId="1867"/>
    <cellStyle name="Normal 26 61" xfId="479"/>
    <cellStyle name="Normal 26 61 2" xfId="1868"/>
    <cellStyle name="Normal 26 61 2 2" xfId="1869"/>
    <cellStyle name="Normal 26 61 3" xfId="1870"/>
    <cellStyle name="Normal 26 61 4" xfId="1871"/>
    <cellStyle name="Normal 26 62" xfId="480"/>
    <cellStyle name="Normal 26 62 2" xfId="1872"/>
    <cellStyle name="Normal 26 62 2 2" xfId="1873"/>
    <cellStyle name="Normal 26 62 3" xfId="1874"/>
    <cellStyle name="Normal 26 62 4" xfId="1875"/>
    <cellStyle name="Normal 26 63" xfId="481"/>
    <cellStyle name="Normal 26 63 2" xfId="1876"/>
    <cellStyle name="Normal 26 63 2 2" xfId="1877"/>
    <cellStyle name="Normal 26 63 3" xfId="1878"/>
    <cellStyle name="Normal 26 63 4" xfId="1879"/>
    <cellStyle name="Normal 26 64" xfId="482"/>
    <cellStyle name="Normal 26 64 2" xfId="1880"/>
    <cellStyle name="Normal 26 64 2 2" xfId="1881"/>
    <cellStyle name="Normal 26 64 3" xfId="1882"/>
    <cellStyle name="Normal 26 64 4" xfId="1883"/>
    <cellStyle name="Normal 26 65" xfId="483"/>
    <cellStyle name="Normal 26 65 2" xfId="1884"/>
    <cellStyle name="Normal 26 65 2 2" xfId="1885"/>
    <cellStyle name="Normal 26 65 3" xfId="1886"/>
    <cellStyle name="Normal 26 65 4" xfId="1887"/>
    <cellStyle name="Normal 26 66" xfId="484"/>
    <cellStyle name="Normal 26 66 2" xfId="1888"/>
    <cellStyle name="Normal 26 66 2 2" xfId="1889"/>
    <cellStyle name="Normal 26 66 3" xfId="1890"/>
    <cellStyle name="Normal 26 66 4" xfId="1891"/>
    <cellStyle name="Normal 26 67" xfId="485"/>
    <cellStyle name="Normal 26 67 2" xfId="1892"/>
    <cellStyle name="Normal 26 67 2 2" xfId="1893"/>
    <cellStyle name="Normal 26 67 3" xfId="1894"/>
    <cellStyle name="Normal 26 67 4" xfId="1895"/>
    <cellStyle name="Normal 26 68" xfId="486"/>
    <cellStyle name="Normal 26 68 2" xfId="1896"/>
    <cellStyle name="Normal 26 68 2 2" xfId="1897"/>
    <cellStyle name="Normal 26 68 3" xfId="1898"/>
    <cellStyle name="Normal 26 68 4" xfId="1899"/>
    <cellStyle name="Normal 26 69" xfId="487"/>
    <cellStyle name="Normal 26 69 2" xfId="1900"/>
    <cellStyle name="Normal 26 69 2 2" xfId="1901"/>
    <cellStyle name="Normal 26 69 3" xfId="1902"/>
    <cellStyle name="Normal 26 69 4" xfId="1903"/>
    <cellStyle name="Normal 26 7" xfId="488"/>
    <cellStyle name="Normal 26 7 2" xfId="1904"/>
    <cellStyle name="Normal 26 7 2 2" xfId="1905"/>
    <cellStyle name="Normal 26 7 3" xfId="1906"/>
    <cellStyle name="Normal 26 7 4" xfId="1907"/>
    <cellStyle name="Normal 26 70" xfId="489"/>
    <cellStyle name="Normal 26 70 2" xfId="1908"/>
    <cellStyle name="Normal 26 70 2 2" xfId="1909"/>
    <cellStyle name="Normal 26 70 3" xfId="1910"/>
    <cellStyle name="Normal 26 70 4" xfId="1911"/>
    <cellStyle name="Normal 26 71" xfId="490"/>
    <cellStyle name="Normal 26 71 2" xfId="1912"/>
    <cellStyle name="Normal 26 71 2 2" xfId="1913"/>
    <cellStyle name="Normal 26 71 3" xfId="1914"/>
    <cellStyle name="Normal 26 71 4" xfId="1915"/>
    <cellStyle name="Normal 26 72" xfId="491"/>
    <cellStyle name="Normal 26 72 2" xfId="1916"/>
    <cellStyle name="Normal 26 72 2 2" xfId="1917"/>
    <cellStyle name="Normal 26 72 3" xfId="1918"/>
    <cellStyle name="Normal 26 72 4" xfId="1919"/>
    <cellStyle name="Normal 26 73" xfId="492"/>
    <cellStyle name="Normal 26 73 2" xfId="1920"/>
    <cellStyle name="Normal 26 73 2 2" xfId="1921"/>
    <cellStyle name="Normal 26 73 3" xfId="1922"/>
    <cellStyle name="Normal 26 73 4" xfId="1923"/>
    <cellStyle name="Normal 26 74" xfId="493"/>
    <cellStyle name="Normal 26 74 2" xfId="1924"/>
    <cellStyle name="Normal 26 74 2 2" xfId="1925"/>
    <cellStyle name="Normal 26 74 3" xfId="1926"/>
    <cellStyle name="Normal 26 74 4" xfId="1927"/>
    <cellStyle name="Normal 26 75" xfId="494"/>
    <cellStyle name="Normal 26 75 2" xfId="1928"/>
    <cellStyle name="Normal 26 75 2 2" xfId="1929"/>
    <cellStyle name="Normal 26 75 3" xfId="1930"/>
    <cellStyle name="Normal 26 75 4" xfId="1931"/>
    <cellStyle name="Normal 26 76" xfId="495"/>
    <cellStyle name="Normal 26 76 2" xfId="1932"/>
    <cellStyle name="Normal 26 76 2 2" xfId="1933"/>
    <cellStyle name="Normal 26 76 3" xfId="1934"/>
    <cellStyle name="Normal 26 76 4" xfId="1935"/>
    <cellStyle name="Normal 26 77" xfId="496"/>
    <cellStyle name="Normal 26 77 2" xfId="1936"/>
    <cellStyle name="Normal 26 77 2 2" xfId="1937"/>
    <cellStyle name="Normal 26 77 3" xfId="1938"/>
    <cellStyle name="Normal 26 77 4" xfId="1939"/>
    <cellStyle name="Normal 26 78" xfId="497"/>
    <cellStyle name="Normal 26 78 2" xfId="1940"/>
    <cellStyle name="Normal 26 78 2 2" xfId="1941"/>
    <cellStyle name="Normal 26 78 3" xfId="1942"/>
    <cellStyle name="Normal 26 78 4" xfId="1943"/>
    <cellStyle name="Normal 26 79" xfId="498"/>
    <cellStyle name="Normal 26 79 2" xfId="1944"/>
    <cellStyle name="Normal 26 79 2 2" xfId="1945"/>
    <cellStyle name="Normal 26 79 3" xfId="1946"/>
    <cellStyle name="Normal 26 79 4" xfId="1947"/>
    <cellStyle name="Normal 26 8" xfId="499"/>
    <cellStyle name="Normal 26 8 2" xfId="1948"/>
    <cellStyle name="Normal 26 8 2 2" xfId="1949"/>
    <cellStyle name="Normal 26 8 3" xfId="1950"/>
    <cellStyle name="Normal 26 8 4" xfId="1951"/>
    <cellStyle name="Normal 26 80" xfId="500"/>
    <cellStyle name="Normal 26 80 2" xfId="1952"/>
    <cellStyle name="Normal 26 80 2 2" xfId="1953"/>
    <cellStyle name="Normal 26 80 3" xfId="1954"/>
    <cellStyle name="Normal 26 80 4" xfId="1955"/>
    <cellStyle name="Normal 26 81" xfId="501"/>
    <cellStyle name="Normal 26 81 2" xfId="1956"/>
    <cellStyle name="Normal 26 81 2 2" xfId="1957"/>
    <cellStyle name="Normal 26 81 3" xfId="1958"/>
    <cellStyle name="Normal 26 81 4" xfId="1959"/>
    <cellStyle name="Normal 26 82" xfId="502"/>
    <cellStyle name="Normal 26 82 2" xfId="1960"/>
    <cellStyle name="Normal 26 82 2 2" xfId="1961"/>
    <cellStyle name="Normal 26 82 3" xfId="1962"/>
    <cellStyle name="Normal 26 82 4" xfId="1963"/>
    <cellStyle name="Normal 26 83" xfId="503"/>
    <cellStyle name="Normal 26 83 2" xfId="1964"/>
    <cellStyle name="Normal 26 83 2 2" xfId="1965"/>
    <cellStyle name="Normal 26 83 3" xfId="1966"/>
    <cellStyle name="Normal 26 83 4" xfId="1967"/>
    <cellStyle name="Normal 26 84" xfId="504"/>
    <cellStyle name="Normal 26 84 2" xfId="1968"/>
    <cellStyle name="Normal 26 84 2 2" xfId="1969"/>
    <cellStyle name="Normal 26 84 3" xfId="1970"/>
    <cellStyle name="Normal 26 84 4" xfId="1971"/>
    <cellStyle name="Normal 26 85" xfId="505"/>
    <cellStyle name="Normal 26 85 2" xfId="1972"/>
    <cellStyle name="Normal 26 85 2 2" xfId="1973"/>
    <cellStyle name="Normal 26 85 3" xfId="1974"/>
    <cellStyle name="Normal 26 85 4" xfId="1975"/>
    <cellStyle name="Normal 26 86" xfId="506"/>
    <cellStyle name="Normal 26 86 2" xfId="1976"/>
    <cellStyle name="Normal 26 86 2 2" xfId="1977"/>
    <cellStyle name="Normal 26 86 3" xfId="1978"/>
    <cellStyle name="Normal 26 86 4" xfId="1979"/>
    <cellStyle name="Normal 26 87" xfId="507"/>
    <cellStyle name="Normal 26 87 2" xfId="1980"/>
    <cellStyle name="Normal 26 87 2 2" xfId="1981"/>
    <cellStyle name="Normal 26 87 3" xfId="1982"/>
    <cellStyle name="Normal 26 87 4" xfId="1983"/>
    <cellStyle name="Normal 26 88" xfId="508"/>
    <cellStyle name="Normal 26 88 2" xfId="1984"/>
    <cellStyle name="Normal 26 88 2 2" xfId="1985"/>
    <cellStyle name="Normal 26 88 3" xfId="1986"/>
    <cellStyle name="Normal 26 88 4" xfId="1987"/>
    <cellStyle name="Normal 26 89" xfId="509"/>
    <cellStyle name="Normal 26 89 2" xfId="1988"/>
    <cellStyle name="Normal 26 89 2 2" xfId="1989"/>
    <cellStyle name="Normal 26 89 3" xfId="1990"/>
    <cellStyle name="Normal 26 89 4" xfId="1991"/>
    <cellStyle name="Normal 26 9" xfId="510"/>
    <cellStyle name="Normal 26 9 2" xfId="1992"/>
    <cellStyle name="Normal 26 9 2 2" xfId="1993"/>
    <cellStyle name="Normal 26 9 3" xfId="1994"/>
    <cellStyle name="Normal 26 9 4" xfId="1995"/>
    <cellStyle name="Normal 26 90" xfId="511"/>
    <cellStyle name="Normal 26 90 2" xfId="1996"/>
    <cellStyle name="Normal 26 90 2 2" xfId="1997"/>
    <cellStyle name="Normal 26 90 3" xfId="1998"/>
    <cellStyle name="Normal 26 90 4" xfId="1999"/>
    <cellStyle name="Normal 26 91" xfId="512"/>
    <cellStyle name="Normal 26 91 2" xfId="2000"/>
    <cellStyle name="Normal 26 91 2 2" xfId="2001"/>
    <cellStyle name="Normal 26 91 3" xfId="2002"/>
    <cellStyle name="Normal 26 91 4" xfId="2003"/>
    <cellStyle name="Normal 26 92" xfId="513"/>
    <cellStyle name="Normal 26 92 2" xfId="2004"/>
    <cellStyle name="Normal 26 92 2 2" xfId="2005"/>
    <cellStyle name="Normal 26 92 3" xfId="2006"/>
    <cellStyle name="Normal 26 92 4" xfId="2007"/>
    <cellStyle name="Normal 26 93" xfId="514"/>
    <cellStyle name="Normal 26 93 2" xfId="2008"/>
    <cellStyle name="Normal 26 93 2 2" xfId="2009"/>
    <cellStyle name="Normal 26 93 3" xfId="2010"/>
    <cellStyle name="Normal 26 93 4" xfId="2011"/>
    <cellStyle name="Normal 26 94" xfId="515"/>
    <cellStyle name="Normal 26 94 2" xfId="2012"/>
    <cellStyle name="Normal 26 94 2 2" xfId="2013"/>
    <cellStyle name="Normal 26 94 3" xfId="2014"/>
    <cellStyle name="Normal 26 94 4" xfId="2015"/>
    <cellStyle name="Normal 26 95" xfId="516"/>
    <cellStyle name="Normal 26 95 2" xfId="2016"/>
    <cellStyle name="Normal 26 95 2 2" xfId="2017"/>
    <cellStyle name="Normal 26 95 3" xfId="2018"/>
    <cellStyle name="Normal 26 95 4" xfId="2019"/>
    <cellStyle name="Normal 26 96" xfId="517"/>
    <cellStyle name="Normal 26 96 2" xfId="2020"/>
    <cellStyle name="Normal 26 96 2 2" xfId="2021"/>
    <cellStyle name="Normal 26 96 3" xfId="2022"/>
    <cellStyle name="Normal 26 96 4" xfId="2023"/>
    <cellStyle name="Normal 26 97" xfId="518"/>
    <cellStyle name="Normal 26 97 2" xfId="2024"/>
    <cellStyle name="Normal 26 97 2 2" xfId="2025"/>
    <cellStyle name="Normal 26 97 3" xfId="2026"/>
    <cellStyle name="Normal 26 97 4" xfId="2027"/>
    <cellStyle name="Normal 26 98" xfId="519"/>
    <cellStyle name="Normal 26 98 2" xfId="2028"/>
    <cellStyle name="Normal 26 98 2 2" xfId="2029"/>
    <cellStyle name="Normal 26 98 3" xfId="2030"/>
    <cellStyle name="Normal 26 98 4" xfId="2031"/>
    <cellStyle name="Normal 26 99" xfId="2032"/>
    <cellStyle name="Normal 26 99 2" xfId="2033"/>
    <cellStyle name="Normal 27" xfId="520"/>
    <cellStyle name="Normal 27 2" xfId="2034"/>
    <cellStyle name="Normal 27 2 2" xfId="2035"/>
    <cellStyle name="Normal 27 3" xfId="2036"/>
    <cellStyle name="Normal 27 4" xfId="2037"/>
    <cellStyle name="Normal 28" xfId="521"/>
    <cellStyle name="Normal 28 2" xfId="2038"/>
    <cellStyle name="Normal 28 2 2" xfId="2039"/>
    <cellStyle name="Normal 28 3" xfId="2040"/>
    <cellStyle name="Normal 28 4" xfId="2041"/>
    <cellStyle name="Normal 29" xfId="522"/>
    <cellStyle name="Normal 29 2" xfId="2042"/>
    <cellStyle name="Normal 29 2 2" xfId="2043"/>
    <cellStyle name="Normal 29 3" xfId="2044"/>
    <cellStyle name="Normal 29 4" xfId="2045"/>
    <cellStyle name="Normal 3" xfId="523"/>
    <cellStyle name="Normal 3 2" xfId="524"/>
    <cellStyle name="Normal 3 2 2" xfId="525"/>
    <cellStyle name="Normal 3 2 2 2" xfId="2046"/>
    <cellStyle name="Normal 3 2 3" xfId="2047"/>
    <cellStyle name="Normal 3 2 4" xfId="2048"/>
    <cellStyle name="Normal 3 3" xfId="526"/>
    <cellStyle name="Normal 3 3 2" xfId="527"/>
    <cellStyle name="Normal 3 4" xfId="528"/>
    <cellStyle name="Normal 3 5" xfId="2049"/>
    <cellStyle name="Normal 3_Final February 2013 Elementwise availability " xfId="4061"/>
    <cellStyle name="Normal 30" xfId="529"/>
    <cellStyle name="Normal 30 2" xfId="2050"/>
    <cellStyle name="Normal 30 2 2" xfId="2051"/>
    <cellStyle name="Normal 30 3" xfId="2052"/>
    <cellStyle name="Normal 30 4" xfId="2053"/>
    <cellStyle name="Normal 31" xfId="530"/>
    <cellStyle name="Normal 31 2" xfId="2054"/>
    <cellStyle name="Normal 31 2 2" xfId="2055"/>
    <cellStyle name="Normal 31 3" xfId="2056"/>
    <cellStyle name="Normal 31 4" xfId="2057"/>
    <cellStyle name="Normal 32" xfId="531"/>
    <cellStyle name="Normal 32 2" xfId="2058"/>
    <cellStyle name="Normal 32 2 2" xfId="2059"/>
    <cellStyle name="Normal 32 3" xfId="2060"/>
    <cellStyle name="Normal 32 4" xfId="2061"/>
    <cellStyle name="Normal 33" xfId="532"/>
    <cellStyle name="Normal 33 2" xfId="2062"/>
    <cellStyle name="Normal 33 2 2" xfId="2063"/>
    <cellStyle name="Normal 33 3" xfId="2064"/>
    <cellStyle name="Normal 33 4" xfId="2065"/>
    <cellStyle name="Normal 34" xfId="533"/>
    <cellStyle name="Normal 34 2" xfId="2066"/>
    <cellStyle name="Normal 34 2 2" xfId="2067"/>
    <cellStyle name="Normal 34 3" xfId="2068"/>
    <cellStyle name="Normal 34 4" xfId="2069"/>
    <cellStyle name="Normal 35" xfId="534"/>
    <cellStyle name="Normal 35 2" xfId="2070"/>
    <cellStyle name="Normal 35 2 2" xfId="2071"/>
    <cellStyle name="Normal 35 3" xfId="2072"/>
    <cellStyle name="Normal 35 4" xfId="2073"/>
    <cellStyle name="Normal 36" xfId="535"/>
    <cellStyle name="Normal 36 2" xfId="2074"/>
    <cellStyle name="Normal 36 2 2" xfId="2075"/>
    <cellStyle name="Normal 36 3" xfId="2076"/>
    <cellStyle name="Normal 36 4" xfId="2077"/>
    <cellStyle name="Normal 37" xfId="536"/>
    <cellStyle name="Normal 37 2" xfId="2078"/>
    <cellStyle name="Normal 37 2 2" xfId="2079"/>
    <cellStyle name="Normal 37 3" xfId="2080"/>
    <cellStyle name="Normal 37 4" xfId="2081"/>
    <cellStyle name="Normal 38" xfId="537"/>
    <cellStyle name="Normal 38 2" xfId="2082"/>
    <cellStyle name="Normal 38 2 2" xfId="2083"/>
    <cellStyle name="Normal 38 3" xfId="2084"/>
    <cellStyle name="Normal 38 4" xfId="2085"/>
    <cellStyle name="Normal 39" xfId="538"/>
    <cellStyle name="Normal 39 2" xfId="2086"/>
    <cellStyle name="Normal 39 2 2" xfId="2087"/>
    <cellStyle name="Normal 39 3" xfId="2088"/>
    <cellStyle name="Normal 39 4" xfId="2089"/>
    <cellStyle name="Normal 4" xfId="539"/>
    <cellStyle name="Normal 4 2" xfId="540"/>
    <cellStyle name="Normal 4 2 2" xfId="541"/>
    <cellStyle name="Normal 4 2 3" xfId="542"/>
    <cellStyle name="Normal 4 2 4" xfId="543"/>
    <cellStyle name="Normal 4 3" xfId="544"/>
    <cellStyle name="Normal 4 3 2" xfId="545"/>
    <cellStyle name="Normal 4 4" xfId="546"/>
    <cellStyle name="Normal 4 5" xfId="547"/>
    <cellStyle name="Normal 4 6" xfId="548"/>
    <cellStyle name="Normal 40" xfId="549"/>
    <cellStyle name="Normal 40 2" xfId="2090"/>
    <cellStyle name="Normal 40 2 2" xfId="2091"/>
    <cellStyle name="Normal 40 3" xfId="2092"/>
    <cellStyle name="Normal 40 4" xfId="2093"/>
    <cellStyle name="Normal 41" xfId="550"/>
    <cellStyle name="Normal 41 2" xfId="2094"/>
    <cellStyle name="Normal 41 2 2" xfId="2095"/>
    <cellStyle name="Normal 41 3" xfId="2096"/>
    <cellStyle name="Normal 41 4" xfId="2097"/>
    <cellStyle name="Normal 42" xfId="551"/>
    <cellStyle name="Normal 42 2" xfId="2098"/>
    <cellStyle name="Normal 42 2 2" xfId="2099"/>
    <cellStyle name="Normal 42 3" xfId="2100"/>
    <cellStyle name="Normal 42 4" xfId="2101"/>
    <cellStyle name="Normal 43" xfId="552"/>
    <cellStyle name="Normal 43 2" xfId="2102"/>
    <cellStyle name="Normal 43 2 2" xfId="2103"/>
    <cellStyle name="Normal 43 3" xfId="2104"/>
    <cellStyle name="Normal 43 4" xfId="2105"/>
    <cellStyle name="Normal 44" xfId="553"/>
    <cellStyle name="Normal 44 2" xfId="2106"/>
    <cellStyle name="Normal 44 2 2" xfId="2107"/>
    <cellStyle name="Normal 44 3" xfId="2108"/>
    <cellStyle name="Normal 44 4" xfId="2109"/>
    <cellStyle name="Normal 45" xfId="554"/>
    <cellStyle name="Normal 45 2" xfId="2110"/>
    <cellStyle name="Normal 45 2 2" xfId="2111"/>
    <cellStyle name="Normal 45 3" xfId="2112"/>
    <cellStyle name="Normal 45 4" xfId="2113"/>
    <cellStyle name="Normal 46" xfId="555"/>
    <cellStyle name="Normal 46 2" xfId="2114"/>
    <cellStyle name="Normal 46 2 2" xfId="2115"/>
    <cellStyle name="Normal 46 3" xfId="2116"/>
    <cellStyle name="Normal 46 4" xfId="2117"/>
    <cellStyle name="Normal 47" xfId="556"/>
    <cellStyle name="Normal 47 2" xfId="2118"/>
    <cellStyle name="Normal 47 2 2" xfId="2119"/>
    <cellStyle name="Normal 47 3" xfId="2120"/>
    <cellStyle name="Normal 47 4" xfId="2121"/>
    <cellStyle name="Normal 48" xfId="557"/>
    <cellStyle name="Normal 48 2" xfId="2122"/>
    <cellStyle name="Normal 48 2 2" xfId="2123"/>
    <cellStyle name="Normal 48 3" xfId="2124"/>
    <cellStyle name="Normal 48 4" xfId="2125"/>
    <cellStyle name="Normal 49" xfId="558"/>
    <cellStyle name="Normal 49 2" xfId="2126"/>
    <cellStyle name="Normal 49 2 2" xfId="2127"/>
    <cellStyle name="Normal 49 3" xfId="2128"/>
    <cellStyle name="Normal 49 4" xfId="2129"/>
    <cellStyle name="Normal 5" xfId="559"/>
    <cellStyle name="Normal 5 2" xfId="2130"/>
    <cellStyle name="Normal 5 2 2" xfId="2131"/>
    <cellStyle name="Normal 5 3" xfId="2132"/>
    <cellStyle name="Normal 5 4" xfId="2133"/>
    <cellStyle name="Normal 50" xfId="560"/>
    <cellStyle name="Normal 50 2" xfId="2134"/>
    <cellStyle name="Normal 50 2 2" xfId="2135"/>
    <cellStyle name="Normal 50 3" xfId="2136"/>
    <cellStyle name="Normal 50 4" xfId="2137"/>
    <cellStyle name="Normal 51" xfId="561"/>
    <cellStyle name="Normal 51 2" xfId="2138"/>
    <cellStyle name="Normal 51 2 2" xfId="2139"/>
    <cellStyle name="Normal 51 3" xfId="2140"/>
    <cellStyle name="Normal 51 4" xfId="2141"/>
    <cellStyle name="Normal 52" xfId="562"/>
    <cellStyle name="Normal 52 2" xfId="2142"/>
    <cellStyle name="Normal 52 2 2" xfId="2143"/>
    <cellStyle name="Normal 52 3" xfId="2144"/>
    <cellStyle name="Normal 52 4" xfId="2145"/>
    <cellStyle name="Normal 53" xfId="563"/>
    <cellStyle name="Normal 53 2" xfId="2146"/>
    <cellStyle name="Normal 53 2 2" xfId="2147"/>
    <cellStyle name="Normal 53 3" xfId="2148"/>
    <cellStyle name="Normal 53 4" xfId="2149"/>
    <cellStyle name="Normal 54" xfId="564"/>
    <cellStyle name="Normal 54 2" xfId="2150"/>
    <cellStyle name="Normal 54 2 2" xfId="2151"/>
    <cellStyle name="Normal 54 3" xfId="2152"/>
    <cellStyle name="Normal 54 4" xfId="2153"/>
    <cellStyle name="Normal 55" xfId="565"/>
    <cellStyle name="Normal 55 2" xfId="2154"/>
    <cellStyle name="Normal 55 2 2" xfId="2155"/>
    <cellStyle name="Normal 55 3" xfId="2156"/>
    <cellStyle name="Normal 55 4" xfId="2157"/>
    <cellStyle name="Normal 56" xfId="566"/>
    <cellStyle name="Normal 56 2" xfId="2158"/>
    <cellStyle name="Normal 56 2 2" xfId="2159"/>
    <cellStyle name="Normal 56 3" xfId="2160"/>
    <cellStyle name="Normal 56 4" xfId="2161"/>
    <cellStyle name="Normal 57" xfId="567"/>
    <cellStyle name="Normal 57 2" xfId="2162"/>
    <cellStyle name="Normal 57 2 2" xfId="2163"/>
    <cellStyle name="Normal 57 3" xfId="2164"/>
    <cellStyle name="Normal 57 4" xfId="2165"/>
    <cellStyle name="Normal 58" xfId="568"/>
    <cellStyle name="Normal 58 2" xfId="2166"/>
    <cellStyle name="Normal 58 2 2" xfId="2167"/>
    <cellStyle name="Normal 58 3" xfId="2168"/>
    <cellStyle name="Normal 58 4" xfId="2169"/>
    <cellStyle name="Normal 59" xfId="569"/>
    <cellStyle name="Normal 59 2" xfId="2170"/>
    <cellStyle name="Normal 59 2 2" xfId="2171"/>
    <cellStyle name="Normal 59 3" xfId="2172"/>
    <cellStyle name="Normal 59 4" xfId="2173"/>
    <cellStyle name="Normal 6" xfId="570"/>
    <cellStyle name="Normal 6 2" xfId="2174"/>
    <cellStyle name="Normal 6 2 2" xfId="2175"/>
    <cellStyle name="Normal 6 3" xfId="571"/>
    <cellStyle name="Normal 6 3 2" xfId="2176"/>
    <cellStyle name="Normal 6 4" xfId="2177"/>
    <cellStyle name="Normal 60" xfId="572"/>
    <cellStyle name="Normal 60 2" xfId="2178"/>
    <cellStyle name="Normal 60 2 2" xfId="2179"/>
    <cellStyle name="Normal 60 3" xfId="2180"/>
    <cellStyle name="Normal 60 4" xfId="2181"/>
    <cellStyle name="Normal 61" xfId="573"/>
    <cellStyle name="Normal 61 2" xfId="2182"/>
    <cellStyle name="Normal 61 2 2" xfId="2183"/>
    <cellStyle name="Normal 61 3" xfId="2184"/>
    <cellStyle name="Normal 61 4" xfId="2185"/>
    <cellStyle name="Normal 62" xfId="574"/>
    <cellStyle name="Normal 62 2" xfId="2186"/>
    <cellStyle name="Normal 62 2 2" xfId="2187"/>
    <cellStyle name="Normal 62 3" xfId="2188"/>
    <cellStyle name="Normal 62 4" xfId="2189"/>
    <cellStyle name="Normal 63" xfId="575"/>
    <cellStyle name="Normal 63 2" xfId="2190"/>
    <cellStyle name="Normal 63 2 2" xfId="2191"/>
    <cellStyle name="Normal 63 3" xfId="2192"/>
    <cellStyle name="Normal 63 4" xfId="2193"/>
    <cellStyle name="Normal 64" xfId="576"/>
    <cellStyle name="Normal 64 2" xfId="2194"/>
    <cellStyle name="Normal 64 2 2" xfId="2195"/>
    <cellStyle name="Normal 64 3" xfId="2196"/>
    <cellStyle name="Normal 64 4" xfId="2197"/>
    <cellStyle name="Normal 65" xfId="577"/>
    <cellStyle name="Normal 65 2" xfId="2198"/>
    <cellStyle name="Normal 65 2 2" xfId="2199"/>
    <cellStyle name="Normal 65 3" xfId="2200"/>
    <cellStyle name="Normal 65 4" xfId="2201"/>
    <cellStyle name="Normal 66" xfId="578"/>
    <cellStyle name="Normal 66 2" xfId="2202"/>
    <cellStyle name="Normal 66 2 2" xfId="2203"/>
    <cellStyle name="Normal 66 3" xfId="2204"/>
    <cellStyle name="Normal 66 4" xfId="2205"/>
    <cellStyle name="Normal 67" xfId="579"/>
    <cellStyle name="Normal 67 2" xfId="2206"/>
    <cellStyle name="Normal 67 2 2" xfId="2207"/>
    <cellStyle name="Normal 67 3" xfId="2208"/>
    <cellStyle name="Normal 67 4" xfId="2209"/>
    <cellStyle name="Normal 68" xfId="580"/>
    <cellStyle name="Normal 68 2" xfId="2210"/>
    <cellStyle name="Normal 68 2 2" xfId="2211"/>
    <cellStyle name="Normal 68 3" xfId="2212"/>
    <cellStyle name="Normal 68 4" xfId="2213"/>
    <cellStyle name="Normal 69" xfId="581"/>
    <cellStyle name="Normal 69 2" xfId="2214"/>
    <cellStyle name="Normal 69 2 2" xfId="2215"/>
    <cellStyle name="Normal 69 3" xfId="2216"/>
    <cellStyle name="Normal 69 4" xfId="2217"/>
    <cellStyle name="Normal 7" xfId="582"/>
    <cellStyle name="Normal 7 10" xfId="4062"/>
    <cellStyle name="Normal 7 11" xfId="4063"/>
    <cellStyle name="Normal 7 12" xfId="4071"/>
    <cellStyle name="Normal 7 12 2" xfId="4073"/>
    <cellStyle name="Normal 7 2" xfId="2218"/>
    <cellStyle name="Normal 7 2 2" xfId="2219"/>
    <cellStyle name="Normal 7 3" xfId="2220"/>
    <cellStyle name="Normal 7 4" xfId="2221"/>
    <cellStyle name="Normal 7 5" xfId="2222"/>
    <cellStyle name="Normal 7 6" xfId="2223"/>
    <cellStyle name="Normal 7 7" xfId="2224"/>
    <cellStyle name="Normal 7 8" xfId="4064"/>
    <cellStyle name="Normal 7 9" xfId="4065"/>
    <cellStyle name="Normal 70" xfId="583"/>
    <cellStyle name="Normal 70 2" xfId="2225"/>
    <cellStyle name="Normal 70 2 2" xfId="2226"/>
    <cellStyle name="Normal 70 3" xfId="2227"/>
    <cellStyle name="Normal 70 4" xfId="2228"/>
    <cellStyle name="Normal 71" xfId="584"/>
    <cellStyle name="Normal 71 2" xfId="2229"/>
    <cellStyle name="Normal 71 2 2" xfId="2230"/>
    <cellStyle name="Normal 71 3" xfId="2231"/>
    <cellStyle name="Normal 71 4" xfId="2232"/>
    <cellStyle name="Normal 72" xfId="585"/>
    <cellStyle name="Normal 72 2" xfId="2233"/>
    <cellStyle name="Normal 72 2 2" xfId="2234"/>
    <cellStyle name="Normal 72 3" xfId="2235"/>
    <cellStyle name="Normal 72 4" xfId="2236"/>
    <cellStyle name="Normal 73" xfId="586"/>
    <cellStyle name="Normal 73 2" xfId="2237"/>
    <cellStyle name="Normal 73 2 2" xfId="2238"/>
    <cellStyle name="Normal 73 3" xfId="2239"/>
    <cellStyle name="Normal 73 4" xfId="2240"/>
    <cellStyle name="Normal 74" xfId="587"/>
    <cellStyle name="Normal 74 10" xfId="588"/>
    <cellStyle name="Normal 74 10 2" xfId="2241"/>
    <cellStyle name="Normal 74 10 2 2" xfId="2242"/>
    <cellStyle name="Normal 74 10 3" xfId="2243"/>
    <cellStyle name="Normal 74 10 4" xfId="2244"/>
    <cellStyle name="Normal 74 11" xfId="589"/>
    <cellStyle name="Normal 74 11 2" xfId="2245"/>
    <cellStyle name="Normal 74 11 2 2" xfId="2246"/>
    <cellStyle name="Normal 74 11 3" xfId="2247"/>
    <cellStyle name="Normal 74 11 4" xfId="2248"/>
    <cellStyle name="Normal 74 12" xfId="590"/>
    <cellStyle name="Normal 74 12 2" xfId="2249"/>
    <cellStyle name="Normal 74 12 2 2" xfId="2250"/>
    <cellStyle name="Normal 74 12 3" xfId="2251"/>
    <cellStyle name="Normal 74 12 4" xfId="2252"/>
    <cellStyle name="Normal 74 13" xfId="591"/>
    <cellStyle name="Normal 74 13 2" xfId="2253"/>
    <cellStyle name="Normal 74 13 2 2" xfId="2254"/>
    <cellStyle name="Normal 74 13 3" xfId="2255"/>
    <cellStyle name="Normal 74 13 4" xfId="2256"/>
    <cellStyle name="Normal 74 14" xfId="592"/>
    <cellStyle name="Normal 74 14 2" xfId="2257"/>
    <cellStyle name="Normal 74 14 2 2" xfId="2258"/>
    <cellStyle name="Normal 74 14 3" xfId="2259"/>
    <cellStyle name="Normal 74 14 4" xfId="2260"/>
    <cellStyle name="Normal 74 15" xfId="593"/>
    <cellStyle name="Normal 74 15 2" xfId="2261"/>
    <cellStyle name="Normal 74 15 2 2" xfId="2262"/>
    <cellStyle name="Normal 74 15 3" xfId="2263"/>
    <cellStyle name="Normal 74 15 4" xfId="2264"/>
    <cellStyle name="Normal 74 16" xfId="594"/>
    <cellStyle name="Normal 74 16 2" xfId="2265"/>
    <cellStyle name="Normal 74 16 2 2" xfId="2266"/>
    <cellStyle name="Normal 74 16 3" xfId="2267"/>
    <cellStyle name="Normal 74 16 4" xfId="2268"/>
    <cellStyle name="Normal 74 17" xfId="595"/>
    <cellStyle name="Normal 74 17 2" xfId="2269"/>
    <cellStyle name="Normal 74 17 2 2" xfId="2270"/>
    <cellStyle name="Normal 74 17 3" xfId="2271"/>
    <cellStyle name="Normal 74 17 4" xfId="2272"/>
    <cellStyle name="Normal 74 18" xfId="596"/>
    <cellStyle name="Normal 74 18 2" xfId="2273"/>
    <cellStyle name="Normal 74 18 2 2" xfId="2274"/>
    <cellStyle name="Normal 74 18 3" xfId="2275"/>
    <cellStyle name="Normal 74 18 4" xfId="2276"/>
    <cellStyle name="Normal 74 19" xfId="597"/>
    <cellStyle name="Normal 74 19 2" xfId="2277"/>
    <cellStyle name="Normal 74 19 2 2" xfId="2278"/>
    <cellStyle name="Normal 74 19 3" xfId="2279"/>
    <cellStyle name="Normal 74 19 4" xfId="2280"/>
    <cellStyle name="Normal 74 2" xfId="598"/>
    <cellStyle name="Normal 74 2 2" xfId="2281"/>
    <cellStyle name="Normal 74 2 2 2" xfId="2282"/>
    <cellStyle name="Normal 74 2 3" xfId="2283"/>
    <cellStyle name="Normal 74 2 4" xfId="2284"/>
    <cellStyle name="Normal 74 20" xfId="599"/>
    <cellStyle name="Normal 74 20 2" xfId="2285"/>
    <cellStyle name="Normal 74 20 2 2" xfId="2286"/>
    <cellStyle name="Normal 74 20 3" xfId="2287"/>
    <cellStyle name="Normal 74 20 4" xfId="2288"/>
    <cellStyle name="Normal 74 21" xfId="600"/>
    <cellStyle name="Normal 74 21 2" xfId="2289"/>
    <cellStyle name="Normal 74 21 2 2" xfId="2290"/>
    <cellStyle name="Normal 74 21 3" xfId="2291"/>
    <cellStyle name="Normal 74 21 4" xfId="2292"/>
    <cellStyle name="Normal 74 22" xfId="601"/>
    <cellStyle name="Normal 74 22 2" xfId="2293"/>
    <cellStyle name="Normal 74 22 2 2" xfId="2294"/>
    <cellStyle name="Normal 74 22 3" xfId="2295"/>
    <cellStyle name="Normal 74 22 4" xfId="2296"/>
    <cellStyle name="Normal 74 23" xfId="602"/>
    <cellStyle name="Normal 74 23 2" xfId="2297"/>
    <cellStyle name="Normal 74 23 2 2" xfId="2298"/>
    <cellStyle name="Normal 74 23 3" xfId="2299"/>
    <cellStyle name="Normal 74 23 4" xfId="2300"/>
    <cellStyle name="Normal 74 24" xfId="603"/>
    <cellStyle name="Normal 74 24 2" xfId="2301"/>
    <cellStyle name="Normal 74 24 2 2" xfId="2302"/>
    <cellStyle name="Normal 74 24 3" xfId="2303"/>
    <cellStyle name="Normal 74 24 4" xfId="2304"/>
    <cellStyle name="Normal 74 25" xfId="604"/>
    <cellStyle name="Normal 74 25 2" xfId="2305"/>
    <cellStyle name="Normal 74 25 2 2" xfId="2306"/>
    <cellStyle name="Normal 74 25 3" xfId="2307"/>
    <cellStyle name="Normal 74 25 4" xfId="2308"/>
    <cellStyle name="Normal 74 26" xfId="605"/>
    <cellStyle name="Normal 74 26 2" xfId="2309"/>
    <cellStyle name="Normal 74 26 2 2" xfId="2310"/>
    <cellStyle name="Normal 74 26 3" xfId="2311"/>
    <cellStyle name="Normal 74 26 4" xfId="2312"/>
    <cellStyle name="Normal 74 27" xfId="606"/>
    <cellStyle name="Normal 74 27 10" xfId="607"/>
    <cellStyle name="Normal 74 27 10 2" xfId="2313"/>
    <cellStyle name="Normal 74 27 10 2 2" xfId="2314"/>
    <cellStyle name="Normal 74 27 10 3" xfId="2315"/>
    <cellStyle name="Normal 74 27 10 4" xfId="2316"/>
    <cellStyle name="Normal 74 27 11" xfId="608"/>
    <cellStyle name="Normal 74 27 11 2" xfId="2317"/>
    <cellStyle name="Normal 74 27 11 2 2" xfId="2318"/>
    <cellStyle name="Normal 74 27 11 3" xfId="2319"/>
    <cellStyle name="Normal 74 27 11 4" xfId="2320"/>
    <cellStyle name="Normal 74 27 12" xfId="609"/>
    <cellStyle name="Normal 74 27 12 2" xfId="2321"/>
    <cellStyle name="Normal 74 27 12 2 2" xfId="2322"/>
    <cellStyle name="Normal 74 27 12 3" xfId="2323"/>
    <cellStyle name="Normal 74 27 12 4" xfId="2324"/>
    <cellStyle name="Normal 74 27 13" xfId="610"/>
    <cellStyle name="Normal 74 27 13 2" xfId="2325"/>
    <cellStyle name="Normal 74 27 13 2 2" xfId="2326"/>
    <cellStyle name="Normal 74 27 13 3" xfId="2327"/>
    <cellStyle name="Normal 74 27 13 4" xfId="2328"/>
    <cellStyle name="Normal 74 27 14" xfId="611"/>
    <cellStyle name="Normal 74 27 14 2" xfId="2329"/>
    <cellStyle name="Normal 74 27 14 2 2" xfId="2330"/>
    <cellStyle name="Normal 74 27 14 3" xfId="2331"/>
    <cellStyle name="Normal 74 27 14 4" xfId="2332"/>
    <cellStyle name="Normal 74 27 15" xfId="612"/>
    <cellStyle name="Normal 74 27 15 2" xfId="2333"/>
    <cellStyle name="Normal 74 27 15 2 2" xfId="2334"/>
    <cellStyle name="Normal 74 27 15 3" xfId="2335"/>
    <cellStyle name="Normal 74 27 15 4" xfId="2336"/>
    <cellStyle name="Normal 74 27 16" xfId="613"/>
    <cellStyle name="Normal 74 27 16 2" xfId="2337"/>
    <cellStyle name="Normal 74 27 16 2 2" xfId="2338"/>
    <cellStyle name="Normal 74 27 16 3" xfId="2339"/>
    <cellStyle name="Normal 74 27 16 4" xfId="2340"/>
    <cellStyle name="Normal 74 27 17" xfId="614"/>
    <cellStyle name="Normal 74 27 17 2" xfId="2341"/>
    <cellStyle name="Normal 74 27 17 2 2" xfId="2342"/>
    <cellStyle name="Normal 74 27 17 3" xfId="2343"/>
    <cellStyle name="Normal 74 27 17 4" xfId="2344"/>
    <cellStyle name="Normal 74 27 18" xfId="615"/>
    <cellStyle name="Normal 74 27 18 2" xfId="2345"/>
    <cellStyle name="Normal 74 27 18 2 2" xfId="2346"/>
    <cellStyle name="Normal 74 27 18 3" xfId="2347"/>
    <cellStyle name="Normal 74 27 18 4" xfId="2348"/>
    <cellStyle name="Normal 74 27 19" xfId="616"/>
    <cellStyle name="Normal 74 27 19 2" xfId="2349"/>
    <cellStyle name="Normal 74 27 19 2 2" xfId="2350"/>
    <cellStyle name="Normal 74 27 19 3" xfId="2351"/>
    <cellStyle name="Normal 74 27 19 4" xfId="2352"/>
    <cellStyle name="Normal 74 27 2" xfId="617"/>
    <cellStyle name="Normal 74 27 2 2" xfId="2353"/>
    <cellStyle name="Normal 74 27 2 2 2" xfId="2354"/>
    <cellStyle name="Normal 74 27 2 3" xfId="2355"/>
    <cellStyle name="Normal 74 27 2 4" xfId="2356"/>
    <cellStyle name="Normal 74 27 20" xfId="618"/>
    <cellStyle name="Normal 74 27 20 2" xfId="2357"/>
    <cellStyle name="Normal 74 27 20 2 2" xfId="2358"/>
    <cellStyle name="Normal 74 27 20 3" xfId="2359"/>
    <cellStyle name="Normal 74 27 20 4" xfId="2360"/>
    <cellStyle name="Normal 74 27 21" xfId="619"/>
    <cellStyle name="Normal 74 27 21 2" xfId="2361"/>
    <cellStyle name="Normal 74 27 21 2 2" xfId="2362"/>
    <cellStyle name="Normal 74 27 21 3" xfId="2363"/>
    <cellStyle name="Normal 74 27 21 4" xfId="2364"/>
    <cellStyle name="Normal 74 27 22" xfId="620"/>
    <cellStyle name="Normal 74 27 22 2" xfId="2365"/>
    <cellStyle name="Normal 74 27 22 2 2" xfId="2366"/>
    <cellStyle name="Normal 74 27 22 3" xfId="2367"/>
    <cellStyle name="Normal 74 27 22 4" xfId="2368"/>
    <cellStyle name="Normal 74 27 23" xfId="621"/>
    <cellStyle name="Normal 74 27 23 2" xfId="2369"/>
    <cellStyle name="Normal 74 27 23 2 2" xfId="2370"/>
    <cellStyle name="Normal 74 27 23 3" xfId="2371"/>
    <cellStyle name="Normal 74 27 23 4" xfId="2372"/>
    <cellStyle name="Normal 74 27 24" xfId="622"/>
    <cellStyle name="Normal 74 27 24 2" xfId="2373"/>
    <cellStyle name="Normal 74 27 24 2 2" xfId="2374"/>
    <cellStyle name="Normal 74 27 24 3" xfId="2375"/>
    <cellStyle name="Normal 74 27 24 4" xfId="2376"/>
    <cellStyle name="Normal 74 27 25" xfId="623"/>
    <cellStyle name="Normal 74 27 25 2" xfId="2377"/>
    <cellStyle name="Normal 74 27 25 2 2" xfId="2378"/>
    <cellStyle name="Normal 74 27 25 3" xfId="2379"/>
    <cellStyle name="Normal 74 27 25 4" xfId="2380"/>
    <cellStyle name="Normal 74 27 26" xfId="624"/>
    <cellStyle name="Normal 74 27 26 2" xfId="2381"/>
    <cellStyle name="Normal 74 27 26 2 2" xfId="2382"/>
    <cellStyle name="Normal 74 27 26 3" xfId="2383"/>
    <cellStyle name="Normal 74 27 26 4" xfId="2384"/>
    <cellStyle name="Normal 74 27 27" xfId="625"/>
    <cellStyle name="Normal 74 27 27 2" xfId="2385"/>
    <cellStyle name="Normal 74 27 27 2 2" xfId="2386"/>
    <cellStyle name="Normal 74 27 27 3" xfId="2387"/>
    <cellStyle name="Normal 74 27 27 4" xfId="2388"/>
    <cellStyle name="Normal 74 27 28" xfId="626"/>
    <cellStyle name="Normal 74 27 28 2" xfId="2389"/>
    <cellStyle name="Normal 74 27 28 2 2" xfId="2390"/>
    <cellStyle name="Normal 74 27 28 3" xfId="2391"/>
    <cellStyle name="Normal 74 27 28 4" xfId="2392"/>
    <cellStyle name="Normal 74 27 29" xfId="627"/>
    <cellStyle name="Normal 74 27 29 2" xfId="2393"/>
    <cellStyle name="Normal 74 27 29 2 2" xfId="2394"/>
    <cellStyle name="Normal 74 27 29 3" xfId="2395"/>
    <cellStyle name="Normal 74 27 29 4" xfId="2396"/>
    <cellStyle name="Normal 74 27 3" xfId="628"/>
    <cellStyle name="Normal 74 27 3 10" xfId="629"/>
    <cellStyle name="Normal 74 27 3 10 2" xfId="2397"/>
    <cellStyle name="Normal 74 27 3 10 2 2" xfId="2398"/>
    <cellStyle name="Normal 74 27 3 10 3" xfId="2399"/>
    <cellStyle name="Normal 74 27 3 10 4" xfId="2400"/>
    <cellStyle name="Normal 74 27 3 11" xfId="630"/>
    <cellStyle name="Normal 74 27 3 11 2" xfId="2401"/>
    <cellStyle name="Normal 74 27 3 11 2 2" xfId="2402"/>
    <cellStyle name="Normal 74 27 3 11 3" xfId="2403"/>
    <cellStyle name="Normal 74 27 3 11 4" xfId="2404"/>
    <cellStyle name="Normal 74 27 3 12" xfId="631"/>
    <cellStyle name="Normal 74 27 3 12 2" xfId="2405"/>
    <cellStyle name="Normal 74 27 3 12 2 2" xfId="2406"/>
    <cellStyle name="Normal 74 27 3 12 3" xfId="2407"/>
    <cellStyle name="Normal 74 27 3 12 4" xfId="2408"/>
    <cellStyle name="Normal 74 27 3 13" xfId="632"/>
    <cellStyle name="Normal 74 27 3 13 2" xfId="2409"/>
    <cellStyle name="Normal 74 27 3 13 2 2" xfId="2410"/>
    <cellStyle name="Normal 74 27 3 13 3" xfId="2411"/>
    <cellStyle name="Normal 74 27 3 13 4" xfId="2412"/>
    <cellStyle name="Normal 74 27 3 14" xfId="633"/>
    <cellStyle name="Normal 74 27 3 14 2" xfId="2413"/>
    <cellStyle name="Normal 74 27 3 14 2 2" xfId="2414"/>
    <cellStyle name="Normal 74 27 3 14 3" xfId="2415"/>
    <cellStyle name="Normal 74 27 3 14 4" xfId="2416"/>
    <cellStyle name="Normal 74 27 3 15" xfId="634"/>
    <cellStyle name="Normal 74 27 3 15 2" xfId="2417"/>
    <cellStyle name="Normal 74 27 3 15 2 2" xfId="2418"/>
    <cellStyle name="Normal 74 27 3 15 3" xfId="2419"/>
    <cellStyle name="Normal 74 27 3 15 4" xfId="2420"/>
    <cellStyle name="Normal 74 27 3 16" xfId="635"/>
    <cellStyle name="Normal 74 27 3 16 2" xfId="2421"/>
    <cellStyle name="Normal 74 27 3 16 2 2" xfId="2422"/>
    <cellStyle name="Normal 74 27 3 16 3" xfId="2423"/>
    <cellStyle name="Normal 74 27 3 16 4" xfId="2424"/>
    <cellStyle name="Normal 74 27 3 17" xfId="636"/>
    <cellStyle name="Normal 74 27 3 17 2" xfId="2425"/>
    <cellStyle name="Normal 74 27 3 17 2 2" xfId="2426"/>
    <cellStyle name="Normal 74 27 3 17 3" xfId="2427"/>
    <cellStyle name="Normal 74 27 3 17 4" xfId="2428"/>
    <cellStyle name="Normal 74 27 3 18" xfId="637"/>
    <cellStyle name="Normal 74 27 3 18 2" xfId="2429"/>
    <cellStyle name="Normal 74 27 3 18 2 2" xfId="2430"/>
    <cellStyle name="Normal 74 27 3 18 3" xfId="2431"/>
    <cellStyle name="Normal 74 27 3 18 4" xfId="2432"/>
    <cellStyle name="Normal 74 27 3 19" xfId="638"/>
    <cellStyle name="Normal 74 27 3 19 2" xfId="2433"/>
    <cellStyle name="Normal 74 27 3 19 2 2" xfId="2434"/>
    <cellStyle name="Normal 74 27 3 19 3" xfId="2435"/>
    <cellStyle name="Normal 74 27 3 19 4" xfId="2436"/>
    <cellStyle name="Normal 74 27 3 2" xfId="639"/>
    <cellStyle name="Normal 74 27 3 2 2" xfId="2437"/>
    <cellStyle name="Normal 74 27 3 2 2 2" xfId="2438"/>
    <cellStyle name="Normal 74 27 3 2 3" xfId="2439"/>
    <cellStyle name="Normal 74 27 3 2 4" xfId="2440"/>
    <cellStyle name="Normal 74 27 3 20" xfId="640"/>
    <cellStyle name="Normal 74 27 3 20 2" xfId="2441"/>
    <cellStyle name="Normal 74 27 3 20 2 2" xfId="2442"/>
    <cellStyle name="Normal 74 27 3 20 3" xfId="2443"/>
    <cellStyle name="Normal 74 27 3 20 4" xfId="2444"/>
    <cellStyle name="Normal 74 27 3 21" xfId="641"/>
    <cellStyle name="Normal 74 27 3 21 2" xfId="2445"/>
    <cellStyle name="Normal 74 27 3 21 2 2" xfId="2446"/>
    <cellStyle name="Normal 74 27 3 21 3" xfId="2447"/>
    <cellStyle name="Normal 74 27 3 21 4" xfId="2448"/>
    <cellStyle name="Normal 74 27 3 22" xfId="642"/>
    <cellStyle name="Normal 74 27 3 22 2" xfId="2449"/>
    <cellStyle name="Normal 74 27 3 22 2 2" xfId="2450"/>
    <cellStyle name="Normal 74 27 3 22 3" xfId="2451"/>
    <cellStyle name="Normal 74 27 3 22 4" xfId="2452"/>
    <cellStyle name="Normal 74 27 3 23" xfId="643"/>
    <cellStyle name="Normal 74 27 3 23 2" xfId="2453"/>
    <cellStyle name="Normal 74 27 3 23 2 2" xfId="2454"/>
    <cellStyle name="Normal 74 27 3 23 3" xfId="2455"/>
    <cellStyle name="Normal 74 27 3 23 4" xfId="2456"/>
    <cellStyle name="Normal 74 27 3 24" xfId="644"/>
    <cellStyle name="Normal 74 27 3 24 2" xfId="2457"/>
    <cellStyle name="Normal 74 27 3 24 2 2" xfId="2458"/>
    <cellStyle name="Normal 74 27 3 24 3" xfId="2459"/>
    <cellStyle name="Normal 74 27 3 24 4" xfId="2460"/>
    <cellStyle name="Normal 74 27 3 25" xfId="645"/>
    <cellStyle name="Normal 74 27 3 25 2" xfId="2461"/>
    <cellStyle name="Normal 74 27 3 25 2 2" xfId="2462"/>
    <cellStyle name="Normal 74 27 3 25 3" xfId="2463"/>
    <cellStyle name="Normal 74 27 3 25 4" xfId="2464"/>
    <cellStyle name="Normal 74 27 3 26" xfId="646"/>
    <cellStyle name="Normal 74 27 3 26 2" xfId="2465"/>
    <cellStyle name="Normal 74 27 3 26 2 2" xfId="2466"/>
    <cellStyle name="Normal 74 27 3 26 3" xfId="2467"/>
    <cellStyle name="Normal 74 27 3 26 4" xfId="2468"/>
    <cellStyle name="Normal 74 27 3 27" xfId="647"/>
    <cellStyle name="Normal 74 27 3 27 2" xfId="2469"/>
    <cellStyle name="Normal 74 27 3 27 2 2" xfId="2470"/>
    <cellStyle name="Normal 74 27 3 27 3" xfId="2471"/>
    <cellStyle name="Normal 74 27 3 27 4" xfId="2472"/>
    <cellStyle name="Normal 74 27 3 28" xfId="648"/>
    <cellStyle name="Normal 74 27 3 28 2" xfId="2473"/>
    <cellStyle name="Normal 74 27 3 28 2 2" xfId="2474"/>
    <cellStyle name="Normal 74 27 3 28 3" xfId="2475"/>
    <cellStyle name="Normal 74 27 3 28 4" xfId="2476"/>
    <cellStyle name="Normal 74 27 3 29" xfId="649"/>
    <cellStyle name="Normal 74 27 3 29 2" xfId="2477"/>
    <cellStyle name="Normal 74 27 3 29 2 2" xfId="2478"/>
    <cellStyle name="Normal 74 27 3 29 3" xfId="2479"/>
    <cellStyle name="Normal 74 27 3 29 4" xfId="2480"/>
    <cellStyle name="Normal 74 27 3 3" xfId="650"/>
    <cellStyle name="Normal 74 27 3 3 2" xfId="2481"/>
    <cellStyle name="Normal 74 27 3 3 2 2" xfId="2482"/>
    <cellStyle name="Normal 74 27 3 3 3" xfId="2483"/>
    <cellStyle name="Normal 74 27 3 3 4" xfId="2484"/>
    <cellStyle name="Normal 74 27 3 30" xfId="651"/>
    <cellStyle name="Normal 74 27 3 30 2" xfId="2485"/>
    <cellStyle name="Normal 74 27 3 30 2 2" xfId="2486"/>
    <cellStyle name="Normal 74 27 3 30 3" xfId="2487"/>
    <cellStyle name="Normal 74 27 3 30 4" xfId="2488"/>
    <cellStyle name="Normal 74 27 3 31" xfId="652"/>
    <cellStyle name="Normal 74 27 3 31 2" xfId="2489"/>
    <cellStyle name="Normal 74 27 3 31 2 2" xfId="2490"/>
    <cellStyle name="Normal 74 27 3 31 3" xfId="2491"/>
    <cellStyle name="Normal 74 27 3 31 4" xfId="2492"/>
    <cellStyle name="Normal 74 27 3 32" xfId="653"/>
    <cellStyle name="Normal 74 27 3 32 2" xfId="2493"/>
    <cellStyle name="Normal 74 27 3 32 2 2" xfId="2494"/>
    <cellStyle name="Normal 74 27 3 32 3" xfId="2495"/>
    <cellStyle name="Normal 74 27 3 32 4" xfId="2496"/>
    <cellStyle name="Normal 74 27 3 33" xfId="654"/>
    <cellStyle name="Normal 74 27 3 33 2" xfId="2497"/>
    <cellStyle name="Normal 74 27 3 33 2 2" xfId="2498"/>
    <cellStyle name="Normal 74 27 3 33 3" xfId="2499"/>
    <cellStyle name="Normal 74 27 3 33 4" xfId="2500"/>
    <cellStyle name="Normal 74 27 3 34" xfId="655"/>
    <cellStyle name="Normal 74 27 3 34 2" xfId="2501"/>
    <cellStyle name="Normal 74 27 3 34 2 2" xfId="2502"/>
    <cellStyle name="Normal 74 27 3 34 3" xfId="2503"/>
    <cellStyle name="Normal 74 27 3 34 4" xfId="2504"/>
    <cellStyle name="Normal 74 27 3 35" xfId="656"/>
    <cellStyle name="Normal 74 27 3 35 2" xfId="2505"/>
    <cellStyle name="Normal 74 27 3 35 2 2" xfId="2506"/>
    <cellStyle name="Normal 74 27 3 35 3" xfId="2507"/>
    <cellStyle name="Normal 74 27 3 35 4" xfId="2508"/>
    <cellStyle name="Normal 74 27 3 36" xfId="657"/>
    <cellStyle name="Normal 74 27 3 36 2" xfId="2509"/>
    <cellStyle name="Normal 74 27 3 36 2 2" xfId="2510"/>
    <cellStyle name="Normal 74 27 3 36 3" xfId="2511"/>
    <cellStyle name="Normal 74 27 3 36 4" xfId="2512"/>
    <cellStyle name="Normal 74 27 3 37" xfId="658"/>
    <cellStyle name="Normal 74 27 3 37 2" xfId="2513"/>
    <cellStyle name="Normal 74 27 3 37 2 2" xfId="2514"/>
    <cellStyle name="Normal 74 27 3 37 3" xfId="2515"/>
    <cellStyle name="Normal 74 27 3 37 4" xfId="2516"/>
    <cellStyle name="Normal 74 27 3 38" xfId="659"/>
    <cellStyle name="Normal 74 27 3 38 2" xfId="2517"/>
    <cellStyle name="Normal 74 27 3 38 2 2" xfId="2518"/>
    <cellStyle name="Normal 74 27 3 38 3" xfId="2519"/>
    <cellStyle name="Normal 74 27 3 38 4" xfId="2520"/>
    <cellStyle name="Normal 74 27 3 39" xfId="660"/>
    <cellStyle name="Normal 74 27 3 39 2" xfId="2521"/>
    <cellStyle name="Normal 74 27 3 39 2 2" xfId="2522"/>
    <cellStyle name="Normal 74 27 3 39 3" xfId="2523"/>
    <cellStyle name="Normal 74 27 3 39 4" xfId="2524"/>
    <cellStyle name="Normal 74 27 3 4" xfId="661"/>
    <cellStyle name="Normal 74 27 3 4 2" xfId="2525"/>
    <cellStyle name="Normal 74 27 3 4 2 2" xfId="2526"/>
    <cellStyle name="Normal 74 27 3 4 3" xfId="2527"/>
    <cellStyle name="Normal 74 27 3 4 4" xfId="2528"/>
    <cellStyle name="Normal 74 27 3 40" xfId="662"/>
    <cellStyle name="Normal 74 27 3 40 2" xfId="2529"/>
    <cellStyle name="Normal 74 27 3 40 2 2" xfId="2530"/>
    <cellStyle name="Normal 74 27 3 40 3" xfId="2531"/>
    <cellStyle name="Normal 74 27 3 40 4" xfId="2532"/>
    <cellStyle name="Normal 74 27 3 41" xfId="663"/>
    <cellStyle name="Normal 74 27 3 41 2" xfId="2533"/>
    <cellStyle name="Normal 74 27 3 41 2 2" xfId="2534"/>
    <cellStyle name="Normal 74 27 3 41 3" xfId="2535"/>
    <cellStyle name="Normal 74 27 3 41 4" xfId="2536"/>
    <cellStyle name="Normal 74 27 3 42" xfId="2537"/>
    <cellStyle name="Normal 74 27 3 42 2" xfId="2538"/>
    <cellStyle name="Normal 74 27 3 43" xfId="2539"/>
    <cellStyle name="Normal 74 27 3 44" xfId="2540"/>
    <cellStyle name="Normal 74 27 3 5" xfId="664"/>
    <cellStyle name="Normal 74 27 3 5 2" xfId="2541"/>
    <cellStyle name="Normal 74 27 3 5 2 2" xfId="2542"/>
    <cellStyle name="Normal 74 27 3 5 3" xfId="2543"/>
    <cellStyle name="Normal 74 27 3 5 4" xfId="2544"/>
    <cellStyle name="Normal 74 27 3 6" xfId="665"/>
    <cellStyle name="Normal 74 27 3 6 2" xfId="2545"/>
    <cellStyle name="Normal 74 27 3 6 2 2" xfId="2546"/>
    <cellStyle name="Normal 74 27 3 6 3" xfId="2547"/>
    <cellStyle name="Normal 74 27 3 6 4" xfId="2548"/>
    <cellStyle name="Normal 74 27 3 7" xfId="666"/>
    <cellStyle name="Normal 74 27 3 7 2" xfId="2549"/>
    <cellStyle name="Normal 74 27 3 7 2 2" xfId="2550"/>
    <cellStyle name="Normal 74 27 3 7 3" xfId="2551"/>
    <cellStyle name="Normal 74 27 3 7 4" xfId="2552"/>
    <cellStyle name="Normal 74 27 3 8" xfId="667"/>
    <cellStyle name="Normal 74 27 3 8 10" xfId="668"/>
    <cellStyle name="Normal 74 27 3 8 10 2" xfId="2553"/>
    <cellStyle name="Normal 74 27 3 8 10 2 2" xfId="2554"/>
    <cellStyle name="Normal 74 27 3 8 10 3" xfId="2555"/>
    <cellStyle name="Normal 74 27 3 8 10 4" xfId="2556"/>
    <cellStyle name="Normal 74 27 3 8 11" xfId="669"/>
    <cellStyle name="Normal 74 27 3 8 11 2" xfId="2557"/>
    <cellStyle name="Normal 74 27 3 8 11 2 2" xfId="2558"/>
    <cellStyle name="Normal 74 27 3 8 11 3" xfId="2559"/>
    <cellStyle name="Normal 74 27 3 8 11 4" xfId="2560"/>
    <cellStyle name="Normal 74 27 3 8 12" xfId="670"/>
    <cellStyle name="Normal 74 27 3 8 12 2" xfId="2561"/>
    <cellStyle name="Normal 74 27 3 8 12 2 2" xfId="2562"/>
    <cellStyle name="Normal 74 27 3 8 12 3" xfId="2563"/>
    <cellStyle name="Normal 74 27 3 8 12 4" xfId="2564"/>
    <cellStyle name="Normal 74 27 3 8 13" xfId="671"/>
    <cellStyle name="Normal 74 27 3 8 13 2" xfId="2565"/>
    <cellStyle name="Normal 74 27 3 8 13 2 2" xfId="2566"/>
    <cellStyle name="Normal 74 27 3 8 13 3" xfId="2567"/>
    <cellStyle name="Normal 74 27 3 8 13 4" xfId="2568"/>
    <cellStyle name="Normal 74 27 3 8 14" xfId="672"/>
    <cellStyle name="Normal 74 27 3 8 14 2" xfId="2569"/>
    <cellStyle name="Normal 74 27 3 8 14 2 2" xfId="2570"/>
    <cellStyle name="Normal 74 27 3 8 14 3" xfId="2571"/>
    <cellStyle name="Normal 74 27 3 8 14 4" xfId="2572"/>
    <cellStyle name="Normal 74 27 3 8 15" xfId="673"/>
    <cellStyle name="Normal 74 27 3 8 15 2" xfId="2573"/>
    <cellStyle name="Normal 74 27 3 8 15 2 2" xfId="2574"/>
    <cellStyle name="Normal 74 27 3 8 15 3" xfId="2575"/>
    <cellStyle name="Normal 74 27 3 8 15 4" xfId="2576"/>
    <cellStyle name="Normal 74 27 3 8 16" xfId="674"/>
    <cellStyle name="Normal 74 27 3 8 16 2" xfId="2577"/>
    <cellStyle name="Normal 74 27 3 8 16 2 2" xfId="2578"/>
    <cellStyle name="Normal 74 27 3 8 16 3" xfId="2579"/>
    <cellStyle name="Normal 74 27 3 8 16 4" xfId="2580"/>
    <cellStyle name="Normal 74 27 3 8 17" xfId="675"/>
    <cellStyle name="Normal 74 27 3 8 17 2" xfId="2581"/>
    <cellStyle name="Normal 74 27 3 8 17 2 2" xfId="2582"/>
    <cellStyle name="Normal 74 27 3 8 17 3" xfId="2583"/>
    <cellStyle name="Normal 74 27 3 8 17 4" xfId="2584"/>
    <cellStyle name="Normal 74 27 3 8 18" xfId="676"/>
    <cellStyle name="Normal 74 27 3 8 18 2" xfId="2585"/>
    <cellStyle name="Normal 74 27 3 8 18 2 2" xfId="2586"/>
    <cellStyle name="Normal 74 27 3 8 18 3" xfId="2587"/>
    <cellStyle name="Normal 74 27 3 8 18 4" xfId="2588"/>
    <cellStyle name="Normal 74 27 3 8 19" xfId="677"/>
    <cellStyle name="Normal 74 27 3 8 19 2" xfId="2589"/>
    <cellStyle name="Normal 74 27 3 8 19 2 2" xfId="2590"/>
    <cellStyle name="Normal 74 27 3 8 19 3" xfId="2591"/>
    <cellStyle name="Normal 74 27 3 8 19 4" xfId="2592"/>
    <cellStyle name="Normal 74 27 3 8 2" xfId="678"/>
    <cellStyle name="Normal 74 27 3 8 2 2" xfId="2593"/>
    <cellStyle name="Normal 74 27 3 8 2 2 2" xfId="2594"/>
    <cellStyle name="Normal 74 27 3 8 2 3" xfId="2595"/>
    <cellStyle name="Normal 74 27 3 8 2 4" xfId="2596"/>
    <cellStyle name="Normal 74 27 3 8 20" xfId="679"/>
    <cellStyle name="Normal 74 27 3 8 20 2" xfId="2597"/>
    <cellStyle name="Normal 74 27 3 8 20 2 2" xfId="2598"/>
    <cellStyle name="Normal 74 27 3 8 20 3" xfId="2599"/>
    <cellStyle name="Normal 74 27 3 8 20 4" xfId="2600"/>
    <cellStyle name="Normal 74 27 3 8 21" xfId="680"/>
    <cellStyle name="Normal 74 27 3 8 21 2" xfId="2601"/>
    <cellStyle name="Normal 74 27 3 8 21 2 2" xfId="2602"/>
    <cellStyle name="Normal 74 27 3 8 21 3" xfId="2603"/>
    <cellStyle name="Normal 74 27 3 8 21 4" xfId="2604"/>
    <cellStyle name="Normal 74 27 3 8 22" xfId="681"/>
    <cellStyle name="Normal 74 27 3 8 22 2" xfId="2605"/>
    <cellStyle name="Normal 74 27 3 8 22 2 2" xfId="2606"/>
    <cellStyle name="Normal 74 27 3 8 22 3" xfId="2607"/>
    <cellStyle name="Normal 74 27 3 8 22 4" xfId="2608"/>
    <cellStyle name="Normal 74 27 3 8 23" xfId="682"/>
    <cellStyle name="Normal 74 27 3 8 23 2" xfId="2609"/>
    <cellStyle name="Normal 74 27 3 8 23 2 2" xfId="2610"/>
    <cellStyle name="Normal 74 27 3 8 23 3" xfId="2611"/>
    <cellStyle name="Normal 74 27 3 8 23 4" xfId="2612"/>
    <cellStyle name="Normal 74 27 3 8 24" xfId="683"/>
    <cellStyle name="Normal 74 27 3 8 24 2" xfId="2613"/>
    <cellStyle name="Normal 74 27 3 8 24 2 2" xfId="2614"/>
    <cellStyle name="Normal 74 27 3 8 24 3" xfId="2615"/>
    <cellStyle name="Normal 74 27 3 8 24 4" xfId="2616"/>
    <cellStyle name="Normal 74 27 3 8 25" xfId="684"/>
    <cellStyle name="Normal 74 27 3 8 25 2" xfId="2617"/>
    <cellStyle name="Normal 74 27 3 8 25 2 2" xfId="2618"/>
    <cellStyle name="Normal 74 27 3 8 25 3" xfId="2619"/>
    <cellStyle name="Normal 74 27 3 8 25 4" xfId="2620"/>
    <cellStyle name="Normal 74 27 3 8 26" xfId="685"/>
    <cellStyle name="Normal 74 27 3 8 26 2" xfId="2621"/>
    <cellStyle name="Normal 74 27 3 8 26 2 2" xfId="2622"/>
    <cellStyle name="Normal 74 27 3 8 26 3" xfId="2623"/>
    <cellStyle name="Normal 74 27 3 8 26 4" xfId="2624"/>
    <cellStyle name="Normal 74 27 3 8 27" xfId="686"/>
    <cellStyle name="Normal 74 27 3 8 27 2" xfId="2625"/>
    <cellStyle name="Normal 74 27 3 8 27 2 2" xfId="2626"/>
    <cellStyle name="Normal 74 27 3 8 27 3" xfId="2627"/>
    <cellStyle name="Normal 74 27 3 8 27 4" xfId="2628"/>
    <cellStyle name="Normal 74 27 3 8 28" xfId="687"/>
    <cellStyle name="Normal 74 27 3 8 28 2" xfId="2629"/>
    <cellStyle name="Normal 74 27 3 8 28 2 2" xfId="2630"/>
    <cellStyle name="Normal 74 27 3 8 28 3" xfId="2631"/>
    <cellStyle name="Normal 74 27 3 8 28 4" xfId="2632"/>
    <cellStyle name="Normal 74 27 3 8 29" xfId="688"/>
    <cellStyle name="Normal 74 27 3 8 29 2" xfId="2633"/>
    <cellStyle name="Normal 74 27 3 8 29 2 2" xfId="2634"/>
    <cellStyle name="Normal 74 27 3 8 29 3" xfId="2635"/>
    <cellStyle name="Normal 74 27 3 8 29 4" xfId="2636"/>
    <cellStyle name="Normal 74 27 3 8 3" xfId="689"/>
    <cellStyle name="Normal 74 27 3 8 3 2" xfId="2637"/>
    <cellStyle name="Normal 74 27 3 8 3 2 2" xfId="2638"/>
    <cellStyle name="Normal 74 27 3 8 3 3" xfId="2639"/>
    <cellStyle name="Normal 74 27 3 8 3 4" xfId="2640"/>
    <cellStyle name="Normal 74 27 3 8 30" xfId="690"/>
    <cellStyle name="Normal 74 27 3 8 30 2" xfId="2641"/>
    <cellStyle name="Normal 74 27 3 8 30 2 2" xfId="2642"/>
    <cellStyle name="Normal 74 27 3 8 30 3" xfId="2643"/>
    <cellStyle name="Normal 74 27 3 8 30 4" xfId="2644"/>
    <cellStyle name="Normal 74 27 3 8 31" xfId="691"/>
    <cellStyle name="Normal 74 27 3 8 31 2" xfId="2645"/>
    <cellStyle name="Normal 74 27 3 8 31 2 2" xfId="2646"/>
    <cellStyle name="Normal 74 27 3 8 31 3" xfId="2647"/>
    <cellStyle name="Normal 74 27 3 8 31 4" xfId="2648"/>
    <cellStyle name="Normal 74 27 3 8 32" xfId="692"/>
    <cellStyle name="Normal 74 27 3 8 32 2" xfId="2649"/>
    <cellStyle name="Normal 74 27 3 8 32 2 2" xfId="2650"/>
    <cellStyle name="Normal 74 27 3 8 32 3" xfId="2651"/>
    <cellStyle name="Normal 74 27 3 8 32 4" xfId="2652"/>
    <cellStyle name="Normal 74 27 3 8 33" xfId="693"/>
    <cellStyle name="Normal 74 27 3 8 33 2" xfId="2653"/>
    <cellStyle name="Normal 74 27 3 8 33 2 2" xfId="2654"/>
    <cellStyle name="Normal 74 27 3 8 33 3" xfId="2655"/>
    <cellStyle name="Normal 74 27 3 8 33 4" xfId="2656"/>
    <cellStyle name="Normal 74 27 3 8 34" xfId="694"/>
    <cellStyle name="Normal 74 27 3 8 34 2" xfId="2657"/>
    <cellStyle name="Normal 74 27 3 8 34 2 2" xfId="2658"/>
    <cellStyle name="Normal 74 27 3 8 34 3" xfId="2659"/>
    <cellStyle name="Normal 74 27 3 8 34 4" xfId="2660"/>
    <cellStyle name="Normal 74 27 3 8 35" xfId="2661"/>
    <cellStyle name="Normal 74 27 3 8 35 2" xfId="2662"/>
    <cellStyle name="Normal 74 27 3 8 36" xfId="2663"/>
    <cellStyle name="Normal 74 27 3 8 37" xfId="2664"/>
    <cellStyle name="Normal 74 27 3 8 4" xfId="695"/>
    <cellStyle name="Normal 74 27 3 8 4 2" xfId="2665"/>
    <cellStyle name="Normal 74 27 3 8 4 2 2" xfId="2666"/>
    <cellStyle name="Normal 74 27 3 8 4 3" xfId="2667"/>
    <cellStyle name="Normal 74 27 3 8 4 4" xfId="2668"/>
    <cellStyle name="Normal 74 27 3 8 5" xfId="696"/>
    <cellStyle name="Normal 74 27 3 8 5 2" xfId="2669"/>
    <cellStyle name="Normal 74 27 3 8 5 2 2" xfId="2670"/>
    <cellStyle name="Normal 74 27 3 8 5 3" xfId="2671"/>
    <cellStyle name="Normal 74 27 3 8 5 4" xfId="2672"/>
    <cellStyle name="Normal 74 27 3 8 6" xfId="697"/>
    <cellStyle name="Normal 74 27 3 8 6 2" xfId="2673"/>
    <cellStyle name="Normal 74 27 3 8 6 2 2" xfId="2674"/>
    <cellStyle name="Normal 74 27 3 8 6 3" xfId="2675"/>
    <cellStyle name="Normal 74 27 3 8 6 4" xfId="2676"/>
    <cellStyle name="Normal 74 27 3 8 7" xfId="698"/>
    <cellStyle name="Normal 74 27 3 8 7 2" xfId="2677"/>
    <cellStyle name="Normal 74 27 3 8 7 2 2" xfId="2678"/>
    <cellStyle name="Normal 74 27 3 8 7 3" xfId="2679"/>
    <cellStyle name="Normal 74 27 3 8 7 4" xfId="2680"/>
    <cellStyle name="Normal 74 27 3 8 8" xfId="699"/>
    <cellStyle name="Normal 74 27 3 8 8 2" xfId="2681"/>
    <cellStyle name="Normal 74 27 3 8 8 2 2" xfId="2682"/>
    <cellStyle name="Normal 74 27 3 8 8 3" xfId="2683"/>
    <cellStyle name="Normal 74 27 3 8 8 4" xfId="2684"/>
    <cellStyle name="Normal 74 27 3 8 9" xfId="700"/>
    <cellStyle name="Normal 74 27 3 8 9 2" xfId="2685"/>
    <cellStyle name="Normal 74 27 3 8 9 2 2" xfId="2686"/>
    <cellStyle name="Normal 74 27 3 8 9 3" xfId="2687"/>
    <cellStyle name="Normal 74 27 3 8 9 4" xfId="2688"/>
    <cellStyle name="Normal 74 27 3 9" xfId="701"/>
    <cellStyle name="Normal 74 27 3 9 2" xfId="2689"/>
    <cellStyle name="Normal 74 27 3 9 2 2" xfId="2690"/>
    <cellStyle name="Normal 74 27 3 9 3" xfId="2691"/>
    <cellStyle name="Normal 74 27 3 9 4" xfId="2692"/>
    <cellStyle name="Normal 74 27 30" xfId="702"/>
    <cellStyle name="Normal 74 27 30 2" xfId="2693"/>
    <cellStyle name="Normal 74 27 30 2 2" xfId="2694"/>
    <cellStyle name="Normal 74 27 30 3" xfId="2695"/>
    <cellStyle name="Normal 74 27 30 4" xfId="2696"/>
    <cellStyle name="Normal 74 27 31" xfId="703"/>
    <cellStyle name="Normal 74 27 31 2" xfId="2697"/>
    <cellStyle name="Normal 74 27 31 2 2" xfId="2698"/>
    <cellStyle name="Normal 74 27 31 3" xfId="2699"/>
    <cellStyle name="Normal 74 27 31 4" xfId="2700"/>
    <cellStyle name="Normal 74 27 32" xfId="704"/>
    <cellStyle name="Normal 74 27 32 2" xfId="2701"/>
    <cellStyle name="Normal 74 27 32 2 2" xfId="2702"/>
    <cellStyle name="Normal 74 27 32 3" xfId="2703"/>
    <cellStyle name="Normal 74 27 32 4" xfId="2704"/>
    <cellStyle name="Normal 74 27 33" xfId="705"/>
    <cellStyle name="Normal 74 27 33 2" xfId="2705"/>
    <cellStyle name="Normal 74 27 33 2 2" xfId="2706"/>
    <cellStyle name="Normal 74 27 33 3" xfId="2707"/>
    <cellStyle name="Normal 74 27 33 4" xfId="2708"/>
    <cellStyle name="Normal 74 27 34" xfId="706"/>
    <cellStyle name="Normal 74 27 34 2" xfId="2709"/>
    <cellStyle name="Normal 74 27 34 2 2" xfId="2710"/>
    <cellStyle name="Normal 74 27 34 3" xfId="2711"/>
    <cellStyle name="Normal 74 27 34 4" xfId="2712"/>
    <cellStyle name="Normal 74 27 35" xfId="707"/>
    <cellStyle name="Normal 74 27 35 2" xfId="2713"/>
    <cellStyle name="Normal 74 27 35 2 2" xfId="2714"/>
    <cellStyle name="Normal 74 27 35 3" xfId="2715"/>
    <cellStyle name="Normal 74 27 35 4" xfId="2716"/>
    <cellStyle name="Normal 74 27 36" xfId="708"/>
    <cellStyle name="Normal 74 27 36 2" xfId="2717"/>
    <cellStyle name="Normal 74 27 36 2 2" xfId="2718"/>
    <cellStyle name="Normal 74 27 36 3" xfId="2719"/>
    <cellStyle name="Normal 74 27 36 4" xfId="2720"/>
    <cellStyle name="Normal 74 27 37" xfId="709"/>
    <cellStyle name="Normal 74 27 37 2" xfId="2721"/>
    <cellStyle name="Normal 74 27 37 2 2" xfId="2722"/>
    <cellStyle name="Normal 74 27 37 3" xfId="2723"/>
    <cellStyle name="Normal 74 27 37 4" xfId="2724"/>
    <cellStyle name="Normal 74 27 38" xfId="710"/>
    <cellStyle name="Normal 74 27 38 2" xfId="2725"/>
    <cellStyle name="Normal 74 27 38 2 2" xfId="2726"/>
    <cellStyle name="Normal 74 27 38 3" xfId="2727"/>
    <cellStyle name="Normal 74 27 38 4" xfId="2728"/>
    <cellStyle name="Normal 74 27 39" xfId="711"/>
    <cellStyle name="Normal 74 27 39 2" xfId="2729"/>
    <cellStyle name="Normal 74 27 39 2 2" xfId="2730"/>
    <cellStyle name="Normal 74 27 39 3" xfId="2731"/>
    <cellStyle name="Normal 74 27 39 4" xfId="2732"/>
    <cellStyle name="Normal 74 27 4" xfId="712"/>
    <cellStyle name="Normal 74 27 4 2" xfId="2733"/>
    <cellStyle name="Normal 74 27 4 2 2" xfId="2734"/>
    <cellStyle name="Normal 74 27 4 3" xfId="2735"/>
    <cellStyle name="Normal 74 27 4 4" xfId="2736"/>
    <cellStyle name="Normal 74 27 40" xfId="713"/>
    <cellStyle name="Normal 74 27 40 2" xfId="2737"/>
    <cellStyle name="Normal 74 27 40 2 2" xfId="2738"/>
    <cellStyle name="Normal 74 27 40 3" xfId="2739"/>
    <cellStyle name="Normal 74 27 40 4" xfId="2740"/>
    <cellStyle name="Normal 74 27 41" xfId="714"/>
    <cellStyle name="Normal 74 27 41 2" xfId="2741"/>
    <cellStyle name="Normal 74 27 41 2 2" xfId="2742"/>
    <cellStyle name="Normal 74 27 41 3" xfId="2743"/>
    <cellStyle name="Normal 74 27 41 4" xfId="2744"/>
    <cellStyle name="Normal 74 27 42" xfId="715"/>
    <cellStyle name="Normal 74 27 42 2" xfId="2745"/>
    <cellStyle name="Normal 74 27 42 2 2" xfId="2746"/>
    <cellStyle name="Normal 74 27 42 3" xfId="2747"/>
    <cellStyle name="Normal 74 27 42 4" xfId="2748"/>
    <cellStyle name="Normal 74 27 43" xfId="716"/>
    <cellStyle name="Normal 74 27 43 2" xfId="2749"/>
    <cellStyle name="Normal 74 27 43 2 2" xfId="2750"/>
    <cellStyle name="Normal 74 27 43 3" xfId="2751"/>
    <cellStyle name="Normal 74 27 43 4" xfId="2752"/>
    <cellStyle name="Normal 74 27 44" xfId="717"/>
    <cellStyle name="Normal 74 27 44 2" xfId="2753"/>
    <cellStyle name="Normal 74 27 44 2 2" xfId="2754"/>
    <cellStyle name="Normal 74 27 44 3" xfId="2755"/>
    <cellStyle name="Normal 74 27 44 4" xfId="2756"/>
    <cellStyle name="Normal 74 27 45" xfId="718"/>
    <cellStyle name="Normal 74 27 45 2" xfId="2757"/>
    <cellStyle name="Normal 74 27 45 2 2" xfId="2758"/>
    <cellStyle name="Normal 74 27 45 3" xfId="2759"/>
    <cellStyle name="Normal 74 27 45 4" xfId="2760"/>
    <cellStyle name="Normal 74 27 46" xfId="719"/>
    <cellStyle name="Normal 74 27 46 2" xfId="2761"/>
    <cellStyle name="Normal 74 27 46 2 2" xfId="2762"/>
    <cellStyle name="Normal 74 27 46 3" xfId="2763"/>
    <cellStyle name="Normal 74 27 46 4" xfId="2764"/>
    <cellStyle name="Normal 74 27 47" xfId="2765"/>
    <cellStyle name="Normal 74 27 47 2" xfId="2766"/>
    <cellStyle name="Normal 74 27 48" xfId="2767"/>
    <cellStyle name="Normal 74 27 49" xfId="2768"/>
    <cellStyle name="Normal 74 27 5" xfId="720"/>
    <cellStyle name="Normal 74 27 5 2" xfId="2769"/>
    <cellStyle name="Normal 74 27 5 2 2" xfId="2770"/>
    <cellStyle name="Normal 74 27 5 3" xfId="2771"/>
    <cellStyle name="Normal 74 27 5 4" xfId="2772"/>
    <cellStyle name="Normal 74 27 6" xfId="721"/>
    <cellStyle name="Normal 74 27 6 2" xfId="2773"/>
    <cellStyle name="Normal 74 27 6 2 2" xfId="2774"/>
    <cellStyle name="Normal 74 27 6 3" xfId="2775"/>
    <cellStyle name="Normal 74 27 6 4" xfId="2776"/>
    <cellStyle name="Normal 74 27 7" xfId="722"/>
    <cellStyle name="Normal 74 27 7 2" xfId="2777"/>
    <cellStyle name="Normal 74 27 7 2 2" xfId="2778"/>
    <cellStyle name="Normal 74 27 7 3" xfId="2779"/>
    <cellStyle name="Normal 74 27 7 4" xfId="2780"/>
    <cellStyle name="Normal 74 27 8" xfId="723"/>
    <cellStyle name="Normal 74 27 8 2" xfId="2781"/>
    <cellStyle name="Normal 74 27 8 2 2" xfId="2782"/>
    <cellStyle name="Normal 74 27 8 3" xfId="2783"/>
    <cellStyle name="Normal 74 27 8 4" xfId="2784"/>
    <cellStyle name="Normal 74 27 9" xfId="724"/>
    <cellStyle name="Normal 74 27 9 2" xfId="2785"/>
    <cellStyle name="Normal 74 27 9 2 2" xfId="2786"/>
    <cellStyle name="Normal 74 27 9 3" xfId="2787"/>
    <cellStyle name="Normal 74 27 9 4" xfId="2788"/>
    <cellStyle name="Normal 74 28" xfId="725"/>
    <cellStyle name="Normal 74 28 2" xfId="2789"/>
    <cellStyle name="Normal 74 28 2 2" xfId="2790"/>
    <cellStyle name="Normal 74 28 3" xfId="2791"/>
    <cellStyle name="Normal 74 28 4" xfId="2792"/>
    <cellStyle name="Normal 74 29" xfId="726"/>
    <cellStyle name="Normal 74 29 2" xfId="2793"/>
    <cellStyle name="Normal 74 29 2 2" xfId="2794"/>
    <cellStyle name="Normal 74 29 3" xfId="2795"/>
    <cellStyle name="Normal 74 29 4" xfId="2796"/>
    <cellStyle name="Normal 74 3" xfId="727"/>
    <cellStyle name="Normal 74 3 2" xfId="2797"/>
    <cellStyle name="Normal 74 3 2 2" xfId="2798"/>
    <cellStyle name="Normal 74 3 3" xfId="2799"/>
    <cellStyle name="Normal 74 3 4" xfId="2800"/>
    <cellStyle name="Normal 74 30" xfId="728"/>
    <cellStyle name="Normal 74 30 2" xfId="2801"/>
    <cellStyle name="Normal 74 30 2 2" xfId="2802"/>
    <cellStyle name="Normal 74 30 3" xfId="2803"/>
    <cellStyle name="Normal 74 30 4" xfId="2804"/>
    <cellStyle name="Normal 74 31" xfId="729"/>
    <cellStyle name="Normal 74 31 2" xfId="2805"/>
    <cellStyle name="Normal 74 31 2 2" xfId="2806"/>
    <cellStyle name="Normal 74 31 3" xfId="2807"/>
    <cellStyle name="Normal 74 31 4" xfId="2808"/>
    <cellStyle name="Normal 74 32" xfId="730"/>
    <cellStyle name="Normal 74 32 2" xfId="2809"/>
    <cellStyle name="Normal 74 32 2 2" xfId="2810"/>
    <cellStyle name="Normal 74 32 3" xfId="2811"/>
    <cellStyle name="Normal 74 32 4" xfId="2812"/>
    <cellStyle name="Normal 74 33" xfId="731"/>
    <cellStyle name="Normal 74 33 2" xfId="2813"/>
    <cellStyle name="Normal 74 33 2 2" xfId="2814"/>
    <cellStyle name="Normal 74 33 3" xfId="2815"/>
    <cellStyle name="Normal 74 33 4" xfId="2816"/>
    <cellStyle name="Normal 74 34" xfId="732"/>
    <cellStyle name="Normal 74 34 2" xfId="2817"/>
    <cellStyle name="Normal 74 34 2 2" xfId="2818"/>
    <cellStyle name="Normal 74 34 3" xfId="2819"/>
    <cellStyle name="Normal 74 34 4" xfId="2820"/>
    <cellStyle name="Normal 74 35" xfId="733"/>
    <cellStyle name="Normal 74 35 2" xfId="2821"/>
    <cellStyle name="Normal 74 35 2 2" xfId="2822"/>
    <cellStyle name="Normal 74 35 3" xfId="2823"/>
    <cellStyle name="Normal 74 35 4" xfId="2824"/>
    <cellStyle name="Normal 74 36" xfId="734"/>
    <cellStyle name="Normal 74 36 2" xfId="2825"/>
    <cellStyle name="Normal 74 36 2 2" xfId="2826"/>
    <cellStyle name="Normal 74 36 3" xfId="2827"/>
    <cellStyle name="Normal 74 36 4" xfId="2828"/>
    <cellStyle name="Normal 74 37" xfId="735"/>
    <cellStyle name="Normal 74 37 2" xfId="2829"/>
    <cellStyle name="Normal 74 37 2 2" xfId="2830"/>
    <cellStyle name="Normal 74 37 3" xfId="2831"/>
    <cellStyle name="Normal 74 37 4" xfId="2832"/>
    <cellStyle name="Normal 74 38" xfId="736"/>
    <cellStyle name="Normal 74 38 2" xfId="2833"/>
    <cellStyle name="Normal 74 38 2 2" xfId="2834"/>
    <cellStyle name="Normal 74 38 3" xfId="2835"/>
    <cellStyle name="Normal 74 38 4" xfId="2836"/>
    <cellStyle name="Normal 74 39" xfId="737"/>
    <cellStyle name="Normal 74 39 2" xfId="2837"/>
    <cellStyle name="Normal 74 39 2 2" xfId="2838"/>
    <cellStyle name="Normal 74 39 3" xfId="2839"/>
    <cellStyle name="Normal 74 39 4" xfId="2840"/>
    <cellStyle name="Normal 74 4" xfId="738"/>
    <cellStyle name="Normal 74 4 2" xfId="2841"/>
    <cellStyle name="Normal 74 4 2 2" xfId="2842"/>
    <cellStyle name="Normal 74 4 3" xfId="2843"/>
    <cellStyle name="Normal 74 4 4" xfId="2844"/>
    <cellStyle name="Normal 74 40" xfId="739"/>
    <cellStyle name="Normal 74 40 2" xfId="2845"/>
    <cellStyle name="Normal 74 40 2 2" xfId="2846"/>
    <cellStyle name="Normal 74 40 3" xfId="2847"/>
    <cellStyle name="Normal 74 40 4" xfId="2848"/>
    <cellStyle name="Normal 74 41" xfId="740"/>
    <cellStyle name="Normal 74 41 2" xfId="2849"/>
    <cellStyle name="Normal 74 41 2 2" xfId="2850"/>
    <cellStyle name="Normal 74 41 3" xfId="2851"/>
    <cellStyle name="Normal 74 41 4" xfId="2852"/>
    <cellStyle name="Normal 74 42" xfId="741"/>
    <cellStyle name="Normal 74 42 2" xfId="2853"/>
    <cellStyle name="Normal 74 42 2 2" xfId="2854"/>
    <cellStyle name="Normal 74 42 3" xfId="2855"/>
    <cellStyle name="Normal 74 42 4" xfId="2856"/>
    <cellStyle name="Normal 74 43" xfId="742"/>
    <cellStyle name="Normal 74 43 2" xfId="2857"/>
    <cellStyle name="Normal 74 43 2 2" xfId="2858"/>
    <cellStyle name="Normal 74 43 3" xfId="2859"/>
    <cellStyle name="Normal 74 43 4" xfId="2860"/>
    <cellStyle name="Normal 74 44" xfId="743"/>
    <cellStyle name="Normal 74 44 2" xfId="2861"/>
    <cellStyle name="Normal 74 44 2 2" xfId="2862"/>
    <cellStyle name="Normal 74 44 3" xfId="2863"/>
    <cellStyle name="Normal 74 44 4" xfId="2864"/>
    <cellStyle name="Normal 74 45" xfId="744"/>
    <cellStyle name="Normal 74 45 2" xfId="2865"/>
    <cellStyle name="Normal 74 45 2 2" xfId="2866"/>
    <cellStyle name="Normal 74 45 3" xfId="2867"/>
    <cellStyle name="Normal 74 45 4" xfId="2868"/>
    <cellStyle name="Normal 74 46" xfId="745"/>
    <cellStyle name="Normal 74 46 2" xfId="2869"/>
    <cellStyle name="Normal 74 46 2 2" xfId="2870"/>
    <cellStyle name="Normal 74 46 3" xfId="2871"/>
    <cellStyle name="Normal 74 46 4" xfId="2872"/>
    <cellStyle name="Normal 74 47" xfId="746"/>
    <cellStyle name="Normal 74 47 2" xfId="2873"/>
    <cellStyle name="Normal 74 47 2 2" xfId="2874"/>
    <cellStyle name="Normal 74 47 3" xfId="2875"/>
    <cellStyle name="Normal 74 47 4" xfId="2876"/>
    <cellStyle name="Normal 74 48" xfId="747"/>
    <cellStyle name="Normal 74 48 2" xfId="2877"/>
    <cellStyle name="Normal 74 48 2 2" xfId="2878"/>
    <cellStyle name="Normal 74 48 3" xfId="2879"/>
    <cellStyle name="Normal 74 48 4" xfId="2880"/>
    <cellStyle name="Normal 74 49" xfId="748"/>
    <cellStyle name="Normal 74 49 2" xfId="2881"/>
    <cellStyle name="Normal 74 49 2 2" xfId="2882"/>
    <cellStyle name="Normal 74 49 3" xfId="2883"/>
    <cellStyle name="Normal 74 49 4" xfId="2884"/>
    <cellStyle name="Normal 74 5" xfId="749"/>
    <cellStyle name="Normal 74 5 2" xfId="2885"/>
    <cellStyle name="Normal 74 5 2 2" xfId="2886"/>
    <cellStyle name="Normal 74 5 3" xfId="2887"/>
    <cellStyle name="Normal 74 5 4" xfId="2888"/>
    <cellStyle name="Normal 74 50" xfId="750"/>
    <cellStyle name="Normal 74 50 2" xfId="2889"/>
    <cellStyle name="Normal 74 50 2 2" xfId="2890"/>
    <cellStyle name="Normal 74 50 3" xfId="2891"/>
    <cellStyle name="Normal 74 50 4" xfId="2892"/>
    <cellStyle name="Normal 74 51" xfId="751"/>
    <cellStyle name="Normal 74 51 2" xfId="2893"/>
    <cellStyle name="Normal 74 51 2 2" xfId="2894"/>
    <cellStyle name="Normal 74 51 3" xfId="2895"/>
    <cellStyle name="Normal 74 51 4" xfId="2896"/>
    <cellStyle name="Normal 74 52" xfId="752"/>
    <cellStyle name="Normal 74 52 2" xfId="2897"/>
    <cellStyle name="Normal 74 52 2 2" xfId="2898"/>
    <cellStyle name="Normal 74 52 3" xfId="2899"/>
    <cellStyle name="Normal 74 52 4" xfId="2900"/>
    <cellStyle name="Normal 74 53" xfId="753"/>
    <cellStyle name="Normal 74 53 2" xfId="2901"/>
    <cellStyle name="Normal 74 53 2 2" xfId="2902"/>
    <cellStyle name="Normal 74 53 3" xfId="2903"/>
    <cellStyle name="Normal 74 53 4" xfId="2904"/>
    <cellStyle name="Normal 74 54" xfId="754"/>
    <cellStyle name="Normal 74 54 2" xfId="2905"/>
    <cellStyle name="Normal 74 54 2 2" xfId="2906"/>
    <cellStyle name="Normal 74 54 3" xfId="2907"/>
    <cellStyle name="Normal 74 54 4" xfId="2908"/>
    <cellStyle name="Normal 74 55" xfId="755"/>
    <cellStyle name="Normal 74 55 2" xfId="2909"/>
    <cellStyle name="Normal 74 55 2 2" xfId="2910"/>
    <cellStyle name="Normal 74 55 3" xfId="2911"/>
    <cellStyle name="Normal 74 55 4" xfId="2912"/>
    <cellStyle name="Normal 74 56" xfId="756"/>
    <cellStyle name="Normal 74 56 2" xfId="2913"/>
    <cellStyle name="Normal 74 56 2 2" xfId="2914"/>
    <cellStyle name="Normal 74 56 3" xfId="2915"/>
    <cellStyle name="Normal 74 56 4" xfId="2916"/>
    <cellStyle name="Normal 74 57" xfId="757"/>
    <cellStyle name="Normal 74 57 2" xfId="2917"/>
    <cellStyle name="Normal 74 57 2 2" xfId="2918"/>
    <cellStyle name="Normal 74 57 3" xfId="2919"/>
    <cellStyle name="Normal 74 57 4" xfId="2920"/>
    <cellStyle name="Normal 74 58" xfId="758"/>
    <cellStyle name="Normal 74 58 2" xfId="2921"/>
    <cellStyle name="Normal 74 58 2 2" xfId="2922"/>
    <cellStyle name="Normal 74 58 3" xfId="2923"/>
    <cellStyle name="Normal 74 58 4" xfId="2924"/>
    <cellStyle name="Normal 74 59" xfId="759"/>
    <cellStyle name="Normal 74 59 2" xfId="2925"/>
    <cellStyle name="Normal 74 59 2 2" xfId="2926"/>
    <cellStyle name="Normal 74 59 3" xfId="2927"/>
    <cellStyle name="Normal 74 59 4" xfId="2928"/>
    <cellStyle name="Normal 74 6" xfId="760"/>
    <cellStyle name="Normal 74 6 2" xfId="2929"/>
    <cellStyle name="Normal 74 6 2 2" xfId="2930"/>
    <cellStyle name="Normal 74 6 3" xfId="2931"/>
    <cellStyle name="Normal 74 6 4" xfId="2932"/>
    <cellStyle name="Normal 74 60" xfId="761"/>
    <cellStyle name="Normal 74 60 2" xfId="2933"/>
    <cellStyle name="Normal 74 60 2 2" xfId="2934"/>
    <cellStyle name="Normal 74 60 3" xfId="2935"/>
    <cellStyle name="Normal 74 60 4" xfId="2936"/>
    <cellStyle name="Normal 74 61" xfId="762"/>
    <cellStyle name="Normal 74 61 2" xfId="2937"/>
    <cellStyle name="Normal 74 61 2 2" xfId="2938"/>
    <cellStyle name="Normal 74 61 3" xfId="2939"/>
    <cellStyle name="Normal 74 61 4" xfId="2940"/>
    <cellStyle name="Normal 74 62" xfId="763"/>
    <cellStyle name="Normal 74 62 2" xfId="2941"/>
    <cellStyle name="Normal 74 62 2 2" xfId="2942"/>
    <cellStyle name="Normal 74 62 3" xfId="2943"/>
    <cellStyle name="Normal 74 62 4" xfId="2944"/>
    <cellStyle name="Normal 74 63" xfId="764"/>
    <cellStyle name="Normal 74 63 2" xfId="2945"/>
    <cellStyle name="Normal 74 63 2 2" xfId="2946"/>
    <cellStyle name="Normal 74 63 3" xfId="2947"/>
    <cellStyle name="Normal 74 63 4" xfId="2948"/>
    <cellStyle name="Normal 74 64" xfId="765"/>
    <cellStyle name="Normal 74 64 2" xfId="2949"/>
    <cellStyle name="Normal 74 64 2 2" xfId="2950"/>
    <cellStyle name="Normal 74 64 3" xfId="2951"/>
    <cellStyle name="Normal 74 64 4" xfId="2952"/>
    <cellStyle name="Normal 74 65" xfId="766"/>
    <cellStyle name="Normal 74 65 2" xfId="2953"/>
    <cellStyle name="Normal 74 65 2 2" xfId="2954"/>
    <cellStyle name="Normal 74 65 3" xfId="2955"/>
    <cellStyle name="Normal 74 65 4" xfId="2956"/>
    <cellStyle name="Normal 74 66" xfId="767"/>
    <cellStyle name="Normal 74 66 2" xfId="2957"/>
    <cellStyle name="Normal 74 66 2 2" xfId="2958"/>
    <cellStyle name="Normal 74 66 3" xfId="2959"/>
    <cellStyle name="Normal 74 66 4" xfId="2960"/>
    <cellStyle name="Normal 74 67" xfId="768"/>
    <cellStyle name="Normal 74 67 2" xfId="2961"/>
    <cellStyle name="Normal 74 67 2 2" xfId="2962"/>
    <cellStyle name="Normal 74 67 3" xfId="2963"/>
    <cellStyle name="Normal 74 67 4" xfId="2964"/>
    <cellStyle name="Normal 74 68" xfId="769"/>
    <cellStyle name="Normal 74 68 2" xfId="2965"/>
    <cellStyle name="Normal 74 68 2 2" xfId="2966"/>
    <cellStyle name="Normal 74 68 3" xfId="2967"/>
    <cellStyle name="Normal 74 68 4" xfId="2968"/>
    <cellStyle name="Normal 74 69" xfId="770"/>
    <cellStyle name="Normal 74 69 2" xfId="2969"/>
    <cellStyle name="Normal 74 69 2 2" xfId="2970"/>
    <cellStyle name="Normal 74 69 3" xfId="2971"/>
    <cellStyle name="Normal 74 69 4" xfId="2972"/>
    <cellStyle name="Normal 74 7" xfId="771"/>
    <cellStyle name="Normal 74 7 10" xfId="772"/>
    <cellStyle name="Normal 74 7 10 2" xfId="2973"/>
    <cellStyle name="Normal 74 7 10 2 2" xfId="2974"/>
    <cellStyle name="Normal 74 7 10 3" xfId="2975"/>
    <cellStyle name="Normal 74 7 10 4" xfId="2976"/>
    <cellStyle name="Normal 74 7 11" xfId="773"/>
    <cellStyle name="Normal 74 7 11 2" xfId="2977"/>
    <cellStyle name="Normal 74 7 11 2 2" xfId="2978"/>
    <cellStyle name="Normal 74 7 11 3" xfId="2979"/>
    <cellStyle name="Normal 74 7 11 4" xfId="2980"/>
    <cellStyle name="Normal 74 7 12" xfId="774"/>
    <cellStyle name="Normal 74 7 12 2" xfId="2981"/>
    <cellStyle name="Normal 74 7 12 2 2" xfId="2982"/>
    <cellStyle name="Normal 74 7 12 3" xfId="2983"/>
    <cellStyle name="Normal 74 7 12 4" xfId="2984"/>
    <cellStyle name="Normal 74 7 13" xfId="775"/>
    <cellStyle name="Normal 74 7 13 2" xfId="2985"/>
    <cellStyle name="Normal 74 7 13 2 2" xfId="2986"/>
    <cellStyle name="Normal 74 7 13 3" xfId="2987"/>
    <cellStyle name="Normal 74 7 13 4" xfId="2988"/>
    <cellStyle name="Normal 74 7 14" xfId="776"/>
    <cellStyle name="Normal 74 7 14 2" xfId="2989"/>
    <cellStyle name="Normal 74 7 14 2 2" xfId="2990"/>
    <cellStyle name="Normal 74 7 14 3" xfId="2991"/>
    <cellStyle name="Normal 74 7 14 4" xfId="2992"/>
    <cellStyle name="Normal 74 7 15" xfId="777"/>
    <cellStyle name="Normal 74 7 15 2" xfId="2993"/>
    <cellStyle name="Normal 74 7 15 2 2" xfId="2994"/>
    <cellStyle name="Normal 74 7 15 3" xfId="2995"/>
    <cellStyle name="Normal 74 7 15 4" xfId="2996"/>
    <cellStyle name="Normal 74 7 16" xfId="778"/>
    <cellStyle name="Normal 74 7 16 2" xfId="2997"/>
    <cellStyle name="Normal 74 7 16 2 2" xfId="2998"/>
    <cellStyle name="Normal 74 7 16 3" xfId="2999"/>
    <cellStyle name="Normal 74 7 16 4" xfId="3000"/>
    <cellStyle name="Normal 74 7 17" xfId="779"/>
    <cellStyle name="Normal 74 7 17 2" xfId="3001"/>
    <cellStyle name="Normal 74 7 17 2 2" xfId="3002"/>
    <cellStyle name="Normal 74 7 17 3" xfId="3003"/>
    <cellStyle name="Normal 74 7 17 4" xfId="3004"/>
    <cellStyle name="Normal 74 7 18" xfId="780"/>
    <cellStyle name="Normal 74 7 18 10" xfId="781"/>
    <cellStyle name="Normal 74 7 18 10 2" xfId="3005"/>
    <cellStyle name="Normal 74 7 18 10 2 2" xfId="3006"/>
    <cellStyle name="Normal 74 7 18 10 3" xfId="3007"/>
    <cellStyle name="Normal 74 7 18 10 4" xfId="3008"/>
    <cellStyle name="Normal 74 7 18 11" xfId="782"/>
    <cellStyle name="Normal 74 7 18 11 2" xfId="3009"/>
    <cellStyle name="Normal 74 7 18 11 2 2" xfId="3010"/>
    <cellStyle name="Normal 74 7 18 11 3" xfId="3011"/>
    <cellStyle name="Normal 74 7 18 11 4" xfId="3012"/>
    <cellStyle name="Normal 74 7 18 12" xfId="783"/>
    <cellStyle name="Normal 74 7 18 12 2" xfId="3013"/>
    <cellStyle name="Normal 74 7 18 12 2 2" xfId="3014"/>
    <cellStyle name="Normal 74 7 18 12 3" xfId="3015"/>
    <cellStyle name="Normal 74 7 18 12 4" xfId="3016"/>
    <cellStyle name="Normal 74 7 18 13" xfId="784"/>
    <cellStyle name="Normal 74 7 18 13 2" xfId="3017"/>
    <cellStyle name="Normal 74 7 18 13 2 2" xfId="3018"/>
    <cellStyle name="Normal 74 7 18 13 3" xfId="3019"/>
    <cellStyle name="Normal 74 7 18 13 4" xfId="3020"/>
    <cellStyle name="Normal 74 7 18 14" xfId="785"/>
    <cellStyle name="Normal 74 7 18 14 2" xfId="3021"/>
    <cellStyle name="Normal 74 7 18 14 2 2" xfId="3022"/>
    <cellStyle name="Normal 74 7 18 14 3" xfId="3023"/>
    <cellStyle name="Normal 74 7 18 14 4" xfId="3024"/>
    <cellStyle name="Normal 74 7 18 15" xfId="786"/>
    <cellStyle name="Normal 74 7 18 15 2" xfId="3025"/>
    <cellStyle name="Normal 74 7 18 15 2 2" xfId="3026"/>
    <cellStyle name="Normal 74 7 18 15 3" xfId="3027"/>
    <cellStyle name="Normal 74 7 18 15 4" xfId="3028"/>
    <cellStyle name="Normal 74 7 18 16" xfId="787"/>
    <cellStyle name="Normal 74 7 18 16 2" xfId="3029"/>
    <cellStyle name="Normal 74 7 18 16 2 2" xfId="3030"/>
    <cellStyle name="Normal 74 7 18 16 3" xfId="3031"/>
    <cellStyle name="Normal 74 7 18 16 4" xfId="3032"/>
    <cellStyle name="Normal 74 7 18 17" xfId="788"/>
    <cellStyle name="Normal 74 7 18 17 2" xfId="3033"/>
    <cellStyle name="Normal 74 7 18 17 2 2" xfId="3034"/>
    <cellStyle name="Normal 74 7 18 17 3" xfId="3035"/>
    <cellStyle name="Normal 74 7 18 17 4" xfId="3036"/>
    <cellStyle name="Normal 74 7 18 18" xfId="789"/>
    <cellStyle name="Normal 74 7 18 18 2" xfId="3037"/>
    <cellStyle name="Normal 74 7 18 18 2 2" xfId="3038"/>
    <cellStyle name="Normal 74 7 18 18 3" xfId="3039"/>
    <cellStyle name="Normal 74 7 18 18 4" xfId="3040"/>
    <cellStyle name="Normal 74 7 18 19" xfId="790"/>
    <cellStyle name="Normal 74 7 18 19 2" xfId="3041"/>
    <cellStyle name="Normal 74 7 18 19 2 2" xfId="3042"/>
    <cellStyle name="Normal 74 7 18 19 3" xfId="3043"/>
    <cellStyle name="Normal 74 7 18 19 4" xfId="3044"/>
    <cellStyle name="Normal 74 7 18 2" xfId="791"/>
    <cellStyle name="Normal 74 7 18 2 2" xfId="3045"/>
    <cellStyle name="Normal 74 7 18 2 2 2" xfId="3046"/>
    <cellStyle name="Normal 74 7 18 2 3" xfId="3047"/>
    <cellStyle name="Normal 74 7 18 2 4" xfId="3048"/>
    <cellStyle name="Normal 74 7 18 20" xfId="792"/>
    <cellStyle name="Normal 74 7 18 20 2" xfId="3049"/>
    <cellStyle name="Normal 74 7 18 20 2 2" xfId="3050"/>
    <cellStyle name="Normal 74 7 18 20 3" xfId="3051"/>
    <cellStyle name="Normal 74 7 18 20 4" xfId="3052"/>
    <cellStyle name="Normal 74 7 18 21" xfId="793"/>
    <cellStyle name="Normal 74 7 18 21 2" xfId="3053"/>
    <cellStyle name="Normal 74 7 18 21 2 2" xfId="3054"/>
    <cellStyle name="Normal 74 7 18 21 3" xfId="3055"/>
    <cellStyle name="Normal 74 7 18 21 4" xfId="3056"/>
    <cellStyle name="Normal 74 7 18 22" xfId="794"/>
    <cellStyle name="Normal 74 7 18 22 2" xfId="3057"/>
    <cellStyle name="Normal 74 7 18 22 2 2" xfId="3058"/>
    <cellStyle name="Normal 74 7 18 22 3" xfId="3059"/>
    <cellStyle name="Normal 74 7 18 22 4" xfId="3060"/>
    <cellStyle name="Normal 74 7 18 23" xfId="795"/>
    <cellStyle name="Normal 74 7 18 23 2" xfId="3061"/>
    <cellStyle name="Normal 74 7 18 23 2 2" xfId="3062"/>
    <cellStyle name="Normal 74 7 18 23 3" xfId="3063"/>
    <cellStyle name="Normal 74 7 18 23 4" xfId="3064"/>
    <cellStyle name="Normal 74 7 18 24" xfId="796"/>
    <cellStyle name="Normal 74 7 18 24 2" xfId="3065"/>
    <cellStyle name="Normal 74 7 18 24 2 2" xfId="3066"/>
    <cellStyle name="Normal 74 7 18 24 3" xfId="3067"/>
    <cellStyle name="Normal 74 7 18 24 4" xfId="3068"/>
    <cellStyle name="Normal 74 7 18 25" xfId="797"/>
    <cellStyle name="Normal 74 7 18 25 2" xfId="3069"/>
    <cellStyle name="Normal 74 7 18 25 2 2" xfId="3070"/>
    <cellStyle name="Normal 74 7 18 25 3" xfId="3071"/>
    <cellStyle name="Normal 74 7 18 25 4" xfId="3072"/>
    <cellStyle name="Normal 74 7 18 26" xfId="798"/>
    <cellStyle name="Normal 74 7 18 26 2" xfId="3073"/>
    <cellStyle name="Normal 74 7 18 26 2 2" xfId="3074"/>
    <cellStyle name="Normal 74 7 18 26 3" xfId="3075"/>
    <cellStyle name="Normal 74 7 18 26 4" xfId="3076"/>
    <cellStyle name="Normal 74 7 18 27" xfId="799"/>
    <cellStyle name="Normal 74 7 18 27 2" xfId="3077"/>
    <cellStyle name="Normal 74 7 18 27 2 2" xfId="3078"/>
    <cellStyle name="Normal 74 7 18 27 3" xfId="3079"/>
    <cellStyle name="Normal 74 7 18 27 4" xfId="3080"/>
    <cellStyle name="Normal 74 7 18 28" xfId="800"/>
    <cellStyle name="Normal 74 7 18 28 2" xfId="3081"/>
    <cellStyle name="Normal 74 7 18 28 2 2" xfId="3082"/>
    <cellStyle name="Normal 74 7 18 28 3" xfId="3083"/>
    <cellStyle name="Normal 74 7 18 28 4" xfId="3084"/>
    <cellStyle name="Normal 74 7 18 29" xfId="801"/>
    <cellStyle name="Normal 74 7 18 29 2" xfId="3085"/>
    <cellStyle name="Normal 74 7 18 29 2 2" xfId="3086"/>
    <cellStyle name="Normal 74 7 18 29 3" xfId="3087"/>
    <cellStyle name="Normal 74 7 18 29 4" xfId="3088"/>
    <cellStyle name="Normal 74 7 18 3" xfId="802"/>
    <cellStyle name="Normal 74 7 18 3 2" xfId="3089"/>
    <cellStyle name="Normal 74 7 18 3 2 2" xfId="3090"/>
    <cellStyle name="Normal 74 7 18 3 3" xfId="3091"/>
    <cellStyle name="Normal 74 7 18 3 4" xfId="3092"/>
    <cellStyle name="Normal 74 7 18 30" xfId="803"/>
    <cellStyle name="Normal 74 7 18 30 2" xfId="3093"/>
    <cellStyle name="Normal 74 7 18 30 2 2" xfId="3094"/>
    <cellStyle name="Normal 74 7 18 30 3" xfId="3095"/>
    <cellStyle name="Normal 74 7 18 30 4" xfId="3096"/>
    <cellStyle name="Normal 74 7 18 31" xfId="804"/>
    <cellStyle name="Normal 74 7 18 31 2" xfId="3097"/>
    <cellStyle name="Normal 74 7 18 31 2 2" xfId="3098"/>
    <cellStyle name="Normal 74 7 18 31 3" xfId="3099"/>
    <cellStyle name="Normal 74 7 18 31 4" xfId="3100"/>
    <cellStyle name="Normal 74 7 18 32" xfId="805"/>
    <cellStyle name="Normal 74 7 18 32 2" xfId="3101"/>
    <cellStyle name="Normal 74 7 18 32 2 2" xfId="3102"/>
    <cellStyle name="Normal 74 7 18 32 3" xfId="3103"/>
    <cellStyle name="Normal 74 7 18 32 4" xfId="3104"/>
    <cellStyle name="Normal 74 7 18 33" xfId="806"/>
    <cellStyle name="Normal 74 7 18 33 2" xfId="3105"/>
    <cellStyle name="Normal 74 7 18 33 2 2" xfId="3106"/>
    <cellStyle name="Normal 74 7 18 33 3" xfId="3107"/>
    <cellStyle name="Normal 74 7 18 33 4" xfId="3108"/>
    <cellStyle name="Normal 74 7 18 34" xfId="807"/>
    <cellStyle name="Normal 74 7 18 34 2" xfId="3109"/>
    <cellStyle name="Normal 74 7 18 34 2 2" xfId="3110"/>
    <cellStyle name="Normal 74 7 18 34 3" xfId="3111"/>
    <cellStyle name="Normal 74 7 18 34 4" xfId="3112"/>
    <cellStyle name="Normal 74 7 18 35" xfId="808"/>
    <cellStyle name="Normal 74 7 18 35 2" xfId="3113"/>
    <cellStyle name="Normal 74 7 18 35 2 2" xfId="3114"/>
    <cellStyle name="Normal 74 7 18 35 3" xfId="3115"/>
    <cellStyle name="Normal 74 7 18 35 4" xfId="3116"/>
    <cellStyle name="Normal 74 7 18 36" xfId="809"/>
    <cellStyle name="Normal 74 7 18 36 2" xfId="3117"/>
    <cellStyle name="Normal 74 7 18 36 2 2" xfId="3118"/>
    <cellStyle name="Normal 74 7 18 36 3" xfId="3119"/>
    <cellStyle name="Normal 74 7 18 36 4" xfId="3120"/>
    <cellStyle name="Normal 74 7 18 37" xfId="810"/>
    <cellStyle name="Normal 74 7 18 37 2" xfId="3121"/>
    <cellStyle name="Normal 74 7 18 37 2 2" xfId="3122"/>
    <cellStyle name="Normal 74 7 18 37 3" xfId="3123"/>
    <cellStyle name="Normal 74 7 18 37 4" xfId="3124"/>
    <cellStyle name="Normal 74 7 18 38" xfId="811"/>
    <cellStyle name="Normal 74 7 18 38 2" xfId="3125"/>
    <cellStyle name="Normal 74 7 18 38 2 2" xfId="3126"/>
    <cellStyle name="Normal 74 7 18 38 3" xfId="3127"/>
    <cellStyle name="Normal 74 7 18 38 4" xfId="3128"/>
    <cellStyle name="Normal 74 7 18 39" xfId="812"/>
    <cellStyle name="Normal 74 7 18 39 2" xfId="3129"/>
    <cellStyle name="Normal 74 7 18 39 2 2" xfId="3130"/>
    <cellStyle name="Normal 74 7 18 39 3" xfId="3131"/>
    <cellStyle name="Normal 74 7 18 39 4" xfId="3132"/>
    <cellStyle name="Normal 74 7 18 4" xfId="813"/>
    <cellStyle name="Normal 74 7 18 4 2" xfId="3133"/>
    <cellStyle name="Normal 74 7 18 4 2 2" xfId="3134"/>
    <cellStyle name="Normal 74 7 18 4 3" xfId="3135"/>
    <cellStyle name="Normal 74 7 18 4 4" xfId="3136"/>
    <cellStyle name="Normal 74 7 18 40" xfId="814"/>
    <cellStyle name="Normal 74 7 18 40 2" xfId="3137"/>
    <cellStyle name="Normal 74 7 18 40 2 2" xfId="3138"/>
    <cellStyle name="Normal 74 7 18 40 3" xfId="3139"/>
    <cellStyle name="Normal 74 7 18 40 4" xfId="3140"/>
    <cellStyle name="Normal 74 7 18 41" xfId="815"/>
    <cellStyle name="Normal 74 7 18 41 2" xfId="3141"/>
    <cellStyle name="Normal 74 7 18 41 2 2" xfId="3142"/>
    <cellStyle name="Normal 74 7 18 41 3" xfId="3143"/>
    <cellStyle name="Normal 74 7 18 41 4" xfId="3144"/>
    <cellStyle name="Normal 74 7 18 42" xfId="816"/>
    <cellStyle name="Normal 74 7 18 42 2" xfId="3145"/>
    <cellStyle name="Normal 74 7 18 42 2 2" xfId="3146"/>
    <cellStyle name="Normal 74 7 18 42 3" xfId="3147"/>
    <cellStyle name="Normal 74 7 18 42 4" xfId="3148"/>
    <cellStyle name="Normal 74 7 18 43" xfId="3149"/>
    <cellStyle name="Normal 74 7 18 43 2" xfId="3150"/>
    <cellStyle name="Normal 74 7 18 44" xfId="3151"/>
    <cellStyle name="Normal 74 7 18 45" xfId="3152"/>
    <cellStyle name="Normal 74 7 18 5" xfId="817"/>
    <cellStyle name="Normal 74 7 18 5 2" xfId="3153"/>
    <cellStyle name="Normal 74 7 18 5 2 2" xfId="3154"/>
    <cellStyle name="Normal 74 7 18 5 3" xfId="3155"/>
    <cellStyle name="Normal 74 7 18 5 4" xfId="3156"/>
    <cellStyle name="Normal 74 7 18 6" xfId="818"/>
    <cellStyle name="Normal 74 7 18 6 2" xfId="3157"/>
    <cellStyle name="Normal 74 7 18 6 2 2" xfId="3158"/>
    <cellStyle name="Normal 74 7 18 6 3" xfId="3159"/>
    <cellStyle name="Normal 74 7 18 6 4" xfId="3160"/>
    <cellStyle name="Normal 74 7 18 7" xfId="819"/>
    <cellStyle name="Normal 74 7 18 7 2" xfId="3161"/>
    <cellStyle name="Normal 74 7 18 7 2 2" xfId="3162"/>
    <cellStyle name="Normal 74 7 18 7 3" xfId="3163"/>
    <cellStyle name="Normal 74 7 18 7 4" xfId="3164"/>
    <cellStyle name="Normal 74 7 18 8" xfId="820"/>
    <cellStyle name="Normal 74 7 18 8 2" xfId="3165"/>
    <cellStyle name="Normal 74 7 18 8 2 2" xfId="3166"/>
    <cellStyle name="Normal 74 7 18 8 3" xfId="3167"/>
    <cellStyle name="Normal 74 7 18 8 4" xfId="3168"/>
    <cellStyle name="Normal 74 7 18 9" xfId="821"/>
    <cellStyle name="Normal 74 7 18 9 2" xfId="3169"/>
    <cellStyle name="Normal 74 7 18 9 2 2" xfId="3170"/>
    <cellStyle name="Normal 74 7 18 9 3" xfId="3171"/>
    <cellStyle name="Normal 74 7 18 9 4" xfId="3172"/>
    <cellStyle name="Normal 74 7 19" xfId="822"/>
    <cellStyle name="Normal 74 7 19 2" xfId="3173"/>
    <cellStyle name="Normal 74 7 19 2 2" xfId="3174"/>
    <cellStyle name="Normal 74 7 19 3" xfId="3175"/>
    <cellStyle name="Normal 74 7 19 4" xfId="3176"/>
    <cellStyle name="Normal 74 7 2" xfId="823"/>
    <cellStyle name="Normal 74 7 2 2" xfId="3177"/>
    <cellStyle name="Normal 74 7 2 2 2" xfId="3178"/>
    <cellStyle name="Normal 74 7 2 3" xfId="3179"/>
    <cellStyle name="Normal 74 7 2 4" xfId="3180"/>
    <cellStyle name="Normal 74 7 20" xfId="824"/>
    <cellStyle name="Normal 74 7 20 2" xfId="3181"/>
    <cellStyle name="Normal 74 7 20 2 2" xfId="3182"/>
    <cellStyle name="Normal 74 7 20 3" xfId="3183"/>
    <cellStyle name="Normal 74 7 20 4" xfId="3184"/>
    <cellStyle name="Normal 74 7 21" xfId="825"/>
    <cellStyle name="Normal 74 7 21 2" xfId="3185"/>
    <cellStyle name="Normal 74 7 21 2 2" xfId="3186"/>
    <cellStyle name="Normal 74 7 21 3" xfId="3187"/>
    <cellStyle name="Normal 74 7 21 4" xfId="3188"/>
    <cellStyle name="Normal 74 7 22" xfId="826"/>
    <cellStyle name="Normal 74 7 22 2" xfId="3189"/>
    <cellStyle name="Normal 74 7 22 2 2" xfId="3190"/>
    <cellStyle name="Normal 74 7 22 3" xfId="3191"/>
    <cellStyle name="Normal 74 7 22 4" xfId="3192"/>
    <cellStyle name="Normal 74 7 23" xfId="827"/>
    <cellStyle name="Normal 74 7 23 2" xfId="3193"/>
    <cellStyle name="Normal 74 7 23 2 2" xfId="3194"/>
    <cellStyle name="Normal 74 7 23 3" xfId="3195"/>
    <cellStyle name="Normal 74 7 23 4" xfId="3196"/>
    <cellStyle name="Normal 74 7 24" xfId="828"/>
    <cellStyle name="Normal 74 7 24 2" xfId="3197"/>
    <cellStyle name="Normal 74 7 24 2 2" xfId="3198"/>
    <cellStyle name="Normal 74 7 24 3" xfId="3199"/>
    <cellStyle name="Normal 74 7 24 4" xfId="3200"/>
    <cellStyle name="Normal 74 7 25" xfId="829"/>
    <cellStyle name="Normal 74 7 25 2" xfId="3201"/>
    <cellStyle name="Normal 74 7 25 2 2" xfId="3202"/>
    <cellStyle name="Normal 74 7 25 3" xfId="3203"/>
    <cellStyle name="Normal 74 7 25 4" xfId="3204"/>
    <cellStyle name="Normal 74 7 26" xfId="830"/>
    <cellStyle name="Normal 74 7 26 2" xfId="3205"/>
    <cellStyle name="Normal 74 7 26 2 2" xfId="3206"/>
    <cellStyle name="Normal 74 7 26 3" xfId="3207"/>
    <cellStyle name="Normal 74 7 26 4" xfId="3208"/>
    <cellStyle name="Normal 74 7 27" xfId="831"/>
    <cellStyle name="Normal 74 7 27 2" xfId="3209"/>
    <cellStyle name="Normal 74 7 27 2 2" xfId="3210"/>
    <cellStyle name="Normal 74 7 27 3" xfId="3211"/>
    <cellStyle name="Normal 74 7 27 4" xfId="3212"/>
    <cellStyle name="Normal 74 7 28" xfId="832"/>
    <cellStyle name="Normal 74 7 28 2" xfId="3213"/>
    <cellStyle name="Normal 74 7 28 2 2" xfId="3214"/>
    <cellStyle name="Normal 74 7 28 3" xfId="3215"/>
    <cellStyle name="Normal 74 7 28 4" xfId="3216"/>
    <cellStyle name="Normal 74 7 29" xfId="833"/>
    <cellStyle name="Normal 74 7 29 2" xfId="3217"/>
    <cellStyle name="Normal 74 7 29 2 2" xfId="3218"/>
    <cellStyle name="Normal 74 7 29 3" xfId="3219"/>
    <cellStyle name="Normal 74 7 29 4" xfId="3220"/>
    <cellStyle name="Normal 74 7 3" xfId="834"/>
    <cellStyle name="Normal 74 7 3 2" xfId="3221"/>
    <cellStyle name="Normal 74 7 3 2 2" xfId="3222"/>
    <cellStyle name="Normal 74 7 3 3" xfId="3223"/>
    <cellStyle name="Normal 74 7 3 4" xfId="3224"/>
    <cellStyle name="Normal 74 7 30" xfId="835"/>
    <cellStyle name="Normal 74 7 30 2" xfId="3225"/>
    <cellStyle name="Normal 74 7 30 2 2" xfId="3226"/>
    <cellStyle name="Normal 74 7 30 3" xfId="3227"/>
    <cellStyle name="Normal 74 7 30 4" xfId="3228"/>
    <cellStyle name="Normal 74 7 31" xfId="836"/>
    <cellStyle name="Normal 74 7 31 2" xfId="3229"/>
    <cellStyle name="Normal 74 7 31 2 2" xfId="3230"/>
    <cellStyle name="Normal 74 7 31 3" xfId="3231"/>
    <cellStyle name="Normal 74 7 31 4" xfId="3232"/>
    <cellStyle name="Normal 74 7 32" xfId="837"/>
    <cellStyle name="Normal 74 7 32 2" xfId="3233"/>
    <cellStyle name="Normal 74 7 32 2 2" xfId="3234"/>
    <cellStyle name="Normal 74 7 32 3" xfId="3235"/>
    <cellStyle name="Normal 74 7 32 4" xfId="3236"/>
    <cellStyle name="Normal 74 7 33" xfId="838"/>
    <cellStyle name="Normal 74 7 33 2" xfId="3237"/>
    <cellStyle name="Normal 74 7 33 2 2" xfId="3238"/>
    <cellStyle name="Normal 74 7 33 3" xfId="3239"/>
    <cellStyle name="Normal 74 7 33 4" xfId="3240"/>
    <cellStyle name="Normal 74 7 34" xfId="839"/>
    <cellStyle name="Normal 74 7 34 2" xfId="3241"/>
    <cellStyle name="Normal 74 7 34 2 2" xfId="3242"/>
    <cellStyle name="Normal 74 7 34 3" xfId="3243"/>
    <cellStyle name="Normal 74 7 34 4" xfId="3244"/>
    <cellStyle name="Normal 74 7 35" xfId="840"/>
    <cellStyle name="Normal 74 7 35 2" xfId="3245"/>
    <cellStyle name="Normal 74 7 35 2 2" xfId="3246"/>
    <cellStyle name="Normal 74 7 35 3" xfId="3247"/>
    <cellStyle name="Normal 74 7 35 4" xfId="3248"/>
    <cellStyle name="Normal 74 7 36" xfId="841"/>
    <cellStyle name="Normal 74 7 36 2" xfId="3249"/>
    <cellStyle name="Normal 74 7 36 2 2" xfId="3250"/>
    <cellStyle name="Normal 74 7 36 3" xfId="3251"/>
    <cellStyle name="Normal 74 7 36 4" xfId="3252"/>
    <cellStyle name="Normal 74 7 37" xfId="842"/>
    <cellStyle name="Normal 74 7 37 2" xfId="3253"/>
    <cellStyle name="Normal 74 7 37 2 2" xfId="3254"/>
    <cellStyle name="Normal 74 7 37 3" xfId="3255"/>
    <cellStyle name="Normal 74 7 37 4" xfId="3256"/>
    <cellStyle name="Normal 74 7 38" xfId="843"/>
    <cellStyle name="Normal 74 7 38 2" xfId="3257"/>
    <cellStyle name="Normal 74 7 38 2 2" xfId="3258"/>
    <cellStyle name="Normal 74 7 38 3" xfId="3259"/>
    <cellStyle name="Normal 74 7 38 4" xfId="3260"/>
    <cellStyle name="Normal 74 7 39" xfId="844"/>
    <cellStyle name="Normal 74 7 39 2" xfId="3261"/>
    <cellStyle name="Normal 74 7 39 2 2" xfId="3262"/>
    <cellStyle name="Normal 74 7 39 3" xfId="3263"/>
    <cellStyle name="Normal 74 7 39 4" xfId="3264"/>
    <cellStyle name="Normal 74 7 4" xfId="845"/>
    <cellStyle name="Normal 74 7 4 2" xfId="3265"/>
    <cellStyle name="Normal 74 7 4 2 2" xfId="3266"/>
    <cellStyle name="Normal 74 7 4 3" xfId="3267"/>
    <cellStyle name="Normal 74 7 4 4" xfId="3268"/>
    <cellStyle name="Normal 74 7 40" xfId="846"/>
    <cellStyle name="Normal 74 7 40 2" xfId="3269"/>
    <cellStyle name="Normal 74 7 40 2 2" xfId="3270"/>
    <cellStyle name="Normal 74 7 40 3" xfId="3271"/>
    <cellStyle name="Normal 74 7 40 4" xfId="3272"/>
    <cellStyle name="Normal 74 7 41" xfId="847"/>
    <cellStyle name="Normal 74 7 41 2" xfId="3273"/>
    <cellStyle name="Normal 74 7 41 2 2" xfId="3274"/>
    <cellStyle name="Normal 74 7 41 3" xfId="3275"/>
    <cellStyle name="Normal 74 7 41 4" xfId="3276"/>
    <cellStyle name="Normal 74 7 42" xfId="848"/>
    <cellStyle name="Normal 74 7 42 2" xfId="3277"/>
    <cellStyle name="Normal 74 7 42 2 2" xfId="3278"/>
    <cellStyle name="Normal 74 7 42 3" xfId="3279"/>
    <cellStyle name="Normal 74 7 42 4" xfId="3280"/>
    <cellStyle name="Normal 74 7 43" xfId="849"/>
    <cellStyle name="Normal 74 7 43 2" xfId="3281"/>
    <cellStyle name="Normal 74 7 43 2 2" xfId="3282"/>
    <cellStyle name="Normal 74 7 43 3" xfId="3283"/>
    <cellStyle name="Normal 74 7 43 4" xfId="3284"/>
    <cellStyle name="Normal 74 7 44" xfId="850"/>
    <cellStyle name="Normal 74 7 44 2" xfId="3285"/>
    <cellStyle name="Normal 74 7 44 2 2" xfId="3286"/>
    <cellStyle name="Normal 74 7 44 3" xfId="3287"/>
    <cellStyle name="Normal 74 7 44 4" xfId="3288"/>
    <cellStyle name="Normal 74 7 45" xfId="851"/>
    <cellStyle name="Normal 74 7 45 2" xfId="3289"/>
    <cellStyle name="Normal 74 7 45 2 2" xfId="3290"/>
    <cellStyle name="Normal 74 7 45 3" xfId="3291"/>
    <cellStyle name="Normal 74 7 45 4" xfId="3292"/>
    <cellStyle name="Normal 74 7 46" xfId="852"/>
    <cellStyle name="Normal 74 7 46 2" xfId="3293"/>
    <cellStyle name="Normal 74 7 46 2 2" xfId="3294"/>
    <cellStyle name="Normal 74 7 46 3" xfId="3295"/>
    <cellStyle name="Normal 74 7 46 4" xfId="3296"/>
    <cellStyle name="Normal 74 7 47" xfId="853"/>
    <cellStyle name="Normal 74 7 47 2" xfId="3297"/>
    <cellStyle name="Normal 74 7 47 2 2" xfId="3298"/>
    <cellStyle name="Normal 74 7 47 3" xfId="3299"/>
    <cellStyle name="Normal 74 7 47 4" xfId="3300"/>
    <cellStyle name="Normal 74 7 48" xfId="854"/>
    <cellStyle name="Normal 74 7 48 2" xfId="3301"/>
    <cellStyle name="Normal 74 7 48 2 2" xfId="3302"/>
    <cellStyle name="Normal 74 7 48 3" xfId="3303"/>
    <cellStyle name="Normal 74 7 48 4" xfId="3304"/>
    <cellStyle name="Normal 74 7 49" xfId="855"/>
    <cellStyle name="Normal 74 7 49 2" xfId="3305"/>
    <cellStyle name="Normal 74 7 49 2 2" xfId="3306"/>
    <cellStyle name="Normal 74 7 49 3" xfId="3307"/>
    <cellStyle name="Normal 74 7 49 4" xfId="3308"/>
    <cellStyle name="Normal 74 7 5" xfId="856"/>
    <cellStyle name="Normal 74 7 5 2" xfId="3309"/>
    <cellStyle name="Normal 74 7 5 2 2" xfId="3310"/>
    <cellStyle name="Normal 74 7 5 3" xfId="3311"/>
    <cellStyle name="Normal 74 7 5 4" xfId="3312"/>
    <cellStyle name="Normal 74 7 50" xfId="857"/>
    <cellStyle name="Normal 74 7 50 2" xfId="3313"/>
    <cellStyle name="Normal 74 7 50 2 2" xfId="3314"/>
    <cellStyle name="Normal 74 7 50 3" xfId="3315"/>
    <cellStyle name="Normal 74 7 50 4" xfId="3316"/>
    <cellStyle name="Normal 74 7 51" xfId="858"/>
    <cellStyle name="Normal 74 7 51 2" xfId="3317"/>
    <cellStyle name="Normal 74 7 51 2 2" xfId="3318"/>
    <cellStyle name="Normal 74 7 51 3" xfId="3319"/>
    <cellStyle name="Normal 74 7 51 4" xfId="3320"/>
    <cellStyle name="Normal 74 7 52" xfId="859"/>
    <cellStyle name="Normal 74 7 52 2" xfId="3321"/>
    <cellStyle name="Normal 74 7 52 2 2" xfId="3322"/>
    <cellStyle name="Normal 74 7 52 3" xfId="3323"/>
    <cellStyle name="Normal 74 7 52 4" xfId="3324"/>
    <cellStyle name="Normal 74 7 53" xfId="860"/>
    <cellStyle name="Normal 74 7 53 2" xfId="3325"/>
    <cellStyle name="Normal 74 7 53 2 2" xfId="3326"/>
    <cellStyle name="Normal 74 7 53 3" xfId="3327"/>
    <cellStyle name="Normal 74 7 53 4" xfId="3328"/>
    <cellStyle name="Normal 74 7 54" xfId="861"/>
    <cellStyle name="Normal 74 7 54 2" xfId="3329"/>
    <cellStyle name="Normal 74 7 54 2 2" xfId="3330"/>
    <cellStyle name="Normal 74 7 54 3" xfId="3331"/>
    <cellStyle name="Normal 74 7 54 4" xfId="3332"/>
    <cellStyle name="Normal 74 7 55" xfId="862"/>
    <cellStyle name="Normal 74 7 55 2" xfId="3333"/>
    <cellStyle name="Normal 74 7 55 2 2" xfId="3334"/>
    <cellStyle name="Normal 74 7 55 3" xfId="3335"/>
    <cellStyle name="Normal 74 7 55 4" xfId="3336"/>
    <cellStyle name="Normal 74 7 56" xfId="863"/>
    <cellStyle name="Normal 74 7 56 2" xfId="3337"/>
    <cellStyle name="Normal 74 7 56 2 2" xfId="3338"/>
    <cellStyle name="Normal 74 7 56 3" xfId="3339"/>
    <cellStyle name="Normal 74 7 56 4" xfId="3340"/>
    <cellStyle name="Normal 74 7 57" xfId="864"/>
    <cellStyle name="Normal 74 7 57 2" xfId="3341"/>
    <cellStyle name="Normal 74 7 57 2 2" xfId="3342"/>
    <cellStyle name="Normal 74 7 57 3" xfId="3343"/>
    <cellStyle name="Normal 74 7 57 4" xfId="3344"/>
    <cellStyle name="Normal 74 7 58" xfId="865"/>
    <cellStyle name="Normal 74 7 58 2" xfId="3345"/>
    <cellStyle name="Normal 74 7 58 2 2" xfId="3346"/>
    <cellStyle name="Normal 74 7 58 3" xfId="3347"/>
    <cellStyle name="Normal 74 7 58 4" xfId="3348"/>
    <cellStyle name="Normal 74 7 59" xfId="866"/>
    <cellStyle name="Normal 74 7 59 2" xfId="3349"/>
    <cellStyle name="Normal 74 7 59 2 2" xfId="3350"/>
    <cellStyle name="Normal 74 7 59 3" xfId="3351"/>
    <cellStyle name="Normal 74 7 59 4" xfId="3352"/>
    <cellStyle name="Normal 74 7 6" xfId="867"/>
    <cellStyle name="Normal 74 7 6 2" xfId="3353"/>
    <cellStyle name="Normal 74 7 6 2 2" xfId="3354"/>
    <cellStyle name="Normal 74 7 6 3" xfId="3355"/>
    <cellStyle name="Normal 74 7 6 4" xfId="3356"/>
    <cellStyle name="Normal 74 7 60" xfId="868"/>
    <cellStyle name="Normal 74 7 60 2" xfId="3357"/>
    <cellStyle name="Normal 74 7 60 2 2" xfId="3358"/>
    <cellStyle name="Normal 74 7 60 3" xfId="3359"/>
    <cellStyle name="Normal 74 7 60 4" xfId="3360"/>
    <cellStyle name="Normal 74 7 61" xfId="869"/>
    <cellStyle name="Normal 74 7 61 2" xfId="3361"/>
    <cellStyle name="Normal 74 7 61 2 2" xfId="3362"/>
    <cellStyle name="Normal 74 7 61 3" xfId="3363"/>
    <cellStyle name="Normal 74 7 61 4" xfId="3364"/>
    <cellStyle name="Normal 74 7 62" xfId="870"/>
    <cellStyle name="Normal 74 7 62 2" xfId="3365"/>
    <cellStyle name="Normal 74 7 62 2 2" xfId="3366"/>
    <cellStyle name="Normal 74 7 62 3" xfId="3367"/>
    <cellStyle name="Normal 74 7 62 4" xfId="3368"/>
    <cellStyle name="Normal 74 7 63" xfId="871"/>
    <cellStyle name="Normal 74 7 63 2" xfId="3369"/>
    <cellStyle name="Normal 74 7 63 2 2" xfId="3370"/>
    <cellStyle name="Normal 74 7 63 3" xfId="3371"/>
    <cellStyle name="Normal 74 7 63 4" xfId="3372"/>
    <cellStyle name="Normal 74 7 64" xfId="3373"/>
    <cellStyle name="Normal 74 7 64 2" xfId="3374"/>
    <cellStyle name="Normal 74 7 65" xfId="3375"/>
    <cellStyle name="Normal 74 7 66" xfId="3376"/>
    <cellStyle name="Normal 74 7 7" xfId="872"/>
    <cellStyle name="Normal 74 7 7 2" xfId="3377"/>
    <cellStyle name="Normal 74 7 7 2 2" xfId="3378"/>
    <cellStyle name="Normal 74 7 7 3" xfId="3379"/>
    <cellStyle name="Normal 74 7 7 4" xfId="3380"/>
    <cellStyle name="Normal 74 7 8" xfId="873"/>
    <cellStyle name="Normal 74 7 8 2" xfId="3381"/>
    <cellStyle name="Normal 74 7 8 2 2" xfId="3382"/>
    <cellStyle name="Normal 74 7 8 3" xfId="3383"/>
    <cellStyle name="Normal 74 7 8 4" xfId="3384"/>
    <cellStyle name="Normal 74 7 9" xfId="874"/>
    <cellStyle name="Normal 74 7 9 2" xfId="3385"/>
    <cellStyle name="Normal 74 7 9 2 2" xfId="3386"/>
    <cellStyle name="Normal 74 7 9 3" xfId="3387"/>
    <cellStyle name="Normal 74 7 9 4" xfId="3388"/>
    <cellStyle name="Normal 74 70" xfId="875"/>
    <cellStyle name="Normal 74 70 2" xfId="3389"/>
    <cellStyle name="Normal 74 70 2 2" xfId="3390"/>
    <cellStyle name="Normal 74 70 3" xfId="3391"/>
    <cellStyle name="Normal 74 70 4" xfId="3392"/>
    <cellStyle name="Normal 74 71" xfId="876"/>
    <cellStyle name="Normal 74 71 2" xfId="3393"/>
    <cellStyle name="Normal 74 71 2 2" xfId="3394"/>
    <cellStyle name="Normal 74 71 3" xfId="3395"/>
    <cellStyle name="Normal 74 71 4" xfId="3396"/>
    <cellStyle name="Normal 74 72" xfId="877"/>
    <cellStyle name="Normal 74 72 2" xfId="3397"/>
    <cellStyle name="Normal 74 72 2 2" xfId="3398"/>
    <cellStyle name="Normal 74 72 3" xfId="3399"/>
    <cellStyle name="Normal 74 72 4" xfId="3400"/>
    <cellStyle name="Normal 74 73" xfId="3401"/>
    <cellStyle name="Normal 74 73 2" xfId="3402"/>
    <cellStyle name="Normal 74 74" xfId="3403"/>
    <cellStyle name="Normal 74 75" xfId="3404"/>
    <cellStyle name="Normal 74 8" xfId="878"/>
    <cellStyle name="Normal 74 8 2" xfId="3405"/>
    <cellStyle name="Normal 74 8 2 2" xfId="3406"/>
    <cellStyle name="Normal 74 8 3" xfId="3407"/>
    <cellStyle name="Normal 74 8 4" xfId="3408"/>
    <cellStyle name="Normal 74 9" xfId="879"/>
    <cellStyle name="Normal 74 9 2" xfId="3409"/>
    <cellStyle name="Normal 74 9 2 2" xfId="3410"/>
    <cellStyle name="Normal 74 9 3" xfId="3411"/>
    <cellStyle name="Normal 74 9 4" xfId="3412"/>
    <cellStyle name="Normal 75" xfId="880"/>
    <cellStyle name="Normal 75 2" xfId="3413"/>
    <cellStyle name="Normal 75 2 2" xfId="3414"/>
    <cellStyle name="Normal 75 3" xfId="3415"/>
    <cellStyle name="Normal 75 4" xfId="3416"/>
    <cellStyle name="Normal 76" xfId="881"/>
    <cellStyle name="Normal 76 2" xfId="3417"/>
    <cellStyle name="Normal 76 2 2" xfId="3418"/>
    <cellStyle name="Normal 76 3" xfId="3419"/>
    <cellStyle name="Normal 76 4" xfId="3420"/>
    <cellStyle name="Normal 77" xfId="882"/>
    <cellStyle name="Normal 77 2" xfId="3421"/>
    <cellStyle name="Normal 77 2 2" xfId="3422"/>
    <cellStyle name="Normal 77 3" xfId="3423"/>
    <cellStyle name="Normal 77 4" xfId="3424"/>
    <cellStyle name="Normal 78" xfId="883"/>
    <cellStyle name="Normal 78 2" xfId="3425"/>
    <cellStyle name="Normal 78 2 2" xfId="3426"/>
    <cellStyle name="Normal 78 3" xfId="3427"/>
    <cellStyle name="Normal 78 4" xfId="3428"/>
    <cellStyle name="Normal 79" xfId="884"/>
    <cellStyle name="Normal 79 2" xfId="3429"/>
    <cellStyle name="Normal 79 2 2" xfId="3430"/>
    <cellStyle name="Normal 79 3" xfId="3431"/>
    <cellStyle name="Normal 79 4" xfId="3432"/>
    <cellStyle name="Normal 8" xfId="885"/>
    <cellStyle name="Normal 8 10" xfId="886"/>
    <cellStyle name="Normal 8 2" xfId="887"/>
    <cellStyle name="Normal 8 2 2" xfId="888"/>
    <cellStyle name="Normal 8 2 2 2" xfId="889"/>
    <cellStyle name="Normal 8 2 2 2 2" xfId="890"/>
    <cellStyle name="Normal 8 2 2 2 2 2" xfId="891"/>
    <cellStyle name="Normal 8 2 2 2 2 2 2" xfId="892"/>
    <cellStyle name="Normal 8 2 2 2 2 3" xfId="893"/>
    <cellStyle name="Normal 8 2 2 2 2 3 2" xfId="894"/>
    <cellStyle name="Normal 8 2 2 2 2 4" xfId="895"/>
    <cellStyle name="Normal 8 2 2 2 2 5" xfId="896"/>
    <cellStyle name="Normal 8 2 2 2 2 6" xfId="897"/>
    <cellStyle name="Normal 8 2 2 2 3" xfId="898"/>
    <cellStyle name="Normal 8 2 2 2 3 2" xfId="899"/>
    <cellStyle name="Normal 8 2 2 2 4" xfId="900"/>
    <cellStyle name="Normal 8 2 2 2 4 2" xfId="901"/>
    <cellStyle name="Normal 8 2 2 2 5" xfId="902"/>
    <cellStyle name="Normal 8 2 2 2 6" xfId="903"/>
    <cellStyle name="Normal 8 2 2 2 7" xfId="904"/>
    <cellStyle name="Normal 8 2 2 3" xfId="905"/>
    <cellStyle name="Normal 8 2 2 3 2" xfId="906"/>
    <cellStyle name="Normal 8 2 2 3 2 2" xfId="907"/>
    <cellStyle name="Normal 8 2 2 3 3" xfId="908"/>
    <cellStyle name="Normal 8 2 2 3 3 2" xfId="909"/>
    <cellStyle name="Normal 8 2 2 3 4" xfId="910"/>
    <cellStyle name="Normal 8 2 2 3 5" xfId="911"/>
    <cellStyle name="Normal 8 2 2 3 6" xfId="912"/>
    <cellStyle name="Normal 8 2 2 4" xfId="913"/>
    <cellStyle name="Normal 8 2 2 4 2" xfId="914"/>
    <cellStyle name="Normal 8 2 2 5" xfId="915"/>
    <cellStyle name="Normal 8 2 2 5 2" xfId="916"/>
    <cellStyle name="Normal 8 2 2 6" xfId="917"/>
    <cellStyle name="Normal 8 2 2 7" xfId="918"/>
    <cellStyle name="Normal 8 2 2 8" xfId="919"/>
    <cellStyle name="Normal 8 2 3" xfId="920"/>
    <cellStyle name="Normal 8 2 3 2" xfId="921"/>
    <cellStyle name="Normal 8 2 3 2 2" xfId="922"/>
    <cellStyle name="Normal 8 2 3 2 2 2" xfId="923"/>
    <cellStyle name="Normal 8 2 3 2 3" xfId="924"/>
    <cellStyle name="Normal 8 2 3 2 3 2" xfId="925"/>
    <cellStyle name="Normal 8 2 3 2 4" xfId="926"/>
    <cellStyle name="Normal 8 2 3 2 5" xfId="927"/>
    <cellStyle name="Normal 8 2 3 2 6" xfId="928"/>
    <cellStyle name="Normal 8 2 3 3" xfId="929"/>
    <cellStyle name="Normal 8 2 3 3 2" xfId="930"/>
    <cellStyle name="Normal 8 2 3 4" xfId="931"/>
    <cellStyle name="Normal 8 2 3 4 2" xfId="932"/>
    <cellStyle name="Normal 8 2 3 5" xfId="933"/>
    <cellStyle name="Normal 8 2 3 6" xfId="934"/>
    <cellStyle name="Normal 8 2 3 7" xfId="935"/>
    <cellStyle name="Normal 8 2 4" xfId="936"/>
    <cellStyle name="Normal 8 2 4 2" xfId="937"/>
    <cellStyle name="Normal 8 2 4 2 2" xfId="938"/>
    <cellStyle name="Normal 8 2 4 3" xfId="939"/>
    <cellStyle name="Normal 8 2 4 3 2" xfId="940"/>
    <cellStyle name="Normal 8 2 4 4" xfId="941"/>
    <cellStyle name="Normal 8 2 4 5" xfId="942"/>
    <cellStyle name="Normal 8 2 4 6" xfId="943"/>
    <cellStyle name="Normal 8 2 5" xfId="944"/>
    <cellStyle name="Normal 8 2 5 2" xfId="945"/>
    <cellStyle name="Normal 8 2 6" xfId="946"/>
    <cellStyle name="Normal 8 2 6 2" xfId="947"/>
    <cellStyle name="Normal 8 2 7" xfId="948"/>
    <cellStyle name="Normal 8 2 8" xfId="949"/>
    <cellStyle name="Normal 8 2 9" xfId="950"/>
    <cellStyle name="Normal 8 3" xfId="951"/>
    <cellStyle name="Normal 8 3 2" xfId="952"/>
    <cellStyle name="Normal 8 3 2 2" xfId="953"/>
    <cellStyle name="Normal 8 3 2 2 2" xfId="954"/>
    <cellStyle name="Normal 8 3 2 2 2 2" xfId="955"/>
    <cellStyle name="Normal 8 3 2 2 3" xfId="956"/>
    <cellStyle name="Normal 8 3 2 2 3 2" xfId="957"/>
    <cellStyle name="Normal 8 3 2 2 4" xfId="958"/>
    <cellStyle name="Normal 8 3 2 2 5" xfId="959"/>
    <cellStyle name="Normal 8 3 2 2 6" xfId="960"/>
    <cellStyle name="Normal 8 3 2 3" xfId="961"/>
    <cellStyle name="Normal 8 3 2 3 2" xfId="962"/>
    <cellStyle name="Normal 8 3 2 4" xfId="963"/>
    <cellStyle name="Normal 8 3 2 4 2" xfId="964"/>
    <cellStyle name="Normal 8 3 2 5" xfId="965"/>
    <cellStyle name="Normal 8 3 2 6" xfId="966"/>
    <cellStyle name="Normal 8 3 2 7" xfId="967"/>
    <cellStyle name="Normal 8 3 3" xfId="968"/>
    <cellStyle name="Normal 8 3 3 2" xfId="969"/>
    <cellStyle name="Normal 8 3 3 2 2" xfId="970"/>
    <cellStyle name="Normal 8 3 3 3" xfId="971"/>
    <cellStyle name="Normal 8 3 3 3 2" xfId="972"/>
    <cellStyle name="Normal 8 3 3 4" xfId="973"/>
    <cellStyle name="Normal 8 3 3 5" xfId="974"/>
    <cellStyle name="Normal 8 3 3 6" xfId="975"/>
    <cellStyle name="Normal 8 3 4" xfId="976"/>
    <cellStyle name="Normal 8 3 4 2" xfId="977"/>
    <cellStyle name="Normal 8 3 5" xfId="978"/>
    <cellStyle name="Normal 8 3 5 2" xfId="979"/>
    <cellStyle name="Normal 8 3 6" xfId="980"/>
    <cellStyle name="Normal 8 3 7" xfId="981"/>
    <cellStyle name="Normal 8 3 8" xfId="982"/>
    <cellStyle name="Normal 8 4" xfId="983"/>
    <cellStyle name="Normal 8 4 2" xfId="984"/>
    <cellStyle name="Normal 8 4 2 2" xfId="985"/>
    <cellStyle name="Normal 8 4 2 2 2" xfId="986"/>
    <cellStyle name="Normal 8 4 2 3" xfId="987"/>
    <cellStyle name="Normal 8 4 2 3 2" xfId="988"/>
    <cellStyle name="Normal 8 4 2 4" xfId="989"/>
    <cellStyle name="Normal 8 4 2 5" xfId="990"/>
    <cellStyle name="Normal 8 4 2 6" xfId="991"/>
    <cellStyle name="Normal 8 4 3" xfId="992"/>
    <cellStyle name="Normal 8 4 3 2" xfId="993"/>
    <cellStyle name="Normal 8 4 4" xfId="994"/>
    <cellStyle name="Normal 8 4 4 2" xfId="995"/>
    <cellStyle name="Normal 8 4 5" xfId="996"/>
    <cellStyle name="Normal 8 4 6" xfId="997"/>
    <cellStyle name="Normal 8 4 7" xfId="998"/>
    <cellStyle name="Normal 8 5" xfId="999"/>
    <cellStyle name="Normal 8 5 2" xfId="1000"/>
    <cellStyle name="Normal 8 5 2 2" xfId="1001"/>
    <cellStyle name="Normal 8 5 3" xfId="1002"/>
    <cellStyle name="Normal 8 5 3 2" xfId="1003"/>
    <cellStyle name="Normal 8 5 4" xfId="1004"/>
    <cellStyle name="Normal 8 5 5" xfId="1005"/>
    <cellStyle name="Normal 8 5 6" xfId="1006"/>
    <cellStyle name="Normal 8 6" xfId="1007"/>
    <cellStyle name="Normal 8 6 2" xfId="1008"/>
    <cellStyle name="Normal 8 7" xfId="1009"/>
    <cellStyle name="Normal 8 7 2" xfId="1010"/>
    <cellStyle name="Normal 8 8" xfId="1011"/>
    <cellStyle name="Normal 8 9" xfId="1012"/>
    <cellStyle name="Normal 80" xfId="1013"/>
    <cellStyle name="Normal 80 2" xfId="3433"/>
    <cellStyle name="Normal 80 2 2" xfId="3434"/>
    <cellStyle name="Normal 80 3" xfId="3435"/>
    <cellStyle name="Normal 80 4" xfId="3436"/>
    <cellStyle name="Normal 81" xfId="1014"/>
    <cellStyle name="Normal 81 2" xfId="3437"/>
    <cellStyle name="Normal 81 2 2" xfId="3438"/>
    <cellStyle name="Normal 81 3" xfId="3439"/>
    <cellStyle name="Normal 81 4" xfId="3440"/>
    <cellStyle name="Normal 82" xfId="1015"/>
    <cellStyle name="Normal 82 2" xfId="3441"/>
    <cellStyle name="Normal 82 2 2" xfId="3442"/>
    <cellStyle name="Normal 82 3" xfId="3443"/>
    <cellStyle name="Normal 82 4" xfId="3444"/>
    <cellStyle name="Normal 83" xfId="1016"/>
    <cellStyle name="Normal 83 2" xfId="3445"/>
    <cellStyle name="Normal 83 2 2" xfId="3446"/>
    <cellStyle name="Normal 83 3" xfId="3447"/>
    <cellStyle name="Normal 83 4" xfId="3448"/>
    <cellStyle name="Normal 84" xfId="1017"/>
    <cellStyle name="Normal 84 2" xfId="3449"/>
    <cellStyle name="Normal 84 2 2" xfId="3450"/>
    <cellStyle name="Normal 84 3" xfId="3451"/>
    <cellStyle name="Normal 84 4" xfId="3452"/>
    <cellStyle name="Normal 85" xfId="1018"/>
    <cellStyle name="Normal 85 2" xfId="3453"/>
    <cellStyle name="Normal 85 2 2" xfId="3454"/>
    <cellStyle name="Normal 85 3" xfId="3455"/>
    <cellStyle name="Normal 85 4" xfId="3456"/>
    <cellStyle name="Normal 86" xfId="1019"/>
    <cellStyle name="Normal 86 2" xfId="3457"/>
    <cellStyle name="Normal 86 2 2" xfId="3458"/>
    <cellStyle name="Normal 86 3" xfId="3459"/>
    <cellStyle name="Normal 86 4" xfId="3460"/>
    <cellStyle name="Normal 87" xfId="1020"/>
    <cellStyle name="Normal 87 2" xfId="3461"/>
    <cellStyle name="Normal 87 2 2" xfId="3462"/>
    <cellStyle name="Normal 87 3" xfId="3463"/>
    <cellStyle name="Normal 87 4" xfId="3464"/>
    <cellStyle name="Normal 88" xfId="1021"/>
    <cellStyle name="Normal 88 2" xfId="3465"/>
    <cellStyle name="Normal 88 2 2" xfId="3466"/>
    <cellStyle name="Normal 88 3" xfId="3467"/>
    <cellStyle name="Normal 88 4" xfId="3468"/>
    <cellStyle name="Normal 89" xfId="1022"/>
    <cellStyle name="Normal 89 2" xfId="3469"/>
    <cellStyle name="Normal 89 2 2" xfId="3470"/>
    <cellStyle name="Normal 89 3" xfId="3471"/>
    <cellStyle name="Normal 89 4" xfId="3472"/>
    <cellStyle name="Normal 9" xfId="1023"/>
    <cellStyle name="Normal 9 2" xfId="1024"/>
    <cellStyle name="Normal 9 2 2" xfId="3473"/>
    <cellStyle name="Normal 9 3" xfId="3474"/>
    <cellStyle name="Normal 9 4" xfId="3475"/>
    <cellStyle name="Normal 90" xfId="1025"/>
    <cellStyle name="Normal 90 2" xfId="3476"/>
    <cellStyle name="Normal 90 2 2" xfId="3477"/>
    <cellStyle name="Normal 90 3" xfId="3478"/>
    <cellStyle name="Normal 90 4" xfId="3479"/>
    <cellStyle name="Normal 91" xfId="1026"/>
    <cellStyle name="Normal 91 2" xfId="3480"/>
    <cellStyle name="Normal 91 2 2" xfId="3481"/>
    <cellStyle name="Normal 91 3" xfId="3482"/>
    <cellStyle name="Normal 91 4" xfId="3483"/>
    <cellStyle name="Normal 92" xfId="1027"/>
    <cellStyle name="Normal 92 2" xfId="3484"/>
    <cellStyle name="Normal 92 2 2" xfId="3485"/>
    <cellStyle name="Normal 92 3" xfId="3486"/>
    <cellStyle name="Normal 92 4" xfId="3487"/>
    <cellStyle name="Normal 93" xfId="1028"/>
    <cellStyle name="Normal 93 2" xfId="3488"/>
    <cellStyle name="Normal 93 2 2" xfId="3489"/>
    <cellStyle name="Normal 93 3" xfId="3490"/>
    <cellStyle name="Normal 93 4" xfId="3491"/>
    <cellStyle name="Normal 94" xfId="1029"/>
    <cellStyle name="Normal 94 2" xfId="3492"/>
    <cellStyle name="Normal 94 2 2" xfId="3493"/>
    <cellStyle name="Normal 94 3" xfId="3494"/>
    <cellStyle name="Normal 94 4" xfId="3495"/>
    <cellStyle name="Normal 95" xfId="1030"/>
    <cellStyle name="Normal 95 2" xfId="3496"/>
    <cellStyle name="Normal 95 2 2" xfId="3497"/>
    <cellStyle name="Normal 95 3" xfId="3498"/>
    <cellStyle name="Normal 95 4" xfId="3499"/>
    <cellStyle name="Normal 96" xfId="1031"/>
    <cellStyle name="Normal 96 2" xfId="3500"/>
    <cellStyle name="Normal 96 2 2" xfId="3501"/>
    <cellStyle name="Normal 96 3" xfId="3502"/>
    <cellStyle name="Normal 96 4" xfId="3503"/>
    <cellStyle name="Normal 97" xfId="1032"/>
    <cellStyle name="Normal 97 2" xfId="3504"/>
    <cellStyle name="Normal 97 2 2" xfId="3505"/>
    <cellStyle name="Normal 97 3" xfId="3506"/>
    <cellStyle name="Normal 97 4" xfId="3507"/>
    <cellStyle name="Normal 98" xfId="1033"/>
    <cellStyle name="Normal 98 2" xfId="3508"/>
    <cellStyle name="Normal 98 2 2" xfId="3509"/>
    <cellStyle name="Normal 98 3" xfId="3510"/>
    <cellStyle name="Normal 98 4" xfId="3511"/>
    <cellStyle name="Normal 99" xfId="1034"/>
    <cellStyle name="Normal 99 2" xfId="3512"/>
    <cellStyle name="Normal 99 2 2" xfId="3513"/>
    <cellStyle name="Normal 99 3" xfId="3514"/>
    <cellStyle name="Normal 99 4" xfId="3515"/>
    <cellStyle name="Note 2" xfId="1035"/>
    <cellStyle name="Note 2 2" xfId="1036"/>
    <cellStyle name="Output 2" xfId="1037"/>
    <cellStyle name="Percent 10" xfId="1038"/>
    <cellStyle name="Percent 10 2" xfId="3516"/>
    <cellStyle name="Percent 10 2 2" xfId="3517"/>
    <cellStyle name="Percent 10 3" xfId="3518"/>
    <cellStyle name="Percent 10 4" xfId="3519"/>
    <cellStyle name="Percent 100" xfId="1039"/>
    <cellStyle name="Percent 100 2" xfId="3520"/>
    <cellStyle name="Percent 100 2 2" xfId="3521"/>
    <cellStyle name="Percent 100 3" xfId="3522"/>
    <cellStyle name="Percent 100 4" xfId="3523"/>
    <cellStyle name="Percent 101" xfId="1040"/>
    <cellStyle name="Percent 101 2" xfId="3524"/>
    <cellStyle name="Percent 101 2 2" xfId="3525"/>
    <cellStyle name="Percent 101 3" xfId="3526"/>
    <cellStyle name="Percent 101 4" xfId="3527"/>
    <cellStyle name="Percent 102" xfId="1041"/>
    <cellStyle name="Percent 102 2" xfId="3528"/>
    <cellStyle name="Percent 102 2 2" xfId="3529"/>
    <cellStyle name="Percent 102 3" xfId="3530"/>
    <cellStyle name="Percent 102 4" xfId="3531"/>
    <cellStyle name="Percent 103" xfId="1042"/>
    <cellStyle name="Percent 103 2" xfId="3532"/>
    <cellStyle name="Percent 103 2 2" xfId="3533"/>
    <cellStyle name="Percent 103 3" xfId="3534"/>
    <cellStyle name="Percent 103 4" xfId="3535"/>
    <cellStyle name="Percent 104" xfId="1043"/>
    <cellStyle name="Percent 104 2" xfId="3536"/>
    <cellStyle name="Percent 104 2 2" xfId="3537"/>
    <cellStyle name="Percent 104 3" xfId="3538"/>
    <cellStyle name="Percent 104 4" xfId="3539"/>
    <cellStyle name="Percent 105" xfId="1044"/>
    <cellStyle name="Percent 105 2" xfId="3540"/>
    <cellStyle name="Percent 105 2 2" xfId="3541"/>
    <cellStyle name="Percent 105 3" xfId="3542"/>
    <cellStyle name="Percent 105 4" xfId="3543"/>
    <cellStyle name="Percent 106" xfId="1045"/>
    <cellStyle name="Percent 106 2" xfId="3544"/>
    <cellStyle name="Percent 106 2 2" xfId="3545"/>
    <cellStyle name="Percent 106 3" xfId="3546"/>
    <cellStyle name="Percent 106 4" xfId="3547"/>
    <cellStyle name="Percent 107" xfId="1046"/>
    <cellStyle name="Percent 107 2" xfId="3548"/>
    <cellStyle name="Percent 107 2 2" xfId="3549"/>
    <cellStyle name="Percent 107 3" xfId="3550"/>
    <cellStyle name="Percent 107 4" xfId="3551"/>
    <cellStyle name="Percent 108" xfId="1047"/>
    <cellStyle name="Percent 108 2" xfId="3552"/>
    <cellStyle name="Percent 108 2 2" xfId="3553"/>
    <cellStyle name="Percent 108 3" xfId="3554"/>
    <cellStyle name="Percent 108 4" xfId="3555"/>
    <cellStyle name="Percent 109" xfId="1048"/>
    <cellStyle name="Percent 109 2" xfId="3556"/>
    <cellStyle name="Percent 109 2 2" xfId="3557"/>
    <cellStyle name="Percent 109 3" xfId="3558"/>
    <cellStyle name="Percent 109 4" xfId="3559"/>
    <cellStyle name="Percent 11" xfId="1049"/>
    <cellStyle name="Percent 11 2" xfId="3560"/>
    <cellStyle name="Percent 11 2 2" xfId="3561"/>
    <cellStyle name="Percent 11 3" xfId="3562"/>
    <cellStyle name="Percent 11 4" xfId="3563"/>
    <cellStyle name="Percent 110" xfId="1050"/>
    <cellStyle name="Percent 110 2" xfId="3564"/>
    <cellStyle name="Percent 110 2 2" xfId="3565"/>
    <cellStyle name="Percent 110 3" xfId="3566"/>
    <cellStyle name="Percent 110 4" xfId="3567"/>
    <cellStyle name="Percent 111" xfId="1051"/>
    <cellStyle name="Percent 111 2" xfId="3568"/>
    <cellStyle name="Percent 111 2 2" xfId="3569"/>
    <cellStyle name="Percent 111 3" xfId="3570"/>
    <cellStyle name="Percent 111 4" xfId="3571"/>
    <cellStyle name="Percent 112" xfId="1052"/>
    <cellStyle name="Percent 113" xfId="1053"/>
    <cellStyle name="Percent 113 2" xfId="3572"/>
    <cellStyle name="Percent 114" xfId="4066"/>
    <cellStyle name="Percent 12" xfId="1054"/>
    <cellStyle name="Percent 12 2" xfId="3573"/>
    <cellStyle name="Percent 12 2 2" xfId="3574"/>
    <cellStyle name="Percent 12 3" xfId="3575"/>
    <cellStyle name="Percent 12 4" xfId="3576"/>
    <cellStyle name="Percent 13" xfId="1055"/>
    <cellStyle name="Percent 13 2" xfId="3577"/>
    <cellStyle name="Percent 13 2 2" xfId="3578"/>
    <cellStyle name="Percent 13 3" xfId="3579"/>
    <cellStyle name="Percent 13 4" xfId="3580"/>
    <cellStyle name="Percent 14" xfId="1056"/>
    <cellStyle name="Percent 14 2" xfId="3581"/>
    <cellStyle name="Percent 14 2 2" xfId="3582"/>
    <cellStyle name="Percent 14 3" xfId="3583"/>
    <cellStyle name="Percent 14 4" xfId="3584"/>
    <cellStyle name="Percent 15" xfId="1057"/>
    <cellStyle name="Percent 15 2" xfId="3585"/>
    <cellStyle name="Percent 15 2 2" xfId="3586"/>
    <cellStyle name="Percent 15 3" xfId="3587"/>
    <cellStyle name="Percent 15 4" xfId="3588"/>
    <cellStyle name="Percent 16" xfId="1058"/>
    <cellStyle name="Percent 16 2" xfId="3589"/>
    <cellStyle name="Percent 16 2 2" xfId="3590"/>
    <cellStyle name="Percent 16 3" xfId="3591"/>
    <cellStyle name="Percent 16 4" xfId="3592"/>
    <cellStyle name="Percent 17" xfId="1059"/>
    <cellStyle name="Percent 17 2" xfId="3593"/>
    <cellStyle name="Percent 17 2 2" xfId="3594"/>
    <cellStyle name="Percent 17 3" xfId="3595"/>
    <cellStyle name="Percent 17 4" xfId="3596"/>
    <cellStyle name="Percent 18" xfId="1060"/>
    <cellStyle name="Percent 18 2" xfId="3597"/>
    <cellStyle name="Percent 18 2 2" xfId="3598"/>
    <cellStyle name="Percent 18 3" xfId="3599"/>
    <cellStyle name="Percent 18 4" xfId="3600"/>
    <cellStyle name="Percent 19" xfId="1061"/>
    <cellStyle name="Percent 19 2" xfId="3601"/>
    <cellStyle name="Percent 19 2 2" xfId="3602"/>
    <cellStyle name="Percent 19 3" xfId="3603"/>
    <cellStyle name="Percent 19 4" xfId="3604"/>
    <cellStyle name="Percent 2" xfId="1062"/>
    <cellStyle name="Percent 2 2" xfId="1063"/>
    <cellStyle name="Percent 2 3" xfId="3605"/>
    <cellStyle name="Percent 2 3 2" xfId="3606"/>
    <cellStyle name="Percent 2 4" xfId="3607"/>
    <cellStyle name="Percent 2 5" xfId="3608"/>
    <cellStyle name="Percent 20" xfId="1064"/>
    <cellStyle name="Percent 20 2" xfId="3609"/>
    <cellStyle name="Percent 20 2 2" xfId="3610"/>
    <cellStyle name="Percent 20 3" xfId="3611"/>
    <cellStyle name="Percent 20 4" xfId="3612"/>
    <cellStyle name="Percent 21" xfId="1065"/>
    <cellStyle name="Percent 21 2" xfId="3613"/>
    <cellStyle name="Percent 21 2 2" xfId="3614"/>
    <cellStyle name="Percent 21 3" xfId="3615"/>
    <cellStyle name="Percent 21 4" xfId="3616"/>
    <cellStyle name="Percent 22" xfId="1066"/>
    <cellStyle name="Percent 22 2" xfId="3617"/>
    <cellStyle name="Percent 22 2 2" xfId="3618"/>
    <cellStyle name="Percent 22 3" xfId="3619"/>
    <cellStyle name="Percent 22 4" xfId="3620"/>
    <cellStyle name="Percent 23" xfId="1067"/>
    <cellStyle name="Percent 23 2" xfId="3621"/>
    <cellStyle name="Percent 23 2 2" xfId="3622"/>
    <cellStyle name="Percent 23 3" xfId="3623"/>
    <cellStyle name="Percent 23 4" xfId="3624"/>
    <cellStyle name="Percent 24" xfId="1068"/>
    <cellStyle name="Percent 24 2" xfId="3625"/>
    <cellStyle name="Percent 24 2 2" xfId="3626"/>
    <cellStyle name="Percent 24 3" xfId="3627"/>
    <cellStyle name="Percent 24 4" xfId="3628"/>
    <cellStyle name="Percent 25" xfId="1069"/>
    <cellStyle name="Percent 25 2" xfId="3629"/>
    <cellStyle name="Percent 25 2 2" xfId="3630"/>
    <cellStyle name="Percent 25 3" xfId="3631"/>
    <cellStyle name="Percent 25 4" xfId="3632"/>
    <cellStyle name="Percent 26" xfId="1070"/>
    <cellStyle name="Percent 26 2" xfId="3633"/>
    <cellStyle name="Percent 26 2 2" xfId="3634"/>
    <cellStyle name="Percent 26 3" xfId="3635"/>
    <cellStyle name="Percent 26 4" xfId="3636"/>
    <cellStyle name="Percent 27" xfId="1071"/>
    <cellStyle name="Percent 27 2" xfId="3637"/>
    <cellStyle name="Percent 27 2 2" xfId="3638"/>
    <cellStyle name="Percent 27 3" xfId="3639"/>
    <cellStyle name="Percent 27 4" xfId="3640"/>
    <cellStyle name="Percent 28" xfId="1072"/>
    <cellStyle name="Percent 28 2" xfId="3641"/>
    <cellStyle name="Percent 28 2 2" xfId="3642"/>
    <cellStyle name="Percent 28 3" xfId="3643"/>
    <cellStyle name="Percent 28 4" xfId="3644"/>
    <cellStyle name="Percent 29" xfId="1073"/>
    <cellStyle name="Percent 29 2" xfId="3645"/>
    <cellStyle name="Percent 29 2 2" xfId="3646"/>
    <cellStyle name="Percent 29 3" xfId="3647"/>
    <cellStyle name="Percent 29 4" xfId="3648"/>
    <cellStyle name="Percent 3" xfId="1074"/>
    <cellStyle name="Percent 3 2" xfId="3649"/>
    <cellStyle name="Percent 3 2 2" xfId="3650"/>
    <cellStyle name="Percent 3 3" xfId="3651"/>
    <cellStyle name="Percent 3 4" xfId="3652"/>
    <cellStyle name="Percent 30" xfId="1075"/>
    <cellStyle name="Percent 30 2" xfId="3653"/>
    <cellStyle name="Percent 30 2 2" xfId="3654"/>
    <cellStyle name="Percent 30 3" xfId="3655"/>
    <cellStyle name="Percent 30 4" xfId="3656"/>
    <cellStyle name="Percent 31" xfId="1076"/>
    <cellStyle name="Percent 31 2" xfId="3657"/>
    <cellStyle name="Percent 31 2 2" xfId="3658"/>
    <cellStyle name="Percent 31 3" xfId="3659"/>
    <cellStyle name="Percent 31 4" xfId="3660"/>
    <cellStyle name="Percent 32" xfId="1077"/>
    <cellStyle name="Percent 32 2" xfId="3661"/>
    <cellStyle name="Percent 32 2 2" xfId="3662"/>
    <cellStyle name="Percent 32 3" xfId="3663"/>
    <cellStyle name="Percent 32 4" xfId="3664"/>
    <cellStyle name="Percent 33" xfId="1078"/>
    <cellStyle name="Percent 33 2" xfId="3665"/>
    <cellStyle name="Percent 33 2 2" xfId="3666"/>
    <cellStyle name="Percent 33 3" xfId="3667"/>
    <cellStyle name="Percent 33 4" xfId="3668"/>
    <cellStyle name="Percent 34" xfId="1079"/>
    <cellStyle name="Percent 34 2" xfId="3669"/>
    <cellStyle name="Percent 34 2 2" xfId="3670"/>
    <cellStyle name="Percent 34 3" xfId="3671"/>
    <cellStyle name="Percent 34 4" xfId="3672"/>
    <cellStyle name="Percent 35" xfId="1080"/>
    <cellStyle name="Percent 35 2" xfId="3673"/>
    <cellStyle name="Percent 35 2 2" xfId="3674"/>
    <cellStyle name="Percent 35 3" xfId="3675"/>
    <cellStyle name="Percent 35 4" xfId="3676"/>
    <cellStyle name="Percent 36" xfId="1081"/>
    <cellStyle name="Percent 36 2" xfId="3677"/>
    <cellStyle name="Percent 36 2 2" xfId="3678"/>
    <cellStyle name="Percent 36 3" xfId="3679"/>
    <cellStyle name="Percent 36 4" xfId="3680"/>
    <cellStyle name="Percent 37" xfId="1082"/>
    <cellStyle name="Percent 37 2" xfId="3681"/>
    <cellStyle name="Percent 37 2 2" xfId="3682"/>
    <cellStyle name="Percent 37 3" xfId="3683"/>
    <cellStyle name="Percent 37 4" xfId="3684"/>
    <cellStyle name="Percent 38" xfId="1083"/>
    <cellStyle name="Percent 38 2" xfId="3685"/>
    <cellStyle name="Percent 38 2 2" xfId="3686"/>
    <cellStyle name="Percent 38 3" xfId="3687"/>
    <cellStyle name="Percent 38 4" xfId="3688"/>
    <cellStyle name="Percent 39" xfId="1084"/>
    <cellStyle name="Percent 39 2" xfId="3689"/>
    <cellStyle name="Percent 39 2 2" xfId="3690"/>
    <cellStyle name="Percent 39 3" xfId="3691"/>
    <cellStyle name="Percent 39 4" xfId="3692"/>
    <cellStyle name="Percent 4" xfId="1085"/>
    <cellStyle name="Percent 4 2" xfId="3693"/>
    <cellStyle name="Percent 4 2 2" xfId="3694"/>
    <cellStyle name="Percent 4 3" xfId="3695"/>
    <cellStyle name="Percent 4 4" xfId="3696"/>
    <cellStyle name="Percent 40" xfId="1086"/>
    <cellStyle name="Percent 40 2" xfId="3697"/>
    <cellStyle name="Percent 40 2 2" xfId="3698"/>
    <cellStyle name="Percent 40 3" xfId="3699"/>
    <cellStyle name="Percent 40 4" xfId="3700"/>
    <cellStyle name="Percent 41" xfId="1087"/>
    <cellStyle name="Percent 41 2" xfId="3701"/>
    <cellStyle name="Percent 41 2 2" xfId="3702"/>
    <cellStyle name="Percent 41 3" xfId="3703"/>
    <cellStyle name="Percent 41 4" xfId="3704"/>
    <cellStyle name="Percent 42" xfId="1088"/>
    <cellStyle name="Percent 42 2" xfId="3705"/>
    <cellStyle name="Percent 42 2 2" xfId="3706"/>
    <cellStyle name="Percent 42 3" xfId="3707"/>
    <cellStyle name="Percent 42 4" xfId="3708"/>
    <cellStyle name="Percent 43" xfId="1089"/>
    <cellStyle name="Percent 43 2" xfId="3709"/>
    <cellStyle name="Percent 43 2 2" xfId="3710"/>
    <cellStyle name="Percent 43 3" xfId="3711"/>
    <cellStyle name="Percent 43 4" xfId="3712"/>
    <cellStyle name="Percent 44" xfId="1090"/>
    <cellStyle name="Percent 44 2" xfId="3713"/>
    <cellStyle name="Percent 44 2 2" xfId="3714"/>
    <cellStyle name="Percent 44 3" xfId="3715"/>
    <cellStyle name="Percent 44 4" xfId="3716"/>
    <cellStyle name="Percent 45" xfId="1091"/>
    <cellStyle name="Percent 45 2" xfId="3717"/>
    <cellStyle name="Percent 45 2 2" xfId="3718"/>
    <cellStyle name="Percent 45 3" xfId="3719"/>
    <cellStyle name="Percent 45 4" xfId="3720"/>
    <cellStyle name="Percent 46" xfId="1092"/>
    <cellStyle name="Percent 46 2" xfId="3721"/>
    <cellStyle name="Percent 46 2 2" xfId="3722"/>
    <cellStyle name="Percent 46 3" xfId="3723"/>
    <cellStyle name="Percent 46 4" xfId="3724"/>
    <cellStyle name="Percent 47" xfId="1093"/>
    <cellStyle name="Percent 47 2" xfId="3725"/>
    <cellStyle name="Percent 47 2 2" xfId="3726"/>
    <cellStyle name="Percent 47 3" xfId="3727"/>
    <cellStyle name="Percent 47 4" xfId="3728"/>
    <cellStyle name="Percent 48" xfId="1094"/>
    <cellStyle name="Percent 48 2" xfId="3729"/>
    <cellStyle name="Percent 48 2 2" xfId="3730"/>
    <cellStyle name="Percent 48 3" xfId="3731"/>
    <cellStyle name="Percent 48 4" xfId="3732"/>
    <cellStyle name="Percent 49" xfId="1095"/>
    <cellStyle name="Percent 49 2" xfId="3733"/>
    <cellStyle name="Percent 49 2 2" xfId="3734"/>
    <cellStyle name="Percent 49 3" xfId="3735"/>
    <cellStyle name="Percent 49 4" xfId="3736"/>
    <cellStyle name="Percent 5" xfId="1096"/>
    <cellStyle name="Percent 5 2" xfId="3737"/>
    <cellStyle name="Percent 5 2 2" xfId="3738"/>
    <cellStyle name="Percent 5 3" xfId="3739"/>
    <cellStyle name="Percent 5 4" xfId="3740"/>
    <cellStyle name="Percent 50" xfId="1097"/>
    <cellStyle name="Percent 50 2" xfId="3741"/>
    <cellStyle name="Percent 50 2 2" xfId="3742"/>
    <cellStyle name="Percent 50 3" xfId="3743"/>
    <cellStyle name="Percent 50 4" xfId="3744"/>
    <cellStyle name="Percent 51" xfId="1098"/>
    <cellStyle name="Percent 51 2" xfId="3745"/>
    <cellStyle name="Percent 51 2 2" xfId="3746"/>
    <cellStyle name="Percent 51 3" xfId="3747"/>
    <cellStyle name="Percent 51 4" xfId="3748"/>
    <cellStyle name="Percent 52" xfId="1099"/>
    <cellStyle name="Percent 52 2" xfId="3749"/>
    <cellStyle name="Percent 52 2 2" xfId="3750"/>
    <cellStyle name="Percent 52 3" xfId="3751"/>
    <cellStyle name="Percent 52 4" xfId="3752"/>
    <cellStyle name="Percent 53" xfId="1100"/>
    <cellStyle name="Percent 53 2" xfId="3753"/>
    <cellStyle name="Percent 53 2 2" xfId="3754"/>
    <cellStyle name="Percent 53 3" xfId="3755"/>
    <cellStyle name="Percent 53 4" xfId="3756"/>
    <cellStyle name="Percent 54" xfId="1101"/>
    <cellStyle name="Percent 54 2" xfId="3757"/>
    <cellStyle name="Percent 54 2 2" xfId="3758"/>
    <cellStyle name="Percent 54 3" xfId="3759"/>
    <cellStyle name="Percent 54 4" xfId="3760"/>
    <cellStyle name="Percent 55" xfId="1102"/>
    <cellStyle name="Percent 55 2" xfId="3761"/>
    <cellStyle name="Percent 55 2 2" xfId="3762"/>
    <cellStyle name="Percent 55 3" xfId="3763"/>
    <cellStyle name="Percent 55 4" xfId="3764"/>
    <cellStyle name="Percent 56" xfId="1103"/>
    <cellStyle name="Percent 56 2" xfId="3765"/>
    <cellStyle name="Percent 56 2 2" xfId="3766"/>
    <cellStyle name="Percent 56 3" xfId="3767"/>
    <cellStyle name="Percent 56 4" xfId="3768"/>
    <cellStyle name="Percent 57" xfId="1104"/>
    <cellStyle name="Percent 57 2" xfId="3769"/>
    <cellStyle name="Percent 57 2 2" xfId="3770"/>
    <cellStyle name="Percent 57 3" xfId="3771"/>
    <cellStyle name="Percent 57 4" xfId="3772"/>
    <cellStyle name="Percent 58" xfId="1105"/>
    <cellStyle name="Percent 58 2" xfId="3773"/>
    <cellStyle name="Percent 58 2 2" xfId="3774"/>
    <cellStyle name="Percent 58 3" xfId="3775"/>
    <cellStyle name="Percent 58 4" xfId="3776"/>
    <cellStyle name="Percent 59" xfId="1106"/>
    <cellStyle name="Percent 59 2" xfId="3777"/>
    <cellStyle name="Percent 59 2 2" xfId="3778"/>
    <cellStyle name="Percent 59 3" xfId="3779"/>
    <cellStyle name="Percent 59 4" xfId="3780"/>
    <cellStyle name="Percent 6" xfId="1107"/>
    <cellStyle name="Percent 6 2" xfId="3781"/>
    <cellStyle name="Percent 6 2 2" xfId="3782"/>
    <cellStyle name="Percent 6 3" xfId="3783"/>
    <cellStyle name="Percent 6 4" xfId="3784"/>
    <cellStyle name="Percent 60" xfId="1108"/>
    <cellStyle name="Percent 60 2" xfId="3785"/>
    <cellStyle name="Percent 60 2 2" xfId="3786"/>
    <cellStyle name="Percent 60 3" xfId="3787"/>
    <cellStyle name="Percent 60 4" xfId="3788"/>
    <cellStyle name="Percent 61" xfId="1109"/>
    <cellStyle name="Percent 61 2" xfId="3789"/>
    <cellStyle name="Percent 61 2 2" xfId="3790"/>
    <cellStyle name="Percent 61 3" xfId="3791"/>
    <cellStyle name="Percent 61 4" xfId="3792"/>
    <cellStyle name="Percent 62" xfId="1110"/>
    <cellStyle name="Percent 62 2" xfId="3793"/>
    <cellStyle name="Percent 62 2 2" xfId="3794"/>
    <cellStyle name="Percent 62 3" xfId="3795"/>
    <cellStyle name="Percent 62 4" xfId="3796"/>
    <cellStyle name="Percent 63" xfId="1111"/>
    <cellStyle name="Percent 63 2" xfId="3797"/>
    <cellStyle name="Percent 63 2 2" xfId="3798"/>
    <cellStyle name="Percent 63 3" xfId="3799"/>
    <cellStyle name="Percent 63 4" xfId="3800"/>
    <cellStyle name="Percent 64" xfId="1112"/>
    <cellStyle name="Percent 64 2" xfId="3801"/>
    <cellStyle name="Percent 64 2 2" xfId="3802"/>
    <cellStyle name="Percent 64 3" xfId="3803"/>
    <cellStyle name="Percent 64 4" xfId="3804"/>
    <cellStyle name="Percent 65" xfId="1113"/>
    <cellStyle name="Percent 65 2" xfId="3805"/>
    <cellStyle name="Percent 65 2 2" xfId="3806"/>
    <cellStyle name="Percent 65 3" xfId="3807"/>
    <cellStyle name="Percent 65 4" xfId="3808"/>
    <cellStyle name="Percent 66" xfId="1114"/>
    <cellStyle name="Percent 66 2" xfId="3809"/>
    <cellStyle name="Percent 66 2 2" xfId="3810"/>
    <cellStyle name="Percent 66 3" xfId="3811"/>
    <cellStyle name="Percent 66 4" xfId="3812"/>
    <cellStyle name="Percent 67" xfId="1115"/>
    <cellStyle name="Percent 67 2" xfId="3813"/>
    <cellStyle name="Percent 67 2 2" xfId="3814"/>
    <cellStyle name="Percent 67 3" xfId="3815"/>
    <cellStyle name="Percent 67 4" xfId="3816"/>
    <cellStyle name="Percent 68" xfId="1116"/>
    <cellStyle name="Percent 68 2" xfId="3817"/>
    <cellStyle name="Percent 68 2 2" xfId="3818"/>
    <cellStyle name="Percent 68 3" xfId="3819"/>
    <cellStyle name="Percent 68 4" xfId="3820"/>
    <cellStyle name="Percent 69" xfId="1117"/>
    <cellStyle name="Percent 69 2" xfId="3821"/>
    <cellStyle name="Percent 69 2 2" xfId="3822"/>
    <cellStyle name="Percent 69 3" xfId="3823"/>
    <cellStyle name="Percent 69 4" xfId="3824"/>
    <cellStyle name="Percent 7" xfId="1118"/>
    <cellStyle name="Percent 7 2" xfId="3825"/>
    <cellStyle name="Percent 7 2 2" xfId="3826"/>
    <cellStyle name="Percent 7 3" xfId="3827"/>
    <cellStyle name="Percent 7 4" xfId="3828"/>
    <cellStyle name="Percent 70" xfId="1119"/>
    <cellStyle name="Percent 70 2" xfId="3829"/>
    <cellStyle name="Percent 70 2 2" xfId="3830"/>
    <cellStyle name="Percent 70 3" xfId="3831"/>
    <cellStyle name="Percent 70 4" xfId="3832"/>
    <cellStyle name="Percent 71" xfId="1120"/>
    <cellStyle name="Percent 71 2" xfId="3833"/>
    <cellStyle name="Percent 71 2 2" xfId="3834"/>
    <cellStyle name="Percent 71 3" xfId="3835"/>
    <cellStyle name="Percent 71 4" xfId="3836"/>
    <cellStyle name="Percent 72" xfId="1121"/>
    <cellStyle name="Percent 72 2" xfId="3837"/>
    <cellStyle name="Percent 72 2 2" xfId="3838"/>
    <cellStyle name="Percent 72 3" xfId="3839"/>
    <cellStyle name="Percent 72 4" xfId="3840"/>
    <cellStyle name="Percent 73" xfId="1122"/>
    <cellStyle name="Percent 73 2" xfId="3841"/>
    <cellStyle name="Percent 73 2 2" xfId="3842"/>
    <cellStyle name="Percent 73 3" xfId="3843"/>
    <cellStyle name="Percent 73 4" xfId="3844"/>
    <cellStyle name="Percent 74" xfId="1123"/>
    <cellStyle name="Percent 74 2" xfId="3845"/>
    <cellStyle name="Percent 74 2 2" xfId="3846"/>
    <cellStyle name="Percent 74 3" xfId="3847"/>
    <cellStyle name="Percent 74 4" xfId="3848"/>
    <cellStyle name="Percent 75" xfId="1124"/>
    <cellStyle name="Percent 75 2" xfId="3849"/>
    <cellStyle name="Percent 75 2 2" xfId="3850"/>
    <cellStyle name="Percent 75 3" xfId="3851"/>
    <cellStyle name="Percent 75 4" xfId="3852"/>
    <cellStyle name="Percent 76" xfId="1125"/>
    <cellStyle name="Percent 76 2" xfId="3853"/>
    <cellStyle name="Percent 76 2 2" xfId="3854"/>
    <cellStyle name="Percent 76 3" xfId="3855"/>
    <cellStyle name="Percent 76 4" xfId="3856"/>
    <cellStyle name="Percent 77" xfId="1126"/>
    <cellStyle name="Percent 77 2" xfId="3857"/>
    <cellStyle name="Percent 77 2 2" xfId="3858"/>
    <cellStyle name="Percent 77 3" xfId="3859"/>
    <cellStyle name="Percent 77 4" xfId="3860"/>
    <cellStyle name="Percent 78" xfId="1127"/>
    <cellStyle name="Percent 78 2" xfId="3861"/>
    <cellStyle name="Percent 78 2 2" xfId="3862"/>
    <cellStyle name="Percent 78 3" xfId="3863"/>
    <cellStyle name="Percent 78 4" xfId="3864"/>
    <cellStyle name="Percent 79" xfId="1128"/>
    <cellStyle name="Percent 79 2" xfId="3865"/>
    <cellStyle name="Percent 79 2 2" xfId="3866"/>
    <cellStyle name="Percent 79 3" xfId="3867"/>
    <cellStyle name="Percent 79 4" xfId="3868"/>
    <cellStyle name="Percent 8" xfId="1129"/>
    <cellStyle name="Percent 8 2" xfId="3869"/>
    <cellStyle name="Percent 8 2 2" xfId="3870"/>
    <cellStyle name="Percent 8 3" xfId="3871"/>
    <cellStyle name="Percent 8 4" xfId="3872"/>
    <cellStyle name="Percent 80" xfId="1130"/>
    <cellStyle name="Percent 80 2" xfId="3873"/>
    <cellStyle name="Percent 80 2 2" xfId="3874"/>
    <cellStyle name="Percent 80 3" xfId="3875"/>
    <cellStyle name="Percent 80 4" xfId="3876"/>
    <cellStyle name="Percent 81" xfId="1131"/>
    <cellStyle name="Percent 81 2" xfId="3877"/>
    <cellStyle name="Percent 81 2 2" xfId="3878"/>
    <cellStyle name="Percent 81 3" xfId="3879"/>
    <cellStyle name="Percent 81 4" xfId="3880"/>
    <cellStyle name="Percent 82" xfId="1132"/>
    <cellStyle name="Percent 82 2" xfId="3881"/>
    <cellStyle name="Percent 82 2 2" xfId="3882"/>
    <cellStyle name="Percent 82 3" xfId="3883"/>
    <cellStyle name="Percent 82 4" xfId="3884"/>
    <cellStyle name="Percent 83" xfId="1133"/>
    <cellStyle name="Percent 83 2" xfId="3885"/>
    <cellStyle name="Percent 83 2 2" xfId="3886"/>
    <cellStyle name="Percent 83 3" xfId="3887"/>
    <cellStyle name="Percent 83 4" xfId="3888"/>
    <cellStyle name="Percent 84" xfId="1134"/>
    <cellStyle name="Percent 84 2" xfId="3889"/>
    <cellStyle name="Percent 84 2 2" xfId="3890"/>
    <cellStyle name="Percent 84 3" xfId="3891"/>
    <cellStyle name="Percent 84 4" xfId="3892"/>
    <cellStyle name="Percent 85" xfId="1135"/>
    <cellStyle name="Percent 85 2" xfId="3893"/>
    <cellStyle name="Percent 85 2 2" xfId="3894"/>
    <cellStyle name="Percent 85 3" xfId="3895"/>
    <cellStyle name="Percent 85 4" xfId="3896"/>
    <cellStyle name="Percent 86" xfId="1136"/>
    <cellStyle name="Percent 86 2" xfId="3897"/>
    <cellStyle name="Percent 86 2 2" xfId="3898"/>
    <cellStyle name="Percent 86 3" xfId="3899"/>
    <cellStyle name="Percent 86 4" xfId="3900"/>
    <cellStyle name="Percent 87" xfId="1137"/>
    <cellStyle name="Percent 87 2" xfId="3901"/>
    <cellStyle name="Percent 87 2 2" xfId="3902"/>
    <cellStyle name="Percent 87 3" xfId="3903"/>
    <cellStyle name="Percent 87 4" xfId="3904"/>
    <cellStyle name="Percent 88" xfId="1138"/>
    <cellStyle name="Percent 88 2" xfId="3905"/>
    <cellStyle name="Percent 88 2 2" xfId="3906"/>
    <cellStyle name="Percent 88 3" xfId="3907"/>
    <cellStyle name="Percent 88 4" xfId="3908"/>
    <cellStyle name="Percent 89" xfId="1139"/>
    <cellStyle name="Percent 89 2" xfId="3909"/>
    <cellStyle name="Percent 89 2 2" xfId="3910"/>
    <cellStyle name="Percent 89 3" xfId="3911"/>
    <cellStyle name="Percent 89 4" xfId="3912"/>
    <cellStyle name="Percent 9" xfId="1140"/>
    <cellStyle name="Percent 9 2" xfId="3913"/>
    <cellStyle name="Percent 9 2 2" xfId="3914"/>
    <cellStyle name="Percent 9 3" xfId="3915"/>
    <cellStyle name="Percent 9 4" xfId="3916"/>
    <cellStyle name="Percent 90" xfId="1141"/>
    <cellStyle name="Percent 90 2" xfId="3917"/>
    <cellStyle name="Percent 90 2 2" xfId="3918"/>
    <cellStyle name="Percent 90 3" xfId="3919"/>
    <cellStyle name="Percent 90 4" xfId="3920"/>
    <cellStyle name="Percent 91" xfId="1142"/>
    <cellStyle name="Percent 91 2" xfId="3921"/>
    <cellStyle name="Percent 91 2 2" xfId="3922"/>
    <cellStyle name="Percent 91 3" xfId="3923"/>
    <cellStyle name="Percent 91 4" xfId="3924"/>
    <cellStyle name="Percent 92" xfId="1143"/>
    <cellStyle name="Percent 92 2" xfId="3925"/>
    <cellStyle name="Percent 92 2 2" xfId="3926"/>
    <cellStyle name="Percent 92 3" xfId="3927"/>
    <cellStyle name="Percent 92 4" xfId="3928"/>
    <cellStyle name="Percent 93" xfId="1144"/>
    <cellStyle name="Percent 93 2" xfId="3929"/>
    <cellStyle name="Percent 93 2 2" xfId="3930"/>
    <cellStyle name="Percent 93 3" xfId="3931"/>
    <cellStyle name="Percent 93 4" xfId="3932"/>
    <cellStyle name="Percent 94" xfId="1145"/>
    <cellStyle name="Percent 94 2" xfId="3933"/>
    <cellStyle name="Percent 94 2 2" xfId="3934"/>
    <cellStyle name="Percent 94 3" xfId="3935"/>
    <cellStyle name="Percent 94 4" xfId="3936"/>
    <cellStyle name="Percent 95" xfId="1146"/>
    <cellStyle name="Percent 95 2" xfId="3937"/>
    <cellStyle name="Percent 95 2 2" xfId="3938"/>
    <cellStyle name="Percent 95 3" xfId="3939"/>
    <cellStyle name="Percent 95 4" xfId="3940"/>
    <cellStyle name="Percent 96" xfId="1147"/>
    <cellStyle name="Percent 96 2" xfId="3941"/>
    <cellStyle name="Percent 96 2 2" xfId="3942"/>
    <cellStyle name="Percent 96 3" xfId="3943"/>
    <cellStyle name="Percent 96 4" xfId="3944"/>
    <cellStyle name="Percent 97" xfId="1148"/>
    <cellStyle name="Percent 97 2" xfId="3945"/>
    <cellStyle name="Percent 97 2 2" xfId="3946"/>
    <cellStyle name="Percent 97 3" xfId="3947"/>
    <cellStyle name="Percent 97 4" xfId="3948"/>
    <cellStyle name="Percent 98" xfId="1149"/>
    <cellStyle name="Percent 98 2" xfId="3949"/>
    <cellStyle name="Percent 98 2 2" xfId="3950"/>
    <cellStyle name="Percent 98 3" xfId="3951"/>
    <cellStyle name="Percent 98 4" xfId="3952"/>
    <cellStyle name="Percent 99" xfId="1150"/>
    <cellStyle name="Percent 99 2" xfId="3953"/>
    <cellStyle name="Percent 99 2 2" xfId="3954"/>
    <cellStyle name="Percent 99 3" xfId="3955"/>
    <cellStyle name="Percent 99 4" xfId="3956"/>
    <cellStyle name="Reset  - Style7" xfId="1151"/>
    <cellStyle name="Table  - Style6" xfId="1152"/>
    <cellStyle name="Title  - Style1" xfId="1153"/>
    <cellStyle name="Title 2" xfId="1154"/>
    <cellStyle name="Total 2" xfId="1155"/>
    <cellStyle name="TotCol - Style5" xfId="1156"/>
    <cellStyle name="TotRow - Style4" xfId="1157"/>
    <cellStyle name="Warning Text 2" xfId="1158"/>
  </cellStyles>
  <dxfs count="54">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649/Local%20Settings/Temporary%20Internet%20Files/Content.Outlook/AF6ZSVTG/TRAVL_APR14%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1winfs\wr1fs\Documents%20and%20Settings\20649\Local%20Settings\Temporary%20Internet%20Files\Content.Outlook\AF6ZSVTG\TRAVL_APR14%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VL/APR15/Final%20file%20from%20WRPC/TRAVL_APR1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VL\APR15\Final%20file%20from%20WRPC\TRAVL_APR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sheetData sheetId="2" refreshError="1"/>
      <sheetData sheetId="3"/>
      <sheetData sheetId="4">
        <row r="2">
          <cell r="I2">
            <v>720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800"/>
  <sheetViews>
    <sheetView tabSelected="1" view="pageBreakPreview" topLeftCell="K45" zoomScaleNormal="85" zoomScaleSheetLayoutView="100" workbookViewId="0">
      <selection activeCell="U54" sqref="U1:U1048576"/>
    </sheetView>
  </sheetViews>
  <sheetFormatPr defaultColWidth="9.140625" defaultRowHeight="12.75" outlineLevelRow="2"/>
  <cols>
    <col min="1" max="1" width="5.85546875" style="65" customWidth="1"/>
    <col min="2" max="2" width="13.42578125" style="65" customWidth="1"/>
    <col min="3" max="3" width="55.42578125" style="75" customWidth="1"/>
    <col min="4" max="4" width="11" style="75" customWidth="1"/>
    <col min="5" max="5" width="9.28515625" style="65" customWidth="1"/>
    <col min="6" max="6" width="12.28515625" style="65" customWidth="1"/>
    <col min="7" max="7" width="11" style="66" customWidth="1"/>
    <col min="8" max="8" width="9.140625" style="66" customWidth="1"/>
    <col min="9" max="9" width="10.42578125" style="66" customWidth="1"/>
    <col min="10" max="10" width="9.140625" style="66"/>
    <col min="11" max="11" width="11.5703125" style="66" bestFit="1" customWidth="1"/>
    <col min="12" max="13" width="9.140625" style="66"/>
    <col min="14" max="17" width="9.5703125" style="66" customWidth="1"/>
    <col min="18" max="20" width="9.140625" style="54" customWidth="1"/>
    <col min="21" max="21" width="47.7109375" style="65" customWidth="1"/>
    <col min="22" max="22" width="9.140625" style="67"/>
    <col min="23" max="23" width="10.42578125" style="67" customWidth="1"/>
    <col min="24" max="24" width="9.5703125" style="54" customWidth="1"/>
    <col min="25" max="25" width="48" style="54" customWidth="1"/>
    <col min="26" max="16104" width="9.140625" style="54"/>
    <col min="16105" max="16105" width="2.85546875" style="54" customWidth="1"/>
    <col min="16106" max="16125" width="9.140625" style="54" hidden="1" customWidth="1"/>
    <col min="16126" max="16340" width="0" style="54" hidden="1" customWidth="1"/>
    <col min="16341" max="16383" width="9.140625" style="54" hidden="1" customWidth="1"/>
    <col min="16384" max="16384" width="0" style="54" hidden="1" customWidth="1"/>
  </cols>
  <sheetData>
    <row r="1" spans="1:25" ht="14.25">
      <c r="A1" s="56"/>
      <c r="B1" s="57"/>
      <c r="C1" s="58"/>
      <c r="D1" s="57"/>
      <c r="E1" s="57"/>
      <c r="F1" s="57"/>
      <c r="G1" s="57"/>
      <c r="H1" s="57"/>
      <c r="I1" s="57"/>
      <c r="J1" s="57"/>
      <c r="K1" s="57"/>
      <c r="L1" s="57"/>
      <c r="M1" s="57"/>
      <c r="N1" s="57"/>
      <c r="O1" s="57"/>
      <c r="P1" s="57"/>
      <c r="Q1" s="57"/>
      <c r="R1" s="58"/>
      <c r="S1" s="58"/>
      <c r="T1" s="58"/>
      <c r="U1" s="71"/>
      <c r="V1" s="69"/>
      <c r="W1" s="60"/>
      <c r="X1" s="59"/>
    </row>
    <row r="2" spans="1:25" ht="14.25">
      <c r="A2" s="56"/>
      <c r="B2" s="57"/>
      <c r="C2" s="58"/>
      <c r="D2" s="57"/>
      <c r="E2" s="57"/>
      <c r="F2" s="57"/>
      <c r="G2" s="57"/>
      <c r="H2" s="57"/>
      <c r="I2" s="57"/>
      <c r="J2" s="57"/>
      <c r="K2" s="57"/>
      <c r="L2" s="57"/>
      <c r="M2" s="57"/>
      <c r="N2" s="57"/>
      <c r="O2" s="57"/>
      <c r="P2" s="57"/>
      <c r="Q2" s="57"/>
      <c r="R2" s="58"/>
      <c r="S2" s="58"/>
      <c r="T2" s="58"/>
      <c r="U2" s="71"/>
      <c r="V2" s="69"/>
      <c r="W2" s="60"/>
      <c r="X2" s="59"/>
    </row>
    <row r="3" spans="1:25" s="164" customFormat="1" ht="23.25" customHeight="1">
      <c r="A3" s="192" t="s">
        <v>874</v>
      </c>
      <c r="B3" s="192"/>
      <c r="C3" s="192"/>
      <c r="D3" s="192"/>
      <c r="E3" s="192"/>
      <c r="F3" s="192"/>
      <c r="G3" s="192"/>
      <c r="H3" s="192"/>
      <c r="I3" s="192"/>
      <c r="J3" s="192"/>
      <c r="K3" s="192"/>
      <c r="L3" s="192"/>
      <c r="M3" s="192"/>
      <c r="N3" s="192"/>
      <c r="O3" s="192"/>
      <c r="P3" s="192"/>
      <c r="Q3" s="192"/>
      <c r="R3" s="192"/>
      <c r="S3" s="192"/>
      <c r="T3" s="192"/>
      <c r="U3" s="192"/>
      <c r="V3" s="192"/>
      <c r="W3" s="192"/>
      <c r="X3" s="163"/>
    </row>
    <row r="4" spans="1:25" s="164" customFormat="1" ht="12.95" customHeight="1">
      <c r="A4" s="165"/>
      <c r="B4" s="165"/>
      <c r="C4" s="166"/>
      <c r="D4" s="167"/>
      <c r="E4" s="165"/>
      <c r="F4" s="165"/>
      <c r="G4" s="165"/>
      <c r="H4" s="165"/>
      <c r="I4" s="165"/>
      <c r="J4" s="165"/>
      <c r="K4" s="165"/>
      <c r="L4" s="168"/>
      <c r="M4" s="169"/>
      <c r="N4" s="165"/>
      <c r="O4" s="165"/>
      <c r="P4" s="165"/>
      <c r="Q4" s="165"/>
      <c r="R4" s="165"/>
      <c r="S4" s="165"/>
      <c r="T4" s="165"/>
      <c r="U4" s="165"/>
      <c r="V4" s="165"/>
      <c r="W4" s="165"/>
      <c r="X4" s="163"/>
    </row>
    <row r="5" spans="1:25" s="164" customFormat="1" ht="21" customHeight="1">
      <c r="A5" s="193" t="s">
        <v>873</v>
      </c>
      <c r="B5" s="194"/>
      <c r="C5" s="194"/>
      <c r="D5" s="194"/>
      <c r="E5" s="194"/>
      <c r="F5" s="194"/>
      <c r="G5" s="194"/>
      <c r="H5" s="194"/>
      <c r="I5" s="194"/>
      <c r="J5" s="194"/>
      <c r="K5" s="194"/>
      <c r="L5" s="194"/>
      <c r="M5" s="194"/>
      <c r="N5" s="194"/>
      <c r="O5" s="194"/>
      <c r="P5" s="194"/>
      <c r="Q5" s="194"/>
      <c r="R5" s="194"/>
      <c r="S5" s="194"/>
      <c r="T5" s="194"/>
      <c r="U5" s="194"/>
      <c r="V5" s="194"/>
      <c r="W5" s="194"/>
      <c r="X5" s="163"/>
    </row>
    <row r="6" spans="1:25" ht="14.25">
      <c r="A6" s="59"/>
      <c r="B6" s="59"/>
      <c r="C6" s="55"/>
      <c r="D6" s="33"/>
      <c r="E6" s="59"/>
      <c r="F6" s="59"/>
      <c r="G6" s="59"/>
      <c r="H6" s="59"/>
      <c r="I6" s="59"/>
      <c r="J6" s="59"/>
      <c r="K6" s="59"/>
      <c r="L6" s="59"/>
      <c r="M6" s="59"/>
      <c r="N6" s="59"/>
      <c r="O6" s="59"/>
      <c r="P6" s="59"/>
      <c r="Q6" s="59"/>
      <c r="R6" s="59"/>
      <c r="S6" s="59"/>
      <c r="T6" s="59"/>
      <c r="U6" s="71"/>
      <c r="V6" s="69"/>
      <c r="W6" s="44">
        <f>31*24</f>
        <v>744</v>
      </c>
      <c r="X6" s="59"/>
    </row>
    <row r="7" spans="1:25" ht="14.25">
      <c r="A7" s="61"/>
      <c r="B7" s="61"/>
      <c r="C7" s="62"/>
      <c r="D7" s="61"/>
      <c r="E7" s="61"/>
      <c r="F7" s="61"/>
      <c r="G7" s="61"/>
      <c r="H7" s="61"/>
      <c r="I7" s="63"/>
      <c r="J7" s="64"/>
      <c r="K7" s="64"/>
      <c r="L7" s="64"/>
      <c r="M7" s="64"/>
      <c r="N7" s="61"/>
      <c r="O7" s="61"/>
      <c r="P7" s="61"/>
      <c r="Q7" s="61"/>
      <c r="R7" s="62"/>
      <c r="S7" s="62"/>
      <c r="T7" s="62"/>
      <c r="U7" s="72"/>
      <c r="V7" s="73"/>
      <c r="W7" s="60"/>
      <c r="X7" s="61"/>
    </row>
    <row r="8" spans="1:25" ht="29.25" customHeight="1">
      <c r="A8" s="195" t="s">
        <v>0</v>
      </c>
      <c r="B8" s="195" t="s">
        <v>269</v>
      </c>
      <c r="C8" s="197" t="s">
        <v>1</v>
      </c>
      <c r="D8" s="195" t="s">
        <v>270</v>
      </c>
      <c r="E8" s="195" t="s">
        <v>271</v>
      </c>
      <c r="F8" s="195" t="s">
        <v>272</v>
      </c>
      <c r="G8" s="196" t="s">
        <v>273</v>
      </c>
      <c r="H8" s="196"/>
      <c r="I8" s="191" t="s">
        <v>274</v>
      </c>
      <c r="J8" s="191"/>
      <c r="K8" s="190" t="s">
        <v>275</v>
      </c>
      <c r="L8" s="190"/>
      <c r="M8" s="190" t="s">
        <v>276</v>
      </c>
      <c r="N8" s="191" t="s">
        <v>763</v>
      </c>
      <c r="O8" s="191"/>
      <c r="P8" s="191"/>
      <c r="Q8" s="191"/>
      <c r="R8" s="189" t="s">
        <v>277</v>
      </c>
      <c r="S8" s="189" t="s">
        <v>278</v>
      </c>
      <c r="T8" s="189" t="s">
        <v>279</v>
      </c>
      <c r="U8" s="189" t="s">
        <v>280</v>
      </c>
      <c r="V8" s="189" t="s">
        <v>281</v>
      </c>
      <c r="W8" s="189" t="s">
        <v>282</v>
      </c>
      <c r="X8" s="188" t="s">
        <v>283</v>
      </c>
    </row>
    <row r="9" spans="1:25" ht="67.5" outlineLevel="1">
      <c r="A9" s="195"/>
      <c r="B9" s="195"/>
      <c r="C9" s="197"/>
      <c r="D9" s="195"/>
      <c r="E9" s="195"/>
      <c r="F9" s="195"/>
      <c r="G9" s="170" t="s">
        <v>284</v>
      </c>
      <c r="H9" s="162" t="s">
        <v>285</v>
      </c>
      <c r="I9" s="162" t="s">
        <v>286</v>
      </c>
      <c r="J9" s="162" t="s">
        <v>285</v>
      </c>
      <c r="K9" s="162" t="s">
        <v>287</v>
      </c>
      <c r="L9" s="162" t="s">
        <v>288</v>
      </c>
      <c r="M9" s="190"/>
      <c r="N9" s="162" t="s">
        <v>289</v>
      </c>
      <c r="O9" s="162" t="s">
        <v>290</v>
      </c>
      <c r="P9" s="162" t="s">
        <v>291</v>
      </c>
      <c r="Q9" s="162" t="s">
        <v>292</v>
      </c>
      <c r="R9" s="189"/>
      <c r="S9" s="189"/>
      <c r="T9" s="189"/>
      <c r="U9" s="189"/>
      <c r="V9" s="189"/>
      <c r="W9" s="189"/>
      <c r="X9" s="189"/>
    </row>
    <row r="10" spans="1:25" ht="15" outlineLevel="2">
      <c r="A10" s="68">
        <v>1</v>
      </c>
      <c r="B10" s="68" t="s">
        <v>516</v>
      </c>
      <c r="C10" s="86" t="s">
        <v>65</v>
      </c>
      <c r="D10" s="68">
        <v>14</v>
      </c>
      <c r="E10" s="74" t="s">
        <v>212</v>
      </c>
      <c r="F10" s="68"/>
      <c r="G10" s="87"/>
      <c r="H10" s="88"/>
      <c r="I10" s="87"/>
      <c r="J10" s="88"/>
      <c r="K10" s="89"/>
      <c r="L10" s="89"/>
      <c r="M10" s="89"/>
      <c r="N10" s="68">
        <v>0</v>
      </c>
      <c r="O10" s="68">
        <v>0</v>
      </c>
      <c r="P10" s="68">
        <v>0</v>
      </c>
      <c r="Q10" s="68">
        <v>0</v>
      </c>
      <c r="R10" s="90"/>
      <c r="S10" s="90"/>
      <c r="T10" s="90"/>
      <c r="U10" s="91"/>
      <c r="V10" s="92"/>
      <c r="W10" s="93"/>
      <c r="X10" s="94"/>
      <c r="Y10" s="95"/>
    </row>
    <row r="11" spans="1:25" ht="15" outlineLevel="1">
      <c r="A11" s="68"/>
      <c r="B11" s="68"/>
      <c r="C11" s="96" t="s">
        <v>293</v>
      </c>
      <c r="D11" s="68"/>
      <c r="E11" s="74"/>
      <c r="F11" s="68"/>
      <c r="G11" s="68"/>
      <c r="H11" s="68"/>
      <c r="I11" s="68"/>
      <c r="J11" s="89"/>
      <c r="K11" s="89"/>
      <c r="L11" s="89"/>
      <c r="M11" s="89"/>
      <c r="N11" s="68">
        <f>SUBTOTAL(9,N10:N10)</f>
        <v>0</v>
      </c>
      <c r="O11" s="68">
        <f>SUBTOTAL(9,O10:O10)</f>
        <v>0</v>
      </c>
      <c r="P11" s="68">
        <f>SUBTOTAL(9,P10:P10)</f>
        <v>0</v>
      </c>
      <c r="Q11" s="68">
        <f>SUBTOTAL(9,Q10:Q10)</f>
        <v>0</v>
      </c>
      <c r="R11" s="90"/>
      <c r="S11" s="90"/>
      <c r="T11" s="90"/>
      <c r="U11" s="68"/>
      <c r="V11" s="92"/>
      <c r="W11" s="97">
        <f>($W$6-O11-P11-N11)/($W$6-O11-P11)</f>
        <v>1</v>
      </c>
      <c r="X11" s="90"/>
      <c r="Y11" s="95"/>
    </row>
    <row r="12" spans="1:25" ht="30" customHeight="1" outlineLevel="2">
      <c r="A12" s="68">
        <v>2</v>
      </c>
      <c r="B12" s="68" t="s">
        <v>517</v>
      </c>
      <c r="C12" s="86" t="s">
        <v>67</v>
      </c>
      <c r="D12" s="68">
        <v>197</v>
      </c>
      <c r="E12" s="74" t="s">
        <v>212</v>
      </c>
      <c r="F12" s="68"/>
      <c r="G12" s="68"/>
      <c r="H12" s="68"/>
      <c r="I12" s="68"/>
      <c r="J12" s="89"/>
      <c r="K12" s="89"/>
      <c r="L12" s="89"/>
      <c r="M12" s="89"/>
      <c r="N12" s="68"/>
      <c r="O12" s="68"/>
      <c r="P12" s="68"/>
      <c r="Q12" s="68"/>
      <c r="R12" s="90"/>
      <c r="S12" s="90"/>
      <c r="T12" s="90"/>
      <c r="U12" s="68"/>
      <c r="V12" s="92" t="s">
        <v>776</v>
      </c>
      <c r="W12" s="93"/>
      <c r="X12" s="90"/>
      <c r="Y12" s="95"/>
    </row>
    <row r="13" spans="1:25" ht="15" outlineLevel="1">
      <c r="A13" s="68"/>
      <c r="B13" s="68"/>
      <c r="C13" s="98" t="s">
        <v>294</v>
      </c>
      <c r="D13" s="68"/>
      <c r="E13" s="74"/>
      <c r="F13" s="68"/>
      <c r="G13" s="68"/>
      <c r="H13" s="68"/>
      <c r="I13" s="68"/>
      <c r="J13" s="89"/>
      <c r="K13" s="89"/>
      <c r="L13" s="89"/>
      <c r="M13" s="89"/>
      <c r="N13" s="68">
        <f>SUBTOTAL(9,N12:N12)</f>
        <v>0</v>
      </c>
      <c r="O13" s="68">
        <f>SUBTOTAL(9,O12:O12)</f>
        <v>0</v>
      </c>
      <c r="P13" s="68">
        <f>SUBTOTAL(9,P12:P12)</f>
        <v>0</v>
      </c>
      <c r="Q13" s="68">
        <f>SUBTOTAL(9,Q12:Q12)</f>
        <v>0</v>
      </c>
      <c r="R13" s="90"/>
      <c r="S13" s="90"/>
      <c r="T13" s="90"/>
      <c r="U13" s="68"/>
      <c r="V13" s="92"/>
      <c r="W13" s="97">
        <f>($W$6-O13-P13-N13)/($W$6-O13-P13)</f>
        <v>1</v>
      </c>
      <c r="X13" s="90"/>
      <c r="Y13" s="95"/>
    </row>
    <row r="14" spans="1:25" ht="15" outlineLevel="2">
      <c r="A14" s="68"/>
      <c r="B14" s="68" t="s">
        <v>518</v>
      </c>
      <c r="C14" s="86" t="s">
        <v>68</v>
      </c>
      <c r="D14" s="68">
        <v>192</v>
      </c>
      <c r="E14" s="74" t="s">
        <v>212</v>
      </c>
      <c r="F14" s="68"/>
      <c r="G14" s="87"/>
      <c r="H14" s="88"/>
      <c r="I14" s="87"/>
      <c r="J14" s="88"/>
      <c r="K14" s="89"/>
      <c r="L14" s="89"/>
      <c r="M14" s="89"/>
      <c r="N14" s="68"/>
      <c r="O14" s="68"/>
      <c r="P14" s="68"/>
      <c r="Q14" s="68"/>
      <c r="R14" s="90"/>
      <c r="S14" s="90"/>
      <c r="T14" s="90"/>
      <c r="U14" s="91"/>
      <c r="V14" s="92" t="s">
        <v>776</v>
      </c>
      <c r="W14" s="93"/>
      <c r="X14" s="94"/>
      <c r="Y14" s="95"/>
    </row>
    <row r="15" spans="1:25" ht="15" outlineLevel="1">
      <c r="A15" s="68"/>
      <c r="B15" s="68"/>
      <c r="C15" s="98" t="s">
        <v>295</v>
      </c>
      <c r="D15" s="68"/>
      <c r="E15" s="74"/>
      <c r="F15" s="68"/>
      <c r="G15" s="68"/>
      <c r="H15" s="68"/>
      <c r="I15" s="89"/>
      <c r="J15" s="89"/>
      <c r="K15" s="89"/>
      <c r="L15" s="89"/>
      <c r="M15" s="89"/>
      <c r="N15" s="68">
        <f>SUBTOTAL(9,N14:N14)</f>
        <v>0</v>
      </c>
      <c r="O15" s="68">
        <f>SUBTOTAL(9,O14:O14)</f>
        <v>0</v>
      </c>
      <c r="P15" s="68">
        <f>SUBTOTAL(9,P14:P14)</f>
        <v>0</v>
      </c>
      <c r="Q15" s="68">
        <f>SUBTOTAL(9,Q14:Q14)</f>
        <v>0</v>
      </c>
      <c r="R15" s="90"/>
      <c r="S15" s="90"/>
      <c r="T15" s="90"/>
      <c r="U15" s="68"/>
      <c r="V15" s="92"/>
      <c r="W15" s="97">
        <f>($W$6-O15-P15-N15)/($W$6-O15-P15)</f>
        <v>1</v>
      </c>
      <c r="X15" s="90"/>
      <c r="Y15" s="95"/>
    </row>
    <row r="16" spans="1:25" s="99" customFormat="1" ht="45" outlineLevel="2">
      <c r="A16" s="68">
        <v>4</v>
      </c>
      <c r="B16" s="68" t="s">
        <v>519</v>
      </c>
      <c r="C16" s="86" t="s">
        <v>69</v>
      </c>
      <c r="D16" s="68">
        <v>272</v>
      </c>
      <c r="E16" s="74" t="s">
        <v>212</v>
      </c>
      <c r="F16" s="68"/>
      <c r="G16" s="139">
        <v>42816</v>
      </c>
      <c r="H16" s="140">
        <v>0.38750000000000001</v>
      </c>
      <c r="I16" s="141">
        <v>42816</v>
      </c>
      <c r="J16" s="142">
        <v>0.77916666666666667</v>
      </c>
      <c r="K16" s="89"/>
      <c r="L16" s="89"/>
      <c r="M16" s="89"/>
      <c r="N16" s="68">
        <v>0</v>
      </c>
      <c r="O16" s="68">
        <v>0</v>
      </c>
      <c r="P16" s="68">
        <v>0</v>
      </c>
      <c r="Q16" s="68">
        <v>9.4</v>
      </c>
      <c r="R16" s="90"/>
      <c r="S16" s="90"/>
      <c r="T16" s="90"/>
      <c r="U16" s="143" t="s">
        <v>795</v>
      </c>
      <c r="V16" s="92" t="s">
        <v>776</v>
      </c>
      <c r="W16" s="93"/>
      <c r="X16" s="94" t="s">
        <v>245</v>
      </c>
      <c r="Y16" s="95"/>
    </row>
    <row r="17" spans="1:25" s="99" customFormat="1" ht="45" outlineLevel="2">
      <c r="A17" s="68">
        <v>4</v>
      </c>
      <c r="B17" s="68" t="s">
        <v>519</v>
      </c>
      <c r="C17" s="86" t="s">
        <v>69</v>
      </c>
      <c r="D17" s="68">
        <v>272</v>
      </c>
      <c r="E17" s="74" t="s">
        <v>212</v>
      </c>
      <c r="F17" s="68"/>
      <c r="G17" s="139">
        <v>42820</v>
      </c>
      <c r="H17" s="140">
        <v>0.45277777777777778</v>
      </c>
      <c r="I17" s="139">
        <v>42820</v>
      </c>
      <c r="J17" s="140">
        <v>0.48680555555555555</v>
      </c>
      <c r="K17" s="89"/>
      <c r="L17" s="89"/>
      <c r="M17" s="89"/>
      <c r="N17" s="68">
        <v>0</v>
      </c>
      <c r="O17" s="68">
        <v>0.82</v>
      </c>
      <c r="P17" s="68">
        <v>0</v>
      </c>
      <c r="Q17" s="68">
        <v>0</v>
      </c>
      <c r="R17" s="90"/>
      <c r="S17" s="90"/>
      <c r="T17" s="90"/>
      <c r="U17" s="143" t="s">
        <v>796</v>
      </c>
      <c r="V17" s="92" t="s">
        <v>776</v>
      </c>
      <c r="W17" s="93"/>
      <c r="X17" s="94" t="s">
        <v>243</v>
      </c>
      <c r="Y17" s="95"/>
    </row>
    <row r="18" spans="1:25" s="99" customFormat="1" ht="33" customHeight="1" outlineLevel="1">
      <c r="A18" s="68"/>
      <c r="B18" s="68"/>
      <c r="C18" s="98" t="s">
        <v>296</v>
      </c>
      <c r="D18" s="68"/>
      <c r="E18" s="74"/>
      <c r="F18" s="68"/>
      <c r="G18" s="68"/>
      <c r="H18" s="68"/>
      <c r="I18" s="68"/>
      <c r="J18" s="68"/>
      <c r="K18" s="89"/>
      <c r="L18" s="89"/>
      <c r="M18" s="89"/>
      <c r="N18" s="68">
        <f>SUBTOTAL(9,N16:N17)</f>
        <v>0</v>
      </c>
      <c r="O18" s="68">
        <f t="shared" ref="O18:Q18" si="0">SUBTOTAL(9,O16:O17)</f>
        <v>0.82</v>
      </c>
      <c r="P18" s="68">
        <f t="shared" si="0"/>
        <v>0</v>
      </c>
      <c r="Q18" s="68">
        <f t="shared" si="0"/>
        <v>9.4</v>
      </c>
      <c r="R18" s="90"/>
      <c r="S18" s="90"/>
      <c r="T18" s="90"/>
      <c r="U18" s="68"/>
      <c r="V18" s="92"/>
      <c r="W18" s="97">
        <f>($W$6-O18-P18-N18)/($W$6-O18-P18)</f>
        <v>1</v>
      </c>
      <c r="X18" s="90"/>
      <c r="Y18" s="95"/>
    </row>
    <row r="19" spans="1:25" s="99" customFormat="1" ht="25.5" customHeight="1" outlineLevel="2">
      <c r="A19" s="68">
        <v>5</v>
      </c>
      <c r="B19" s="68" t="s">
        <v>520</v>
      </c>
      <c r="C19" s="86" t="s">
        <v>71</v>
      </c>
      <c r="D19" s="68">
        <v>149</v>
      </c>
      <c r="E19" s="74" t="s">
        <v>212</v>
      </c>
      <c r="F19" s="68"/>
      <c r="G19" s="100"/>
      <c r="H19" s="101"/>
      <c r="I19" s="102"/>
      <c r="J19" s="103"/>
      <c r="K19" s="68"/>
      <c r="L19" s="68"/>
      <c r="M19" s="68"/>
      <c r="N19" s="68">
        <v>0</v>
      </c>
      <c r="O19" s="68">
        <v>0</v>
      </c>
      <c r="P19" s="68">
        <v>0</v>
      </c>
      <c r="Q19" s="68">
        <v>0</v>
      </c>
      <c r="R19" s="90"/>
      <c r="S19" s="90"/>
      <c r="T19" s="90"/>
      <c r="U19" s="91"/>
      <c r="V19" s="92" t="s">
        <v>776</v>
      </c>
      <c r="W19" s="93"/>
      <c r="X19" s="94"/>
      <c r="Y19" s="95"/>
    </row>
    <row r="20" spans="1:25" s="99" customFormat="1" ht="17.25" customHeight="1" outlineLevel="1">
      <c r="A20" s="68"/>
      <c r="B20" s="68"/>
      <c r="C20" s="98" t="s">
        <v>297</v>
      </c>
      <c r="D20" s="68"/>
      <c r="E20" s="74"/>
      <c r="F20" s="68"/>
      <c r="G20" s="68"/>
      <c r="H20" s="68"/>
      <c r="I20" s="68"/>
      <c r="J20" s="89"/>
      <c r="K20" s="89"/>
      <c r="L20" s="89"/>
      <c r="M20" s="89"/>
      <c r="N20" s="68">
        <f>SUBTOTAL(9,N19:N19)</f>
        <v>0</v>
      </c>
      <c r="O20" s="68">
        <f>SUBTOTAL(9,O19:O19)</f>
        <v>0</v>
      </c>
      <c r="P20" s="68">
        <f>SUBTOTAL(9,P19:P19)</f>
        <v>0</v>
      </c>
      <c r="Q20" s="68">
        <f>SUBTOTAL(9,Q19:Q19)</f>
        <v>0</v>
      </c>
      <c r="R20" s="90"/>
      <c r="S20" s="90"/>
      <c r="T20" s="90"/>
      <c r="U20" s="68"/>
      <c r="V20" s="92"/>
      <c r="W20" s="97">
        <f>($W$6-O20-P20-N20)/($W$6-O20-P20)</f>
        <v>1</v>
      </c>
      <c r="X20" s="90"/>
      <c r="Y20" s="95"/>
    </row>
    <row r="21" spans="1:25" s="99" customFormat="1" ht="21" customHeight="1" outlineLevel="2">
      <c r="A21" s="68">
        <v>6</v>
      </c>
      <c r="B21" s="68" t="s">
        <v>521</v>
      </c>
      <c r="C21" s="86" t="s">
        <v>72</v>
      </c>
      <c r="D21" s="68">
        <v>13</v>
      </c>
      <c r="E21" s="74" t="s">
        <v>212</v>
      </c>
      <c r="F21" s="68"/>
      <c r="G21" s="87"/>
      <c r="H21" s="88"/>
      <c r="I21" s="87"/>
      <c r="J21" s="88"/>
      <c r="K21" s="89"/>
      <c r="L21" s="89"/>
      <c r="M21" s="89"/>
      <c r="N21" s="68">
        <v>0</v>
      </c>
      <c r="O21" s="68">
        <v>0</v>
      </c>
      <c r="P21" s="68">
        <v>0</v>
      </c>
      <c r="Q21" s="68">
        <v>0</v>
      </c>
      <c r="R21" s="90"/>
      <c r="S21" s="90"/>
      <c r="T21" s="90"/>
      <c r="U21" s="91"/>
      <c r="V21" s="92" t="s">
        <v>776</v>
      </c>
      <c r="W21" s="93"/>
      <c r="X21" s="68"/>
      <c r="Y21" s="95"/>
    </row>
    <row r="22" spans="1:25" s="99" customFormat="1" ht="15" outlineLevel="1">
      <c r="A22" s="68"/>
      <c r="B22" s="68"/>
      <c r="C22" s="98" t="s">
        <v>298</v>
      </c>
      <c r="D22" s="68"/>
      <c r="E22" s="74"/>
      <c r="F22" s="68"/>
      <c r="G22" s="68"/>
      <c r="H22" s="89"/>
      <c r="I22" s="68"/>
      <c r="J22" s="89"/>
      <c r="K22" s="89"/>
      <c r="L22" s="89"/>
      <c r="M22" s="89"/>
      <c r="N22" s="68">
        <f>SUBTOTAL(9,N21:N21)</f>
        <v>0</v>
      </c>
      <c r="O22" s="68">
        <f>SUBTOTAL(9,O21:O21)</f>
        <v>0</v>
      </c>
      <c r="P22" s="68">
        <f>SUBTOTAL(9,P21:P21)</f>
        <v>0</v>
      </c>
      <c r="Q22" s="68">
        <f>SUBTOTAL(9,Q21:Q21)</f>
        <v>0</v>
      </c>
      <c r="R22" s="90"/>
      <c r="S22" s="90"/>
      <c r="T22" s="90"/>
      <c r="U22" s="68"/>
      <c r="V22" s="92"/>
      <c r="W22" s="97">
        <f>($W$6-O22-P22-N22)/($W$6-O22-P22)</f>
        <v>1</v>
      </c>
      <c r="X22" s="90"/>
      <c r="Y22" s="95"/>
    </row>
    <row r="23" spans="1:25" s="99" customFormat="1" ht="28.5" customHeight="1" outlineLevel="2">
      <c r="A23" s="68">
        <v>7</v>
      </c>
      <c r="B23" s="68" t="s">
        <v>522</v>
      </c>
      <c r="C23" s="86" t="s">
        <v>73</v>
      </c>
      <c r="D23" s="68">
        <v>322</v>
      </c>
      <c r="E23" s="74" t="s">
        <v>212</v>
      </c>
      <c r="F23" s="68"/>
      <c r="G23" s="100"/>
      <c r="H23" s="101"/>
      <c r="I23" s="102"/>
      <c r="J23" s="103"/>
      <c r="K23" s="89"/>
      <c r="L23" s="89"/>
      <c r="M23" s="89"/>
      <c r="N23" s="104">
        <v>0</v>
      </c>
      <c r="O23" s="104">
        <v>0</v>
      </c>
      <c r="P23" s="104">
        <v>0</v>
      </c>
      <c r="Q23" s="104">
        <v>0</v>
      </c>
      <c r="R23" s="90"/>
      <c r="S23" s="90"/>
      <c r="T23" s="90"/>
      <c r="U23" s="91"/>
      <c r="V23" s="92" t="s">
        <v>776</v>
      </c>
      <c r="W23" s="94"/>
      <c r="X23" s="94"/>
      <c r="Y23" s="95"/>
    </row>
    <row r="24" spans="1:25" s="99" customFormat="1" ht="18.75" customHeight="1" outlineLevel="1">
      <c r="A24" s="68"/>
      <c r="B24" s="68"/>
      <c r="C24" s="98" t="s">
        <v>299</v>
      </c>
      <c r="D24" s="68"/>
      <c r="E24" s="74"/>
      <c r="F24" s="68"/>
      <c r="G24" s="68"/>
      <c r="H24" s="89"/>
      <c r="I24" s="89"/>
      <c r="J24" s="89"/>
      <c r="K24" s="89"/>
      <c r="L24" s="89"/>
      <c r="M24" s="89"/>
      <c r="N24" s="68">
        <f>SUBTOTAL(9,N23:N23)</f>
        <v>0</v>
      </c>
      <c r="O24" s="68">
        <f>SUBTOTAL(9,O23:O23)</f>
        <v>0</v>
      </c>
      <c r="P24" s="68">
        <f>SUBTOTAL(9,P23:P23)</f>
        <v>0</v>
      </c>
      <c r="Q24" s="68">
        <f>SUBTOTAL(9,Q23:Q23)</f>
        <v>0</v>
      </c>
      <c r="R24" s="90"/>
      <c r="S24" s="90"/>
      <c r="T24" s="90"/>
      <c r="U24" s="68"/>
      <c r="V24" s="92"/>
      <c r="W24" s="97">
        <f>($W$6-O24-P24-N24)/($W$6-O24-P24)</f>
        <v>1</v>
      </c>
      <c r="X24" s="90"/>
      <c r="Y24" s="95"/>
    </row>
    <row r="25" spans="1:25" s="99" customFormat="1" ht="33" customHeight="1" outlineLevel="2">
      <c r="A25" s="68">
        <v>8</v>
      </c>
      <c r="B25" s="68" t="s">
        <v>523</v>
      </c>
      <c r="C25" s="86" t="s">
        <v>26</v>
      </c>
      <c r="D25" s="68">
        <v>333</v>
      </c>
      <c r="E25" s="74" t="s">
        <v>212</v>
      </c>
      <c r="F25" s="68"/>
      <c r="G25" s="87"/>
      <c r="H25" s="88"/>
      <c r="I25" s="87"/>
      <c r="J25" s="88"/>
      <c r="K25" s="89"/>
      <c r="L25" s="89"/>
      <c r="M25" s="89"/>
      <c r="N25" s="68"/>
      <c r="O25" s="68"/>
      <c r="P25" s="68"/>
      <c r="Q25" s="68"/>
      <c r="R25" s="90"/>
      <c r="S25" s="90"/>
      <c r="T25" s="90"/>
      <c r="U25" s="91"/>
      <c r="V25" s="92" t="s">
        <v>776</v>
      </c>
      <c r="W25" s="93"/>
      <c r="X25" s="68"/>
      <c r="Y25" s="95"/>
    </row>
    <row r="26" spans="1:25" s="99" customFormat="1" ht="23.25" customHeight="1" outlineLevel="1">
      <c r="A26" s="68"/>
      <c r="B26" s="68"/>
      <c r="C26" s="98" t="s">
        <v>300</v>
      </c>
      <c r="D26" s="68"/>
      <c r="E26" s="74"/>
      <c r="F26" s="68"/>
      <c r="G26" s="68"/>
      <c r="H26" s="89"/>
      <c r="I26" s="89"/>
      <c r="J26" s="89"/>
      <c r="K26" s="89"/>
      <c r="L26" s="89"/>
      <c r="M26" s="89"/>
      <c r="N26" s="68">
        <f>SUBTOTAL(9,N25:N25)</f>
        <v>0</v>
      </c>
      <c r="O26" s="68">
        <f>SUBTOTAL(9,O25:O25)</f>
        <v>0</v>
      </c>
      <c r="P26" s="68">
        <f>SUBTOTAL(9,P25:P25)</f>
        <v>0</v>
      </c>
      <c r="Q26" s="68">
        <f>SUBTOTAL(9,Q25:Q25)</f>
        <v>0</v>
      </c>
      <c r="R26" s="90"/>
      <c r="S26" s="90"/>
      <c r="T26" s="90"/>
      <c r="U26" s="68"/>
      <c r="V26" s="92"/>
      <c r="W26" s="97">
        <f>($W$6-O26-P26-N26)/($W$6-O26-P26)</f>
        <v>1</v>
      </c>
      <c r="X26" s="90"/>
      <c r="Y26" s="95"/>
    </row>
    <row r="27" spans="1:25" s="99" customFormat="1" ht="33" customHeight="1" outlineLevel="2">
      <c r="A27" s="74">
        <v>9</v>
      </c>
      <c r="B27" s="74" t="s">
        <v>524</v>
      </c>
      <c r="C27" s="91" t="s">
        <v>75</v>
      </c>
      <c r="D27" s="74">
        <v>345.55</v>
      </c>
      <c r="E27" s="74" t="s">
        <v>212</v>
      </c>
      <c r="F27" s="74"/>
      <c r="G27" s="105"/>
      <c r="H27" s="106"/>
      <c r="I27" s="105"/>
      <c r="J27" s="106"/>
      <c r="K27" s="106"/>
      <c r="L27" s="106"/>
      <c r="M27" s="106"/>
      <c r="N27" s="107"/>
      <c r="O27" s="107"/>
      <c r="P27" s="107"/>
      <c r="Q27" s="107"/>
      <c r="R27" s="53"/>
      <c r="S27" s="53"/>
      <c r="T27" s="53"/>
      <c r="U27" s="91"/>
      <c r="V27" s="92" t="s">
        <v>776</v>
      </c>
      <c r="W27" s="92"/>
      <c r="X27" s="108"/>
      <c r="Y27" s="95"/>
    </row>
    <row r="28" spans="1:25" s="99" customFormat="1" ht="18" customHeight="1" outlineLevel="1">
      <c r="A28" s="74"/>
      <c r="B28" s="74"/>
      <c r="C28" s="109" t="s">
        <v>301</v>
      </c>
      <c r="D28" s="74"/>
      <c r="E28" s="74"/>
      <c r="F28" s="74"/>
      <c r="G28" s="110"/>
      <c r="H28" s="111"/>
      <c r="I28" s="112"/>
      <c r="J28" s="88"/>
      <c r="K28" s="88"/>
      <c r="L28" s="88"/>
      <c r="M28" s="88"/>
      <c r="N28" s="107">
        <f>SUBTOTAL(9,N27:N27)</f>
        <v>0</v>
      </c>
      <c r="O28" s="107">
        <f>SUBTOTAL(9,O27:O27)</f>
        <v>0</v>
      </c>
      <c r="P28" s="107">
        <f>SUBTOTAL(9,P27:P27)</f>
        <v>0</v>
      </c>
      <c r="Q28" s="107">
        <f>SUBTOTAL(9,Q27:Q27)</f>
        <v>0</v>
      </c>
      <c r="R28" s="53"/>
      <c r="S28" s="53"/>
      <c r="T28" s="53"/>
      <c r="U28" s="91"/>
      <c r="V28" s="92"/>
      <c r="W28" s="97">
        <f>($W$6-O28-P28-N28)/($W$6-O28-P28)</f>
        <v>1</v>
      </c>
      <c r="X28" s="94"/>
      <c r="Y28" s="95"/>
    </row>
    <row r="29" spans="1:25" s="99" customFormat="1" ht="15" outlineLevel="2">
      <c r="A29" s="74">
        <v>10</v>
      </c>
      <c r="B29" s="74" t="s">
        <v>525</v>
      </c>
      <c r="C29" s="113" t="s">
        <v>24</v>
      </c>
      <c r="D29" s="74">
        <v>345.55</v>
      </c>
      <c r="E29" s="74" t="s">
        <v>212</v>
      </c>
      <c r="F29" s="74"/>
      <c r="G29" s="87"/>
      <c r="H29" s="88"/>
      <c r="I29" s="87"/>
      <c r="J29" s="88"/>
      <c r="K29" s="106"/>
      <c r="L29" s="106"/>
      <c r="M29" s="106"/>
      <c r="N29" s="107"/>
      <c r="O29" s="107"/>
      <c r="P29" s="107"/>
      <c r="Q29" s="107"/>
      <c r="R29" s="53"/>
      <c r="S29" s="53"/>
      <c r="T29" s="53"/>
      <c r="U29" s="91"/>
      <c r="V29" s="92" t="s">
        <v>776</v>
      </c>
      <c r="W29" s="92"/>
      <c r="X29" s="114"/>
      <c r="Y29" s="95"/>
    </row>
    <row r="30" spans="1:25" s="99" customFormat="1" ht="16.5" customHeight="1" outlineLevel="1">
      <c r="A30" s="74"/>
      <c r="B30" s="74"/>
      <c r="C30" s="109" t="s">
        <v>302</v>
      </c>
      <c r="D30" s="74"/>
      <c r="E30" s="74"/>
      <c r="F30" s="74"/>
      <c r="G30" s="105"/>
      <c r="H30" s="106"/>
      <c r="I30" s="105"/>
      <c r="J30" s="106"/>
      <c r="K30" s="106"/>
      <c r="L30" s="106"/>
      <c r="M30" s="106"/>
      <c r="N30" s="107">
        <f>SUBTOTAL(9,N29:N29)</f>
        <v>0</v>
      </c>
      <c r="O30" s="107">
        <f>SUBTOTAL(9,O29:O29)</f>
        <v>0</v>
      </c>
      <c r="P30" s="107">
        <f>SUBTOTAL(9,P29:P29)</f>
        <v>0</v>
      </c>
      <c r="Q30" s="107">
        <f>SUBTOTAL(9,Q29:Q29)</f>
        <v>0</v>
      </c>
      <c r="R30" s="53"/>
      <c r="S30" s="53"/>
      <c r="T30" s="53"/>
      <c r="U30" s="91"/>
      <c r="V30" s="92"/>
      <c r="W30" s="97">
        <f>($W$6-O30-P30-N30)/($W$6-O30-P30)</f>
        <v>1</v>
      </c>
      <c r="X30" s="108"/>
      <c r="Y30" s="95"/>
    </row>
    <row r="31" spans="1:25" s="99" customFormat="1" ht="25.5" customHeight="1" outlineLevel="2">
      <c r="A31" s="68">
        <v>11</v>
      </c>
      <c r="B31" s="68" t="s">
        <v>526</v>
      </c>
      <c r="C31" s="86" t="s">
        <v>76</v>
      </c>
      <c r="D31" s="68">
        <v>20</v>
      </c>
      <c r="E31" s="74" t="s">
        <v>212</v>
      </c>
      <c r="F31" s="68"/>
      <c r="G31" s="68"/>
      <c r="H31" s="89"/>
      <c r="I31" s="68"/>
      <c r="J31" s="89"/>
      <c r="K31" s="89"/>
      <c r="L31" s="89"/>
      <c r="M31" s="89"/>
      <c r="N31" s="68"/>
      <c r="O31" s="68"/>
      <c r="P31" s="68"/>
      <c r="Q31" s="68"/>
      <c r="R31" s="90"/>
      <c r="S31" s="90"/>
      <c r="T31" s="90"/>
      <c r="U31" s="68"/>
      <c r="V31" s="92" t="s">
        <v>776</v>
      </c>
      <c r="W31" s="93"/>
      <c r="X31" s="90"/>
      <c r="Y31" s="95"/>
    </row>
    <row r="32" spans="1:25" s="99" customFormat="1" ht="20.100000000000001" customHeight="1" outlineLevel="1">
      <c r="A32" s="68"/>
      <c r="B32" s="68"/>
      <c r="C32" s="98" t="s">
        <v>303</v>
      </c>
      <c r="D32" s="68"/>
      <c r="E32" s="74"/>
      <c r="F32" s="68"/>
      <c r="G32" s="68"/>
      <c r="H32" s="89"/>
      <c r="I32" s="68"/>
      <c r="J32" s="89"/>
      <c r="K32" s="89"/>
      <c r="L32" s="89"/>
      <c r="M32" s="89"/>
      <c r="N32" s="68">
        <f>SUBTOTAL(9,N31:N31)</f>
        <v>0</v>
      </c>
      <c r="O32" s="68">
        <f>SUBTOTAL(9,O31:O31)</f>
        <v>0</v>
      </c>
      <c r="P32" s="68">
        <f>SUBTOTAL(9,P31:P31)</f>
        <v>0</v>
      </c>
      <c r="Q32" s="68">
        <f>SUBTOTAL(9,Q31:Q31)</f>
        <v>0</v>
      </c>
      <c r="R32" s="90"/>
      <c r="S32" s="90"/>
      <c r="T32" s="90"/>
      <c r="U32" s="68"/>
      <c r="V32" s="92"/>
      <c r="W32" s="97">
        <f>($W$6-O32-P32-N32)/($W$6-O32-P32)</f>
        <v>1</v>
      </c>
      <c r="X32" s="90"/>
      <c r="Y32" s="95"/>
    </row>
    <row r="33" spans="1:25" s="99" customFormat="1" ht="33" customHeight="1" outlineLevel="2">
      <c r="A33" s="74">
        <v>12</v>
      </c>
      <c r="B33" s="74" t="s">
        <v>527</v>
      </c>
      <c r="C33" s="113" t="s">
        <v>77</v>
      </c>
      <c r="D33" s="74">
        <v>20</v>
      </c>
      <c r="E33" s="74" t="s">
        <v>212</v>
      </c>
      <c r="F33" s="74"/>
      <c r="G33" s="105"/>
      <c r="H33" s="115"/>
      <c r="I33" s="105"/>
      <c r="J33" s="115"/>
      <c r="K33" s="115"/>
      <c r="L33" s="115"/>
      <c r="M33" s="115"/>
      <c r="N33" s="107"/>
      <c r="O33" s="107"/>
      <c r="P33" s="107"/>
      <c r="Q33" s="107"/>
      <c r="R33" s="53"/>
      <c r="S33" s="53"/>
      <c r="T33" s="53"/>
      <c r="U33" s="91"/>
      <c r="V33" s="92" t="s">
        <v>776</v>
      </c>
      <c r="W33" s="92"/>
      <c r="X33" s="108"/>
      <c r="Y33" s="95"/>
    </row>
    <row r="34" spans="1:25" s="99" customFormat="1" ht="23.25" customHeight="1" outlineLevel="1">
      <c r="A34" s="74"/>
      <c r="B34" s="74"/>
      <c r="C34" s="109" t="s">
        <v>304</v>
      </c>
      <c r="D34" s="74"/>
      <c r="E34" s="74"/>
      <c r="F34" s="74"/>
      <c r="G34" s="105"/>
      <c r="H34" s="115"/>
      <c r="I34" s="105"/>
      <c r="J34" s="115"/>
      <c r="K34" s="115"/>
      <c r="L34" s="115"/>
      <c r="M34" s="115"/>
      <c r="N34" s="107">
        <f>SUBTOTAL(9,N33:N33)</f>
        <v>0</v>
      </c>
      <c r="O34" s="107">
        <f>SUBTOTAL(9,O33:O33)</f>
        <v>0</v>
      </c>
      <c r="P34" s="107">
        <f>SUBTOTAL(9,P33:P33)</f>
        <v>0</v>
      </c>
      <c r="Q34" s="107">
        <f>SUBTOTAL(9,Q33:Q33)</f>
        <v>0</v>
      </c>
      <c r="R34" s="53"/>
      <c r="S34" s="53"/>
      <c r="T34" s="53"/>
      <c r="U34" s="91"/>
      <c r="V34" s="92"/>
      <c r="W34" s="97">
        <f>($W$6-O34-P34-N34)/($W$6-O34-P34)</f>
        <v>1</v>
      </c>
      <c r="X34" s="108"/>
      <c r="Y34" s="95"/>
    </row>
    <row r="35" spans="1:25" s="99" customFormat="1" ht="30" customHeight="1" outlineLevel="2">
      <c r="A35" s="68">
        <v>13</v>
      </c>
      <c r="B35" s="68" t="s">
        <v>528</v>
      </c>
      <c r="C35" s="86" t="s">
        <v>78</v>
      </c>
      <c r="D35" s="68">
        <v>22.42</v>
      </c>
      <c r="E35" s="74" t="s">
        <v>212</v>
      </c>
      <c r="F35" s="68"/>
      <c r="G35" s="68"/>
      <c r="H35" s="89"/>
      <c r="I35" s="68"/>
      <c r="J35" s="89"/>
      <c r="K35" s="89"/>
      <c r="L35" s="89"/>
      <c r="M35" s="89"/>
      <c r="N35" s="68"/>
      <c r="O35" s="68"/>
      <c r="P35" s="68"/>
      <c r="Q35" s="68"/>
      <c r="R35" s="90"/>
      <c r="S35" s="90"/>
      <c r="T35" s="90"/>
      <c r="U35" s="68"/>
      <c r="V35" s="92" t="s">
        <v>776</v>
      </c>
      <c r="W35" s="93"/>
      <c r="X35" s="90"/>
      <c r="Y35" s="95"/>
    </row>
    <row r="36" spans="1:25" s="99" customFormat="1" ht="21" customHeight="1" outlineLevel="1">
      <c r="A36" s="68"/>
      <c r="B36" s="68"/>
      <c r="C36" s="98" t="s">
        <v>305</v>
      </c>
      <c r="D36" s="68"/>
      <c r="E36" s="74"/>
      <c r="F36" s="68"/>
      <c r="G36" s="68"/>
      <c r="H36" s="89"/>
      <c r="I36" s="68"/>
      <c r="J36" s="89"/>
      <c r="K36" s="89"/>
      <c r="L36" s="89"/>
      <c r="M36" s="89"/>
      <c r="N36" s="68">
        <f>SUBTOTAL(9,N35:N35)</f>
        <v>0</v>
      </c>
      <c r="O36" s="68">
        <f>SUBTOTAL(9,O35:O35)</f>
        <v>0</v>
      </c>
      <c r="P36" s="68">
        <f>SUBTOTAL(9,P35:P35)</f>
        <v>0</v>
      </c>
      <c r="Q36" s="68">
        <f>SUBTOTAL(9,Q35:Q35)</f>
        <v>0</v>
      </c>
      <c r="R36" s="90"/>
      <c r="S36" s="90"/>
      <c r="T36" s="90"/>
      <c r="U36" s="68"/>
      <c r="V36" s="92"/>
      <c r="W36" s="97">
        <f>($W$6-O36-P36-N36)/($W$6-O36-P36)</f>
        <v>1</v>
      </c>
      <c r="X36" s="90"/>
      <c r="Y36" s="95"/>
    </row>
    <row r="37" spans="1:25" s="99" customFormat="1" ht="23.25" customHeight="1" outlineLevel="2">
      <c r="A37" s="68">
        <v>14</v>
      </c>
      <c r="B37" s="68" t="s">
        <v>529</v>
      </c>
      <c r="C37" s="86" t="s">
        <v>79</v>
      </c>
      <c r="D37" s="68">
        <v>22.42</v>
      </c>
      <c r="E37" s="74" t="s">
        <v>212</v>
      </c>
      <c r="F37" s="68"/>
      <c r="G37" s="68"/>
      <c r="H37" s="68"/>
      <c r="I37" s="68"/>
      <c r="J37" s="68"/>
      <c r="K37" s="68"/>
      <c r="L37" s="68"/>
      <c r="M37" s="68"/>
      <c r="N37" s="68"/>
      <c r="O37" s="68"/>
      <c r="P37" s="68"/>
      <c r="Q37" s="68"/>
      <c r="R37" s="90"/>
      <c r="S37" s="90"/>
      <c r="T37" s="90"/>
      <c r="U37" s="68"/>
      <c r="V37" s="92" t="s">
        <v>776</v>
      </c>
      <c r="W37" s="93"/>
      <c r="X37" s="90"/>
      <c r="Y37" s="95"/>
    </row>
    <row r="38" spans="1:25" s="99" customFormat="1" ht="15" outlineLevel="1">
      <c r="A38" s="68"/>
      <c r="B38" s="68"/>
      <c r="C38" s="98" t="s">
        <v>306</v>
      </c>
      <c r="D38" s="68"/>
      <c r="E38" s="74"/>
      <c r="F38" s="68"/>
      <c r="G38" s="68"/>
      <c r="H38" s="68"/>
      <c r="I38" s="68"/>
      <c r="J38" s="68"/>
      <c r="K38" s="68"/>
      <c r="L38" s="68"/>
      <c r="M38" s="68"/>
      <c r="N38" s="68">
        <f>SUBTOTAL(9,N37:N37)</f>
        <v>0</v>
      </c>
      <c r="O38" s="68">
        <f>SUBTOTAL(9,O37:O37)</f>
        <v>0</v>
      </c>
      <c r="P38" s="68">
        <f>SUBTOTAL(9,P37:P37)</f>
        <v>0</v>
      </c>
      <c r="Q38" s="68">
        <f>SUBTOTAL(9,Q37:Q37)</f>
        <v>0</v>
      </c>
      <c r="R38" s="90"/>
      <c r="S38" s="90"/>
      <c r="T38" s="90"/>
      <c r="U38" s="68"/>
      <c r="V38" s="92"/>
      <c r="W38" s="97">
        <f>($W$6-O38-P38-N38)/($W$6-O38-P38)</f>
        <v>1</v>
      </c>
      <c r="X38" s="90"/>
      <c r="Y38" s="95"/>
    </row>
    <row r="39" spans="1:25" s="99" customFormat="1" ht="30" outlineLevel="2">
      <c r="A39" s="68">
        <v>15</v>
      </c>
      <c r="B39" s="68" t="s">
        <v>530</v>
      </c>
      <c r="C39" s="86" t="s">
        <v>80</v>
      </c>
      <c r="D39" s="68">
        <v>19</v>
      </c>
      <c r="E39" s="74" t="s">
        <v>212</v>
      </c>
      <c r="F39" s="68"/>
      <c r="G39" s="139">
        <v>42805</v>
      </c>
      <c r="H39" s="140">
        <v>0.4993055555555555</v>
      </c>
      <c r="I39" s="139">
        <v>42805</v>
      </c>
      <c r="J39" s="140">
        <v>0.62222222222222223</v>
      </c>
      <c r="K39" s="68"/>
      <c r="L39" s="68"/>
      <c r="M39" s="68"/>
      <c r="N39" s="68">
        <v>0</v>
      </c>
      <c r="O39" s="68">
        <v>2.95</v>
      </c>
      <c r="P39" s="68">
        <v>0</v>
      </c>
      <c r="Q39" s="68">
        <v>0</v>
      </c>
      <c r="R39" s="90"/>
      <c r="S39" s="90"/>
      <c r="T39" s="90"/>
      <c r="U39" s="143" t="s">
        <v>846</v>
      </c>
      <c r="V39" s="92" t="s">
        <v>776</v>
      </c>
      <c r="W39" s="93"/>
      <c r="X39" s="90" t="s">
        <v>243</v>
      </c>
      <c r="Y39" s="95"/>
    </row>
    <row r="40" spans="1:25" s="99" customFormat="1" ht="15" outlineLevel="1">
      <c r="A40" s="68"/>
      <c r="B40" s="68"/>
      <c r="C40" s="98" t="s">
        <v>307</v>
      </c>
      <c r="D40" s="68"/>
      <c r="E40" s="74"/>
      <c r="F40" s="68"/>
      <c r="G40" s="68"/>
      <c r="H40" s="68"/>
      <c r="I40" s="68"/>
      <c r="J40" s="68"/>
      <c r="K40" s="68"/>
      <c r="L40" s="68"/>
      <c r="M40" s="68"/>
      <c r="N40" s="68">
        <f>SUBTOTAL(9,N39:N39)</f>
        <v>0</v>
      </c>
      <c r="O40" s="68">
        <f>SUBTOTAL(9,O39:O39)</f>
        <v>2.95</v>
      </c>
      <c r="P40" s="68">
        <f>SUBTOTAL(9,P39:P39)</f>
        <v>0</v>
      </c>
      <c r="Q40" s="68">
        <f>SUBTOTAL(9,Q39:Q39)</f>
        <v>0</v>
      </c>
      <c r="R40" s="90"/>
      <c r="S40" s="90"/>
      <c r="T40" s="90"/>
      <c r="U40" s="68"/>
      <c r="V40" s="92"/>
      <c r="W40" s="97">
        <f>($W$6-O40-P40-N40)/($W$6-O40-P40)</f>
        <v>1</v>
      </c>
      <c r="X40" s="90"/>
      <c r="Y40" s="95"/>
    </row>
    <row r="41" spans="1:25" s="99" customFormat="1" ht="15" outlineLevel="2">
      <c r="A41" s="74">
        <v>16</v>
      </c>
      <c r="B41" s="74" t="s">
        <v>531</v>
      </c>
      <c r="C41" s="19" t="s">
        <v>81</v>
      </c>
      <c r="D41" s="74">
        <v>196</v>
      </c>
      <c r="E41" s="74" t="s">
        <v>212</v>
      </c>
      <c r="F41" s="74"/>
      <c r="G41" s="105"/>
      <c r="H41" s="132"/>
      <c r="I41" s="105"/>
      <c r="J41" s="132"/>
      <c r="K41" s="132"/>
      <c r="L41" s="132"/>
      <c r="M41" s="132"/>
      <c r="N41" s="107">
        <v>0</v>
      </c>
      <c r="O41" s="107">
        <v>0</v>
      </c>
      <c r="P41" s="107">
        <v>0</v>
      </c>
      <c r="Q41" s="107">
        <v>0</v>
      </c>
      <c r="R41" s="53"/>
      <c r="S41" s="53"/>
      <c r="T41" s="53"/>
      <c r="U41" s="91"/>
      <c r="V41" s="92" t="s">
        <v>776</v>
      </c>
      <c r="W41" s="92"/>
      <c r="X41" s="94"/>
      <c r="Y41" s="95"/>
    </row>
    <row r="42" spans="1:25" s="99" customFormat="1" ht="19.5" customHeight="1" outlineLevel="1">
      <c r="A42" s="74"/>
      <c r="B42" s="74"/>
      <c r="C42" s="116" t="s">
        <v>308</v>
      </c>
      <c r="D42" s="74"/>
      <c r="E42" s="74"/>
      <c r="F42" s="74"/>
      <c r="G42" s="110"/>
      <c r="H42" s="134"/>
      <c r="I42" s="112"/>
      <c r="J42" s="132"/>
      <c r="K42" s="132"/>
      <c r="L42" s="132"/>
      <c r="M42" s="132"/>
      <c r="N42" s="107">
        <f>SUBTOTAL(9,N41:N41)</f>
        <v>0</v>
      </c>
      <c r="O42" s="107">
        <f>SUBTOTAL(9,O41:O41)</f>
        <v>0</v>
      </c>
      <c r="P42" s="107">
        <f>SUBTOTAL(9,P41:P41)</f>
        <v>0</v>
      </c>
      <c r="Q42" s="107">
        <f>SUBTOTAL(9,Q41:Q41)</f>
        <v>0</v>
      </c>
      <c r="R42" s="53"/>
      <c r="S42" s="53"/>
      <c r="T42" s="53"/>
      <c r="U42" s="91"/>
      <c r="V42" s="92"/>
      <c r="W42" s="97">
        <f>($W$6-O42-P42-N42)/($W$6-O42-P42)</f>
        <v>1</v>
      </c>
      <c r="X42" s="94"/>
      <c r="Y42" s="95"/>
    </row>
    <row r="43" spans="1:25" s="99" customFormat="1" ht="15" outlineLevel="2">
      <c r="A43" s="68">
        <v>17</v>
      </c>
      <c r="B43" s="68" t="s">
        <v>532</v>
      </c>
      <c r="C43" s="86" t="s">
        <v>82</v>
      </c>
      <c r="D43" s="68">
        <v>288.99400000000003</v>
      </c>
      <c r="E43" s="74" t="s">
        <v>212</v>
      </c>
      <c r="F43" s="68"/>
      <c r="G43" s="105"/>
      <c r="H43" s="132"/>
      <c r="I43" s="105"/>
      <c r="J43" s="132"/>
      <c r="K43" s="68"/>
      <c r="L43" s="68"/>
      <c r="M43" s="68"/>
      <c r="N43" s="68">
        <v>0</v>
      </c>
      <c r="O43" s="68"/>
      <c r="P43" s="68">
        <v>0</v>
      </c>
      <c r="Q43" s="68">
        <v>0</v>
      </c>
      <c r="R43" s="90"/>
      <c r="S43" s="90"/>
      <c r="T43" s="90"/>
      <c r="U43" s="91"/>
      <c r="V43" s="92" t="s">
        <v>776</v>
      </c>
      <c r="W43" s="93"/>
      <c r="X43" s="90"/>
      <c r="Y43" s="95"/>
    </row>
    <row r="44" spans="1:25" s="99" customFormat="1" ht="15" outlineLevel="1">
      <c r="A44" s="68"/>
      <c r="B44" s="68"/>
      <c r="C44" s="98" t="s">
        <v>309</v>
      </c>
      <c r="D44" s="68"/>
      <c r="E44" s="74"/>
      <c r="F44" s="68"/>
      <c r="G44" s="68"/>
      <c r="H44" s="68"/>
      <c r="I44" s="68"/>
      <c r="J44" s="68"/>
      <c r="K44" s="68"/>
      <c r="L44" s="68"/>
      <c r="M44" s="68"/>
      <c r="N44" s="68">
        <f>SUBTOTAL(9,N43:N43)</f>
        <v>0</v>
      </c>
      <c r="O44" s="68">
        <f>SUBTOTAL(9,O43:O43)</f>
        <v>0</v>
      </c>
      <c r="P44" s="68">
        <f>SUBTOTAL(9,P43:P43)</f>
        <v>0</v>
      </c>
      <c r="Q44" s="68">
        <f>SUBTOTAL(9,Q43:Q43)</f>
        <v>0</v>
      </c>
      <c r="R44" s="90"/>
      <c r="S44" s="90"/>
      <c r="T44" s="90"/>
      <c r="U44" s="68"/>
      <c r="V44" s="92"/>
      <c r="W44" s="97">
        <f>($W$6-O44-P44-N44)/($W$6-O44-P44)</f>
        <v>1</v>
      </c>
      <c r="X44" s="90"/>
      <c r="Y44" s="95"/>
    </row>
    <row r="45" spans="1:25" s="99" customFormat="1" ht="33" customHeight="1" outlineLevel="2">
      <c r="A45" s="68">
        <v>18</v>
      </c>
      <c r="B45" s="68" t="s">
        <v>533</v>
      </c>
      <c r="C45" s="86" t="s">
        <v>83</v>
      </c>
      <c r="D45" s="68">
        <v>1.5069999999999999</v>
      </c>
      <c r="E45" s="74" t="s">
        <v>212</v>
      </c>
      <c r="F45" s="68"/>
      <c r="G45" s="139">
        <v>42819</v>
      </c>
      <c r="H45" s="140">
        <v>0.58680555555555558</v>
      </c>
      <c r="I45" s="139">
        <v>42819</v>
      </c>
      <c r="J45" s="140">
        <v>0.77013888888888893</v>
      </c>
      <c r="K45" s="68"/>
      <c r="L45" s="68"/>
      <c r="M45" s="68"/>
      <c r="N45" s="68">
        <v>0</v>
      </c>
      <c r="O45" s="68">
        <v>4.4000000000000004</v>
      </c>
      <c r="P45" s="68">
        <v>0</v>
      </c>
      <c r="Q45" s="68">
        <v>0</v>
      </c>
      <c r="R45" s="90"/>
      <c r="S45" s="90"/>
      <c r="T45" s="90"/>
      <c r="U45" s="143" t="s">
        <v>849</v>
      </c>
      <c r="V45" s="92" t="s">
        <v>776</v>
      </c>
      <c r="W45" s="93"/>
      <c r="X45" s="90" t="s">
        <v>243</v>
      </c>
      <c r="Y45" s="95"/>
    </row>
    <row r="46" spans="1:25" s="99" customFormat="1" ht="21" customHeight="1" outlineLevel="1">
      <c r="A46" s="68"/>
      <c r="B46" s="68"/>
      <c r="C46" s="98" t="s">
        <v>310</v>
      </c>
      <c r="D46" s="68"/>
      <c r="E46" s="74"/>
      <c r="F46" s="68"/>
      <c r="G46" s="68"/>
      <c r="H46" s="68"/>
      <c r="I46" s="68"/>
      <c r="J46" s="68"/>
      <c r="K46" s="68"/>
      <c r="L46" s="68"/>
      <c r="M46" s="68"/>
      <c r="N46" s="68">
        <f>SUBTOTAL(9,N45:N45)</f>
        <v>0</v>
      </c>
      <c r="O46" s="68">
        <f>SUBTOTAL(9,O45:O45)</f>
        <v>4.4000000000000004</v>
      </c>
      <c r="P46" s="68">
        <f>SUBTOTAL(9,P45:P45)</f>
        <v>0</v>
      </c>
      <c r="Q46" s="68">
        <f>SUBTOTAL(9,Q45:Q45)</f>
        <v>0</v>
      </c>
      <c r="R46" s="90"/>
      <c r="S46" s="90"/>
      <c r="T46" s="90"/>
      <c r="U46" s="68"/>
      <c r="V46" s="92"/>
      <c r="W46" s="97">
        <f>($W$6-O46-P46-N46)/($W$6-O46-P46)</f>
        <v>1</v>
      </c>
      <c r="X46" s="90"/>
      <c r="Y46" s="95"/>
    </row>
    <row r="47" spans="1:25" s="99" customFormat="1" ht="30" outlineLevel="2">
      <c r="A47" s="68">
        <v>19</v>
      </c>
      <c r="B47" s="68" t="s">
        <v>534</v>
      </c>
      <c r="C47" s="86" t="s">
        <v>84</v>
      </c>
      <c r="D47" s="68">
        <v>1.498</v>
      </c>
      <c r="E47" s="74" t="s">
        <v>212</v>
      </c>
      <c r="F47" s="68"/>
      <c r="G47" s="139">
        <v>42818</v>
      </c>
      <c r="H47" s="140">
        <v>0.56180555555555556</v>
      </c>
      <c r="I47" s="139">
        <v>42818</v>
      </c>
      <c r="J47" s="140">
        <v>0.79166666666666663</v>
      </c>
      <c r="K47" s="68"/>
      <c r="L47" s="68"/>
      <c r="M47" s="68"/>
      <c r="N47" s="68">
        <v>0</v>
      </c>
      <c r="O47" s="68">
        <v>5.52</v>
      </c>
      <c r="P47" s="68">
        <v>0</v>
      </c>
      <c r="Q47" s="68">
        <v>0</v>
      </c>
      <c r="R47" s="90"/>
      <c r="S47" s="90"/>
      <c r="T47" s="90"/>
      <c r="U47" s="143" t="s">
        <v>842</v>
      </c>
      <c r="V47" s="92" t="s">
        <v>776</v>
      </c>
      <c r="W47" s="93"/>
      <c r="X47" s="90" t="s">
        <v>243</v>
      </c>
      <c r="Y47" s="95"/>
    </row>
    <row r="48" spans="1:25" s="99" customFormat="1" ht="15" outlineLevel="1">
      <c r="A48" s="68"/>
      <c r="B48" s="68"/>
      <c r="C48" s="98" t="s">
        <v>311</v>
      </c>
      <c r="D48" s="68"/>
      <c r="E48" s="74"/>
      <c r="F48" s="68"/>
      <c r="G48" s="68"/>
      <c r="H48" s="68"/>
      <c r="I48" s="68"/>
      <c r="J48" s="68"/>
      <c r="K48" s="68"/>
      <c r="L48" s="68"/>
      <c r="M48" s="68"/>
      <c r="N48" s="68">
        <f>SUBTOTAL(9,N47:N47)</f>
        <v>0</v>
      </c>
      <c r="O48" s="68">
        <f>SUBTOTAL(9,O47:O47)</f>
        <v>5.52</v>
      </c>
      <c r="P48" s="68">
        <f>SUBTOTAL(9,P47:P47)</f>
        <v>0</v>
      </c>
      <c r="Q48" s="68">
        <f>SUBTOTAL(9,Q47:Q47)</f>
        <v>0</v>
      </c>
      <c r="R48" s="90"/>
      <c r="S48" s="90"/>
      <c r="T48" s="90"/>
      <c r="U48" s="68"/>
      <c r="V48" s="92"/>
      <c r="W48" s="97">
        <f>($W$6-O48-P48-N48)/($W$6-O48-P48)</f>
        <v>1</v>
      </c>
      <c r="X48" s="90"/>
      <c r="Y48" s="95"/>
    </row>
    <row r="49" spans="1:25" s="99" customFormat="1" ht="18.75" customHeight="1" outlineLevel="2">
      <c r="A49" s="68">
        <v>20</v>
      </c>
      <c r="B49" s="68" t="s">
        <v>535</v>
      </c>
      <c r="C49" s="86" t="s">
        <v>85</v>
      </c>
      <c r="D49" s="68">
        <v>90.453000000000003</v>
      </c>
      <c r="E49" s="74" t="s">
        <v>212</v>
      </c>
      <c r="F49" s="68"/>
      <c r="G49" s="68"/>
      <c r="H49" s="68"/>
      <c r="I49" s="68"/>
      <c r="J49" s="68"/>
      <c r="K49" s="68"/>
      <c r="L49" s="68"/>
      <c r="M49" s="68"/>
      <c r="N49" s="68"/>
      <c r="O49" s="68"/>
      <c r="P49" s="68"/>
      <c r="Q49" s="68"/>
      <c r="R49" s="90"/>
      <c r="S49" s="90"/>
      <c r="T49" s="90"/>
      <c r="U49" s="68"/>
      <c r="V49" s="92" t="s">
        <v>776</v>
      </c>
      <c r="W49" s="93"/>
      <c r="X49" s="90"/>
      <c r="Y49" s="95"/>
    </row>
    <row r="50" spans="1:25" s="99" customFormat="1" ht="15" outlineLevel="1">
      <c r="A50" s="68"/>
      <c r="B50" s="68"/>
      <c r="C50" s="98" t="s">
        <v>312</v>
      </c>
      <c r="D50" s="68"/>
      <c r="E50" s="74"/>
      <c r="F50" s="68"/>
      <c r="G50" s="68"/>
      <c r="H50" s="68"/>
      <c r="I50" s="68"/>
      <c r="J50" s="68"/>
      <c r="K50" s="68"/>
      <c r="L50" s="68"/>
      <c r="M50" s="68"/>
      <c r="N50" s="68">
        <f>SUBTOTAL(9,N49:N49)</f>
        <v>0</v>
      </c>
      <c r="O50" s="68">
        <f>SUBTOTAL(9,O49:O49)</f>
        <v>0</v>
      </c>
      <c r="P50" s="68">
        <f>SUBTOTAL(9,P49:P49)</f>
        <v>0</v>
      </c>
      <c r="Q50" s="68">
        <f>SUBTOTAL(9,Q49:Q49)</f>
        <v>0</v>
      </c>
      <c r="R50" s="90"/>
      <c r="S50" s="90"/>
      <c r="T50" s="90"/>
      <c r="U50" s="68"/>
      <c r="V50" s="92"/>
      <c r="W50" s="97">
        <f>($W$6-O50-P50-N50)/($W$6-O50-P50)</f>
        <v>1</v>
      </c>
      <c r="X50" s="90"/>
      <c r="Y50" s="95"/>
    </row>
    <row r="51" spans="1:25" s="99" customFormat="1" ht="45" outlineLevel="2">
      <c r="A51" s="74">
        <v>21</v>
      </c>
      <c r="B51" s="74" t="s">
        <v>536</v>
      </c>
      <c r="C51" s="91" t="s">
        <v>86</v>
      </c>
      <c r="D51" s="74">
        <v>123.73</v>
      </c>
      <c r="E51" s="74" t="s">
        <v>212</v>
      </c>
      <c r="F51" s="74"/>
      <c r="G51" s="105">
        <v>42804</v>
      </c>
      <c r="H51" s="123">
        <v>0.58750000000000002</v>
      </c>
      <c r="I51" s="105">
        <v>42804</v>
      </c>
      <c r="J51" s="123">
        <v>0.61597222222222225</v>
      </c>
      <c r="K51" s="123"/>
      <c r="L51" s="123"/>
      <c r="M51" s="123"/>
      <c r="N51" s="107">
        <v>0</v>
      </c>
      <c r="O51" s="107">
        <v>0.68</v>
      </c>
      <c r="P51" s="107">
        <v>0</v>
      </c>
      <c r="Q51" s="107">
        <v>0</v>
      </c>
      <c r="R51" s="53"/>
      <c r="S51" s="53"/>
      <c r="T51" s="53"/>
      <c r="U51" s="127" t="s">
        <v>798</v>
      </c>
      <c r="V51" s="92" t="s">
        <v>776</v>
      </c>
      <c r="W51" s="92"/>
      <c r="X51" s="94" t="s">
        <v>243</v>
      </c>
      <c r="Y51" s="95"/>
    </row>
    <row r="52" spans="1:25" s="99" customFormat="1" ht="15" outlineLevel="2">
      <c r="A52" s="74">
        <v>21</v>
      </c>
      <c r="B52" s="74" t="s">
        <v>536</v>
      </c>
      <c r="C52" s="91" t="s">
        <v>86</v>
      </c>
      <c r="D52" s="74">
        <v>123.73</v>
      </c>
      <c r="E52" s="74" t="s">
        <v>212</v>
      </c>
      <c r="F52" s="74"/>
      <c r="G52" s="105">
        <v>42824</v>
      </c>
      <c r="H52" s="123">
        <v>0.42083333333333334</v>
      </c>
      <c r="I52" s="105">
        <v>42824</v>
      </c>
      <c r="J52" s="123">
        <v>0.88124999999999998</v>
      </c>
      <c r="K52" s="123"/>
      <c r="L52" s="123"/>
      <c r="M52" s="123"/>
      <c r="N52" s="107">
        <v>11.05</v>
      </c>
      <c r="O52" s="107">
        <v>0</v>
      </c>
      <c r="P52" s="107">
        <v>0</v>
      </c>
      <c r="Q52" s="107">
        <v>0</v>
      </c>
      <c r="R52" s="53"/>
      <c r="S52" s="53"/>
      <c r="T52" s="53"/>
      <c r="U52" s="127" t="s">
        <v>797</v>
      </c>
      <c r="V52" s="92" t="s">
        <v>776</v>
      </c>
      <c r="W52" s="92"/>
      <c r="X52" s="94" t="s">
        <v>242</v>
      </c>
      <c r="Y52" s="95"/>
    </row>
    <row r="53" spans="1:25" s="99" customFormat="1" ht="15" outlineLevel="1">
      <c r="A53" s="74"/>
      <c r="B53" s="74"/>
      <c r="C53" s="117" t="s">
        <v>313</v>
      </c>
      <c r="D53" s="74"/>
      <c r="E53" s="74"/>
      <c r="F53" s="74"/>
      <c r="G53" s="105"/>
      <c r="H53" s="123"/>
      <c r="I53" s="105"/>
      <c r="J53" s="123"/>
      <c r="K53" s="123"/>
      <c r="L53" s="123"/>
      <c r="M53" s="123"/>
      <c r="N53" s="107">
        <f>SUBTOTAL(9,N51:N52)</f>
        <v>11.05</v>
      </c>
      <c r="O53" s="107">
        <f>SUBTOTAL(9,O51:O52)</f>
        <v>0.68</v>
      </c>
      <c r="P53" s="107">
        <f>SUBTOTAL(9,P51:P52)</f>
        <v>0</v>
      </c>
      <c r="Q53" s="107">
        <f>SUBTOTAL(9,Q51:Q52)</f>
        <v>0</v>
      </c>
      <c r="R53" s="53"/>
      <c r="S53" s="53"/>
      <c r="T53" s="53"/>
      <c r="U53" s="91"/>
      <c r="V53" s="92"/>
      <c r="W53" s="97">
        <f>($W$6-O53-P53-N53)/($W$6-O53-P53)</f>
        <v>0.98513426249798208</v>
      </c>
      <c r="X53" s="108"/>
      <c r="Y53" s="95"/>
    </row>
    <row r="54" spans="1:25" s="99" customFormat="1" ht="63.75" outlineLevel="2">
      <c r="A54" s="68">
        <v>22</v>
      </c>
      <c r="B54" s="68" t="s">
        <v>537</v>
      </c>
      <c r="C54" s="86" t="s">
        <v>117</v>
      </c>
      <c r="D54" s="68">
        <v>68.653000000000006</v>
      </c>
      <c r="E54" s="74" t="s">
        <v>212</v>
      </c>
      <c r="F54" s="198" t="s">
        <v>875</v>
      </c>
      <c r="G54" s="139">
        <v>42816</v>
      </c>
      <c r="H54" s="140">
        <v>0.39305555555555555</v>
      </c>
      <c r="I54" s="139">
        <v>42816</v>
      </c>
      <c r="J54" s="140">
        <v>0.82291666666666663</v>
      </c>
      <c r="K54" s="68">
        <f>((I54+J54)-(G54+H54))</f>
        <v>0.42986111110803904</v>
      </c>
      <c r="L54" s="68"/>
      <c r="M54" s="68"/>
      <c r="N54" s="68">
        <v>10.32</v>
      </c>
      <c r="O54" s="68">
        <v>0</v>
      </c>
      <c r="P54" s="68">
        <v>0</v>
      </c>
      <c r="Q54" s="68">
        <v>0</v>
      </c>
      <c r="R54" s="90">
        <v>1</v>
      </c>
      <c r="S54" s="90" t="s">
        <v>876</v>
      </c>
      <c r="T54" s="90">
        <f>K54-R54</f>
        <v>-0.57013888889196096</v>
      </c>
      <c r="U54" s="143" t="s">
        <v>799</v>
      </c>
      <c r="V54" s="92" t="s">
        <v>776</v>
      </c>
      <c r="W54" s="93"/>
      <c r="X54" s="90" t="s">
        <v>242</v>
      </c>
      <c r="Y54" s="95"/>
    </row>
    <row r="55" spans="1:25" s="99" customFormat="1" ht="15" outlineLevel="1">
      <c r="A55" s="68"/>
      <c r="B55" s="68"/>
      <c r="C55" s="98" t="s">
        <v>314</v>
      </c>
      <c r="D55" s="68"/>
      <c r="E55" s="74"/>
      <c r="F55" s="68"/>
      <c r="G55" s="68"/>
      <c r="H55" s="68"/>
      <c r="I55" s="68"/>
      <c r="J55" s="68"/>
      <c r="K55" s="68"/>
      <c r="L55" s="68"/>
      <c r="M55" s="68"/>
      <c r="N55" s="68">
        <f>SUBTOTAL(9,N54:N54)</f>
        <v>10.32</v>
      </c>
      <c r="O55" s="68">
        <f>SUBTOTAL(9,O54:O54)</f>
        <v>0</v>
      </c>
      <c r="P55" s="68">
        <f>SUBTOTAL(9,P54:P54)</f>
        <v>0</v>
      </c>
      <c r="Q55" s="68">
        <f>SUBTOTAL(9,Q54:Q54)</f>
        <v>0</v>
      </c>
      <c r="R55" s="90"/>
      <c r="S55" s="90"/>
      <c r="T55" s="90"/>
      <c r="U55" s="68"/>
      <c r="V55" s="92"/>
      <c r="W55" s="97">
        <f>($W$6-O55-P55-N55)/($W$6-O55-P55)</f>
        <v>0.98612903225806448</v>
      </c>
      <c r="X55" s="90"/>
      <c r="Y55" s="95"/>
    </row>
    <row r="56" spans="1:25" s="99" customFormat="1" ht="33" customHeight="1" outlineLevel="2">
      <c r="A56" s="68">
        <v>23</v>
      </c>
      <c r="B56" s="68" t="s">
        <v>538</v>
      </c>
      <c r="C56" s="86" t="s">
        <v>87</v>
      </c>
      <c r="D56" s="68">
        <v>149.12</v>
      </c>
      <c r="E56" s="74" t="s">
        <v>212</v>
      </c>
      <c r="F56" s="68"/>
      <c r="G56" s="68"/>
      <c r="H56" s="68"/>
      <c r="I56" s="68"/>
      <c r="J56" s="68"/>
      <c r="K56" s="68"/>
      <c r="L56" s="68"/>
      <c r="M56" s="68"/>
      <c r="N56" s="68"/>
      <c r="O56" s="68"/>
      <c r="P56" s="68"/>
      <c r="Q56" s="68"/>
      <c r="R56" s="90"/>
      <c r="S56" s="90"/>
      <c r="T56" s="90"/>
      <c r="U56" s="68"/>
      <c r="V56" s="92" t="s">
        <v>776</v>
      </c>
      <c r="W56" s="93"/>
      <c r="X56" s="90"/>
      <c r="Y56" s="95"/>
    </row>
    <row r="57" spans="1:25" s="99" customFormat="1" ht="22.5" customHeight="1" outlineLevel="1">
      <c r="A57" s="68"/>
      <c r="B57" s="68"/>
      <c r="C57" s="98" t="s">
        <v>315</v>
      </c>
      <c r="D57" s="68"/>
      <c r="E57" s="74"/>
      <c r="F57" s="68"/>
      <c r="G57" s="68"/>
      <c r="H57" s="68"/>
      <c r="I57" s="68"/>
      <c r="J57" s="68"/>
      <c r="K57" s="68"/>
      <c r="L57" s="68"/>
      <c r="M57" s="68"/>
      <c r="N57" s="68">
        <f>SUBTOTAL(9,N56:N56)</f>
        <v>0</v>
      </c>
      <c r="O57" s="68">
        <f>SUBTOTAL(9,O56:O56)</f>
        <v>0</v>
      </c>
      <c r="P57" s="68">
        <f>SUBTOTAL(9,P56:P56)</f>
        <v>0</v>
      </c>
      <c r="Q57" s="68">
        <f>SUBTOTAL(9,Q56:Q56)</f>
        <v>0</v>
      </c>
      <c r="R57" s="90"/>
      <c r="S57" s="90"/>
      <c r="T57" s="90"/>
      <c r="U57" s="68"/>
      <c r="V57" s="92"/>
      <c r="W57" s="97">
        <f>($W$6-O57-P57-N57)/($W$6-O57-P57)</f>
        <v>1</v>
      </c>
      <c r="X57" s="90"/>
      <c r="Y57" s="95"/>
    </row>
    <row r="58" spans="1:25" s="99" customFormat="1" ht="25.5" customHeight="1" outlineLevel="2">
      <c r="A58" s="68">
        <v>24</v>
      </c>
      <c r="B58" s="68" t="s">
        <v>539</v>
      </c>
      <c r="C58" s="86" t="s">
        <v>94</v>
      </c>
      <c r="D58" s="68">
        <v>149.12</v>
      </c>
      <c r="E58" s="74" t="s">
        <v>212</v>
      </c>
      <c r="F58" s="68"/>
      <c r="G58" s="68"/>
      <c r="H58" s="68"/>
      <c r="I58" s="68"/>
      <c r="J58" s="68"/>
      <c r="K58" s="68"/>
      <c r="L58" s="68"/>
      <c r="M58" s="68"/>
      <c r="N58" s="68"/>
      <c r="O58" s="68"/>
      <c r="P58" s="68"/>
      <c r="Q58" s="68"/>
      <c r="R58" s="90"/>
      <c r="S58" s="90"/>
      <c r="T58" s="90"/>
      <c r="U58" s="68"/>
      <c r="V58" s="92" t="s">
        <v>776</v>
      </c>
      <c r="W58" s="93"/>
      <c r="X58" s="90"/>
      <c r="Y58" s="95"/>
    </row>
    <row r="59" spans="1:25" s="99" customFormat="1" ht="15" outlineLevel="1">
      <c r="A59" s="68"/>
      <c r="B59" s="68"/>
      <c r="C59" s="98" t="s">
        <v>316</v>
      </c>
      <c r="D59" s="68"/>
      <c r="E59" s="74"/>
      <c r="F59" s="68"/>
      <c r="G59" s="68"/>
      <c r="H59" s="68"/>
      <c r="I59" s="68"/>
      <c r="J59" s="68"/>
      <c r="K59" s="68"/>
      <c r="L59" s="68"/>
      <c r="M59" s="68"/>
      <c r="N59" s="68">
        <f>SUBTOTAL(9,N58:N58)</f>
        <v>0</v>
      </c>
      <c r="O59" s="68">
        <f>SUBTOTAL(9,O58:O58)</f>
        <v>0</v>
      </c>
      <c r="P59" s="68">
        <f>SUBTOTAL(9,P58:P58)</f>
        <v>0</v>
      </c>
      <c r="Q59" s="68">
        <f>SUBTOTAL(9,Q58:Q58)</f>
        <v>0</v>
      </c>
      <c r="R59" s="90"/>
      <c r="S59" s="90"/>
      <c r="T59" s="90"/>
      <c r="U59" s="68"/>
      <c r="V59" s="92"/>
      <c r="W59" s="97">
        <f>($W$6-O59-P59-N59)/($W$6-O59-P59)</f>
        <v>1</v>
      </c>
      <c r="X59" s="90"/>
      <c r="Y59" s="95"/>
    </row>
    <row r="60" spans="1:25" s="99" customFormat="1" ht="30" outlineLevel="2">
      <c r="A60" s="74">
        <v>25</v>
      </c>
      <c r="B60" s="74" t="s">
        <v>540</v>
      </c>
      <c r="C60" s="91" t="s">
        <v>95</v>
      </c>
      <c r="D60" s="74">
        <v>162.04</v>
      </c>
      <c r="E60" s="74" t="s">
        <v>212</v>
      </c>
      <c r="F60" s="74"/>
      <c r="G60" s="139">
        <v>42803</v>
      </c>
      <c r="H60" s="140">
        <v>0.77222222222222225</v>
      </c>
      <c r="I60" s="139">
        <v>42803</v>
      </c>
      <c r="J60" s="140">
        <v>0.77777777777777779</v>
      </c>
      <c r="K60" s="123"/>
      <c r="L60" s="123"/>
      <c r="M60" s="123"/>
      <c r="N60" s="107">
        <v>0</v>
      </c>
      <c r="O60" s="107">
        <v>0.13</v>
      </c>
      <c r="P60" s="107">
        <v>0</v>
      </c>
      <c r="Q60" s="107">
        <v>0</v>
      </c>
      <c r="R60" s="53"/>
      <c r="S60" s="53"/>
      <c r="T60" s="53"/>
      <c r="U60" s="143" t="s">
        <v>800</v>
      </c>
      <c r="V60" s="92"/>
      <c r="W60" s="92"/>
      <c r="X60" s="114" t="s">
        <v>243</v>
      </c>
      <c r="Y60" s="95"/>
    </row>
    <row r="61" spans="1:25" s="99" customFormat="1" ht="15" outlineLevel="1">
      <c r="A61" s="74"/>
      <c r="B61" s="74"/>
      <c r="C61" s="117" t="s">
        <v>317</v>
      </c>
      <c r="D61" s="74"/>
      <c r="E61" s="74"/>
      <c r="F61" s="74"/>
      <c r="G61" s="105"/>
      <c r="H61" s="123"/>
      <c r="I61" s="105"/>
      <c r="J61" s="123"/>
      <c r="K61" s="123"/>
      <c r="L61" s="123"/>
      <c r="M61" s="123"/>
      <c r="N61" s="107">
        <f>SUBTOTAL(9,N60:N60)</f>
        <v>0</v>
      </c>
      <c r="O61" s="107">
        <f>SUBTOTAL(9,O60:O60)</f>
        <v>0.13</v>
      </c>
      <c r="P61" s="107">
        <f>SUBTOTAL(9,P60:P60)</f>
        <v>0</v>
      </c>
      <c r="Q61" s="107">
        <f>SUBTOTAL(9,Q60:Q60)</f>
        <v>0</v>
      </c>
      <c r="R61" s="53"/>
      <c r="S61" s="53"/>
      <c r="T61" s="53"/>
      <c r="U61" s="91"/>
      <c r="V61" s="92"/>
      <c r="W61" s="97">
        <f>($W$6-O61-P61-N61)/($W$6-O61-P61)</f>
        <v>1</v>
      </c>
      <c r="X61" s="108"/>
      <c r="Y61" s="95"/>
    </row>
    <row r="62" spans="1:25" s="99" customFormat="1" ht="15" outlineLevel="2">
      <c r="A62" s="68">
        <v>26</v>
      </c>
      <c r="B62" s="68" t="s">
        <v>541</v>
      </c>
      <c r="C62" s="86" t="s">
        <v>96</v>
      </c>
      <c r="D62" s="68">
        <v>21.507000000000001</v>
      </c>
      <c r="E62" s="74" t="s">
        <v>212</v>
      </c>
      <c r="F62" s="68"/>
      <c r="G62" s="105"/>
      <c r="H62" s="132"/>
      <c r="I62" s="105"/>
      <c r="J62" s="132"/>
      <c r="K62" s="68"/>
      <c r="L62" s="68"/>
      <c r="M62" s="68"/>
      <c r="N62" s="68"/>
      <c r="O62" s="68"/>
      <c r="P62" s="68"/>
      <c r="Q62" s="68"/>
      <c r="R62" s="90"/>
      <c r="S62" s="90"/>
      <c r="T62" s="90"/>
      <c r="U62" s="91"/>
      <c r="V62" s="92"/>
      <c r="W62" s="93"/>
      <c r="X62" s="90"/>
      <c r="Y62" s="95"/>
    </row>
    <row r="63" spans="1:25" s="99" customFormat="1" ht="15" outlineLevel="1">
      <c r="A63" s="68"/>
      <c r="B63" s="68"/>
      <c r="C63" s="98" t="s">
        <v>318</v>
      </c>
      <c r="D63" s="68"/>
      <c r="E63" s="74"/>
      <c r="F63" s="68"/>
      <c r="G63" s="68"/>
      <c r="H63" s="68"/>
      <c r="I63" s="68"/>
      <c r="J63" s="68"/>
      <c r="K63" s="68"/>
      <c r="L63" s="68"/>
      <c r="M63" s="68"/>
      <c r="N63" s="68">
        <f>SUBTOTAL(9,N62:N62)</f>
        <v>0</v>
      </c>
      <c r="O63" s="68">
        <f>SUBTOTAL(9,O62:O62)</f>
        <v>0</v>
      </c>
      <c r="P63" s="68">
        <f>SUBTOTAL(9,P62:P62)</f>
        <v>0</v>
      </c>
      <c r="Q63" s="68">
        <f>SUBTOTAL(9,Q62:Q62)</f>
        <v>0</v>
      </c>
      <c r="R63" s="90"/>
      <c r="S63" s="90"/>
      <c r="T63" s="90"/>
      <c r="U63" s="68"/>
      <c r="V63" s="92"/>
      <c r="W63" s="97">
        <f>($W$6-O63-P63-N63)/($W$6-O63-P63)</f>
        <v>1</v>
      </c>
      <c r="X63" s="90"/>
      <c r="Y63" s="95"/>
    </row>
    <row r="64" spans="1:25" s="99" customFormat="1" ht="30" outlineLevel="2">
      <c r="A64" s="74">
        <v>27</v>
      </c>
      <c r="B64" s="74" t="s">
        <v>542</v>
      </c>
      <c r="C64" s="19" t="s">
        <v>97</v>
      </c>
      <c r="D64" s="74">
        <v>337.04599999999999</v>
      </c>
      <c r="E64" s="74" t="s">
        <v>212</v>
      </c>
      <c r="F64" s="74"/>
      <c r="G64" s="105">
        <v>42825</v>
      </c>
      <c r="H64" s="123">
        <v>0.48402777777777778</v>
      </c>
      <c r="I64" s="105">
        <v>42825</v>
      </c>
      <c r="J64" s="123">
        <v>0.59930555555555554</v>
      </c>
      <c r="K64" s="123"/>
      <c r="L64" s="123"/>
      <c r="M64" s="123"/>
      <c r="N64" s="107">
        <v>0</v>
      </c>
      <c r="O64" s="107">
        <v>2.77</v>
      </c>
      <c r="P64" s="107">
        <v>0</v>
      </c>
      <c r="Q64" s="107">
        <v>0</v>
      </c>
      <c r="R64" s="53"/>
      <c r="S64" s="53"/>
      <c r="T64" s="53"/>
      <c r="U64" s="127" t="s">
        <v>801</v>
      </c>
      <c r="V64" s="92"/>
      <c r="W64" s="92"/>
      <c r="X64" s="114" t="s">
        <v>243</v>
      </c>
      <c r="Y64" s="95"/>
    </row>
    <row r="65" spans="1:16384" s="99" customFormat="1" ht="15" outlineLevel="1">
      <c r="A65" s="74"/>
      <c r="B65" s="74"/>
      <c r="C65" s="116" t="s">
        <v>319</v>
      </c>
      <c r="D65" s="74"/>
      <c r="E65" s="74"/>
      <c r="F65" s="74"/>
      <c r="G65" s="105"/>
      <c r="H65" s="123"/>
      <c r="I65" s="105"/>
      <c r="J65" s="123"/>
      <c r="K65" s="123"/>
      <c r="L65" s="123"/>
      <c r="M65" s="123"/>
      <c r="N65" s="107">
        <f>SUBTOTAL(9,N64:N64)</f>
        <v>0</v>
      </c>
      <c r="O65" s="107">
        <f>SUBTOTAL(9,O64:O64)</f>
        <v>2.77</v>
      </c>
      <c r="P65" s="107">
        <f>SUBTOTAL(9,P64:P64)</f>
        <v>0</v>
      </c>
      <c r="Q65" s="107">
        <f>SUBTOTAL(9,Q64:Q64)</f>
        <v>0</v>
      </c>
      <c r="R65" s="53"/>
      <c r="S65" s="53"/>
      <c r="T65" s="53"/>
      <c r="U65" s="91"/>
      <c r="V65" s="92"/>
      <c r="W65" s="97">
        <f>($W$6-O65-P65-N65)/($W$6-O65-P65)</f>
        <v>1</v>
      </c>
      <c r="X65" s="108"/>
      <c r="Y65" s="95"/>
    </row>
    <row r="66" spans="1:16384" s="99" customFormat="1" ht="24" customHeight="1" outlineLevel="2">
      <c r="A66" s="68">
        <v>28</v>
      </c>
      <c r="B66" s="68" t="s">
        <v>543</v>
      </c>
      <c r="C66" s="86" t="s">
        <v>98</v>
      </c>
      <c r="D66" s="68">
        <v>22.216000000000001</v>
      </c>
      <c r="E66" s="74" t="s">
        <v>212</v>
      </c>
      <c r="F66" s="68"/>
      <c r="G66" s="68"/>
      <c r="H66" s="68"/>
      <c r="I66" s="68"/>
      <c r="J66" s="68"/>
      <c r="K66" s="68"/>
      <c r="L66" s="68"/>
      <c r="M66" s="68"/>
      <c r="N66" s="68"/>
      <c r="O66" s="68"/>
      <c r="P66" s="68"/>
      <c r="Q66" s="68"/>
      <c r="R66" s="90"/>
      <c r="S66" s="90"/>
      <c r="T66" s="90"/>
      <c r="U66" s="68"/>
      <c r="V66" s="92" t="s">
        <v>776</v>
      </c>
      <c r="W66" s="93"/>
      <c r="X66" s="90"/>
      <c r="Y66" s="95"/>
    </row>
    <row r="67" spans="1:16384" s="99" customFormat="1" ht="15" outlineLevel="1">
      <c r="A67" s="68"/>
      <c r="B67" s="68"/>
      <c r="C67" s="98" t="s">
        <v>320</v>
      </c>
      <c r="D67" s="68"/>
      <c r="E67" s="74"/>
      <c r="F67" s="68"/>
      <c r="G67" s="68"/>
      <c r="H67" s="68"/>
      <c r="I67" s="68"/>
      <c r="J67" s="68"/>
      <c r="K67" s="68"/>
      <c r="L67" s="68"/>
      <c r="M67" s="68"/>
      <c r="N67" s="68">
        <f>SUBTOTAL(9,N66:N66)</f>
        <v>0</v>
      </c>
      <c r="O67" s="68">
        <f>SUBTOTAL(9,O66:O66)</f>
        <v>0</v>
      </c>
      <c r="P67" s="68">
        <f>SUBTOTAL(9,P66:P66)</f>
        <v>0</v>
      </c>
      <c r="Q67" s="68">
        <f>SUBTOTAL(9,Q66:Q66)</f>
        <v>0</v>
      </c>
      <c r="R67" s="90"/>
      <c r="S67" s="90"/>
      <c r="T67" s="90"/>
      <c r="U67" s="68"/>
      <c r="V67" s="92"/>
      <c r="W67" s="97">
        <f>($W$6-O67-P67-N67)/($W$6-O67-P67)</f>
        <v>1</v>
      </c>
      <c r="X67" s="90"/>
      <c r="Y67" s="95"/>
    </row>
    <row r="68" spans="1:16384" s="99" customFormat="1" ht="19.5" customHeight="1" outlineLevel="2">
      <c r="A68" s="68">
        <v>29</v>
      </c>
      <c r="B68" s="68" t="s">
        <v>544</v>
      </c>
      <c r="C68" s="86" t="s">
        <v>99</v>
      </c>
      <c r="D68" s="68">
        <v>338.33</v>
      </c>
      <c r="E68" s="74" t="s">
        <v>212</v>
      </c>
      <c r="F68" s="68"/>
      <c r="G68" s="68"/>
      <c r="H68" s="68"/>
      <c r="I68" s="68"/>
      <c r="J68" s="68"/>
      <c r="K68" s="68"/>
      <c r="L68" s="68"/>
      <c r="M68" s="104"/>
      <c r="N68" s="68"/>
      <c r="O68" s="68"/>
      <c r="P68" s="68"/>
      <c r="Q68" s="68"/>
      <c r="R68" s="90"/>
      <c r="S68" s="90"/>
      <c r="T68" s="90"/>
      <c r="U68" s="68"/>
      <c r="V68" s="92" t="s">
        <v>776</v>
      </c>
      <c r="W68" s="93"/>
      <c r="X68" s="90"/>
      <c r="Y68" s="95"/>
    </row>
    <row r="69" spans="1:16384" s="99" customFormat="1" ht="15" outlineLevel="1">
      <c r="A69" s="68"/>
      <c r="B69" s="68"/>
      <c r="C69" s="98" t="s">
        <v>321</v>
      </c>
      <c r="D69" s="68"/>
      <c r="E69" s="74"/>
      <c r="F69" s="68"/>
      <c r="G69" s="68"/>
      <c r="H69" s="68"/>
      <c r="I69" s="68"/>
      <c r="J69" s="68"/>
      <c r="K69" s="68"/>
      <c r="L69" s="68"/>
      <c r="M69" s="68"/>
      <c r="N69" s="68">
        <f>SUBTOTAL(9,N68:N68)</f>
        <v>0</v>
      </c>
      <c r="O69" s="68">
        <f>SUBTOTAL(9,O68:O68)</f>
        <v>0</v>
      </c>
      <c r="P69" s="68">
        <f>SUBTOTAL(9,P68:P68)</f>
        <v>0</v>
      </c>
      <c r="Q69" s="68">
        <f>SUBTOTAL(9,Q68:Q68)</f>
        <v>0</v>
      </c>
      <c r="R69" s="90"/>
      <c r="S69" s="90"/>
      <c r="T69" s="90"/>
      <c r="U69" s="68"/>
      <c r="V69" s="92"/>
      <c r="W69" s="97">
        <f>($W$6-O69-P69-N69)/($W$6-O69-P69)</f>
        <v>1</v>
      </c>
      <c r="X69" s="90"/>
      <c r="Y69" s="95"/>
    </row>
    <row r="70" spans="1:16384" s="99" customFormat="1" ht="45" outlineLevel="2">
      <c r="A70" s="68">
        <v>30</v>
      </c>
      <c r="B70" s="68" t="s">
        <v>545</v>
      </c>
      <c r="C70" s="86" t="s">
        <v>25</v>
      </c>
      <c r="D70" s="68">
        <v>267.89400000000001</v>
      </c>
      <c r="E70" s="74" t="s">
        <v>212</v>
      </c>
      <c r="F70" s="68"/>
      <c r="G70" s="139">
        <v>42812</v>
      </c>
      <c r="H70" s="140">
        <v>0.39583333333333331</v>
      </c>
      <c r="I70" s="139">
        <v>42814</v>
      </c>
      <c r="J70" s="140">
        <v>0.96944444444444444</v>
      </c>
      <c r="K70" s="68"/>
      <c r="L70" s="68"/>
      <c r="M70" s="68"/>
      <c r="N70" s="68">
        <v>0</v>
      </c>
      <c r="O70" s="68">
        <v>0</v>
      </c>
      <c r="P70" s="68">
        <v>0</v>
      </c>
      <c r="Q70" s="68">
        <v>61.77</v>
      </c>
      <c r="R70" s="90"/>
      <c r="S70" s="90"/>
      <c r="T70" s="90"/>
      <c r="U70" s="143" t="s">
        <v>802</v>
      </c>
      <c r="V70" s="92" t="s">
        <v>776</v>
      </c>
      <c r="W70" s="93"/>
      <c r="X70" s="90" t="s">
        <v>780</v>
      </c>
      <c r="Y70" s="95"/>
    </row>
    <row r="71" spans="1:16384" s="99" customFormat="1" ht="45" outlineLevel="2">
      <c r="A71" s="68">
        <v>30</v>
      </c>
      <c r="B71" s="68" t="s">
        <v>545</v>
      </c>
      <c r="C71" s="86" t="s">
        <v>25</v>
      </c>
      <c r="D71" s="68">
        <v>267.89400000000001</v>
      </c>
      <c r="E71" s="74" t="s">
        <v>212</v>
      </c>
      <c r="F71" s="123"/>
      <c r="G71" s="105">
        <v>42825</v>
      </c>
      <c r="H71" s="123">
        <v>0.72430555555555554</v>
      </c>
      <c r="I71" s="105">
        <v>42826</v>
      </c>
      <c r="J71" s="132">
        <v>0</v>
      </c>
      <c r="K71" s="105"/>
      <c r="L71" s="132"/>
      <c r="M71" s="105"/>
      <c r="N71" s="68">
        <v>6.62</v>
      </c>
      <c r="O71" s="68">
        <v>0</v>
      </c>
      <c r="P71" s="68">
        <v>0</v>
      </c>
      <c r="Q71" s="68">
        <v>0</v>
      </c>
      <c r="R71" s="123"/>
      <c r="S71" s="105"/>
      <c r="T71" s="132"/>
      <c r="U71" s="127" t="s">
        <v>803</v>
      </c>
      <c r="V71" s="123" t="s">
        <v>776</v>
      </c>
      <c r="W71" s="105"/>
      <c r="X71" s="88" t="s">
        <v>250</v>
      </c>
      <c r="Y71" s="105"/>
      <c r="Z71" s="123"/>
      <c r="AA71" s="87"/>
      <c r="AB71" s="88"/>
      <c r="AC71" s="105"/>
      <c r="AD71" s="123"/>
      <c r="AE71" s="87"/>
      <c r="AF71" s="88"/>
      <c r="AG71" s="105"/>
      <c r="AH71" s="123"/>
      <c r="AI71" s="87"/>
      <c r="AJ71" s="88"/>
      <c r="AK71" s="105"/>
      <c r="AL71" s="123"/>
      <c r="AM71" s="87"/>
      <c r="AN71" s="88"/>
      <c r="AO71" s="105"/>
      <c r="AP71" s="123"/>
      <c r="AQ71" s="87"/>
      <c r="AR71" s="88"/>
      <c r="AS71" s="105"/>
      <c r="AT71" s="123"/>
      <c r="AU71" s="87"/>
      <c r="AV71" s="88"/>
      <c r="AW71" s="105"/>
      <c r="AX71" s="123"/>
      <c r="AY71" s="87"/>
      <c r="AZ71" s="88"/>
      <c r="BA71" s="105"/>
      <c r="BB71" s="123"/>
      <c r="BC71" s="87"/>
      <c r="BD71" s="88"/>
      <c r="BE71" s="105"/>
      <c r="BF71" s="123"/>
      <c r="BG71" s="87"/>
      <c r="BH71" s="88"/>
      <c r="BI71" s="105"/>
      <c r="BJ71" s="123"/>
      <c r="BK71" s="87"/>
      <c r="BL71" s="88"/>
      <c r="BM71" s="105"/>
      <c r="BN71" s="123"/>
      <c r="BO71" s="87"/>
      <c r="BP71" s="88"/>
      <c r="BQ71" s="105"/>
      <c r="BR71" s="123"/>
      <c r="BS71" s="87"/>
      <c r="BT71" s="88"/>
      <c r="BU71" s="105"/>
      <c r="BV71" s="123"/>
      <c r="BW71" s="87"/>
      <c r="BX71" s="88"/>
      <c r="BY71" s="105"/>
      <c r="BZ71" s="123"/>
      <c r="CA71" s="87"/>
      <c r="CB71" s="88"/>
      <c r="CC71" s="105"/>
      <c r="CD71" s="123"/>
      <c r="CE71" s="87"/>
      <c r="CF71" s="88"/>
      <c r="CG71" s="105"/>
      <c r="CH71" s="123"/>
      <c r="CI71" s="87"/>
      <c r="CJ71" s="88"/>
      <c r="CK71" s="105"/>
      <c r="CL71" s="123"/>
      <c r="CM71" s="87"/>
      <c r="CN71" s="88"/>
      <c r="CO71" s="105"/>
      <c r="CP71" s="123"/>
      <c r="CQ71" s="87"/>
      <c r="CR71" s="88"/>
      <c r="CS71" s="105"/>
      <c r="CT71" s="123"/>
      <c r="CU71" s="87"/>
      <c r="CV71" s="88"/>
      <c r="CW71" s="105"/>
      <c r="CX71" s="123"/>
      <c r="CY71" s="87"/>
      <c r="CZ71" s="88"/>
      <c r="DA71" s="105"/>
      <c r="DB71" s="123"/>
      <c r="DC71" s="87"/>
      <c r="DD71" s="88"/>
      <c r="DE71" s="105"/>
      <c r="DF71" s="123"/>
      <c r="DG71" s="87"/>
      <c r="DH71" s="88"/>
      <c r="DI71" s="105"/>
      <c r="DJ71" s="123"/>
      <c r="DK71" s="87"/>
      <c r="DL71" s="88"/>
      <c r="DM71" s="105"/>
      <c r="DN71" s="123"/>
      <c r="DO71" s="87"/>
      <c r="DP71" s="88"/>
      <c r="DQ71" s="105"/>
      <c r="DR71" s="123"/>
      <c r="DS71" s="87"/>
      <c r="DT71" s="88"/>
      <c r="DU71" s="105"/>
      <c r="DV71" s="123"/>
      <c r="DW71" s="87"/>
      <c r="DX71" s="88"/>
      <c r="DY71" s="105"/>
      <c r="DZ71" s="123"/>
      <c r="EA71" s="87"/>
      <c r="EB71" s="88"/>
      <c r="EC71" s="105"/>
      <c r="ED71" s="123"/>
      <c r="EE71" s="87"/>
      <c r="EF71" s="88"/>
      <c r="EG71" s="105"/>
      <c r="EH71" s="123"/>
      <c r="EI71" s="87"/>
      <c r="EJ71" s="88"/>
      <c r="EK71" s="105"/>
      <c r="EL71" s="123"/>
      <c r="EM71" s="87"/>
      <c r="EN71" s="88"/>
      <c r="EO71" s="105"/>
      <c r="EP71" s="123"/>
      <c r="EQ71" s="87"/>
      <c r="ER71" s="88"/>
      <c r="ES71" s="105"/>
      <c r="ET71" s="123"/>
      <c r="EU71" s="87"/>
      <c r="EV71" s="88"/>
      <c r="EW71" s="105"/>
      <c r="EX71" s="123"/>
      <c r="EY71" s="87"/>
      <c r="EZ71" s="88"/>
      <c r="FA71" s="105"/>
      <c r="FB71" s="123"/>
      <c r="FC71" s="87"/>
      <c r="FD71" s="88"/>
      <c r="FE71" s="105"/>
      <c r="FF71" s="123"/>
      <c r="FG71" s="87"/>
      <c r="FH71" s="88"/>
      <c r="FI71" s="105"/>
      <c r="FJ71" s="123"/>
      <c r="FK71" s="87"/>
      <c r="FL71" s="88"/>
      <c r="FM71" s="105"/>
      <c r="FN71" s="123"/>
      <c r="FO71" s="87"/>
      <c r="FP71" s="88"/>
      <c r="FQ71" s="105"/>
      <c r="FR71" s="123"/>
      <c r="FS71" s="87"/>
      <c r="FT71" s="88"/>
      <c r="FU71" s="105"/>
      <c r="FV71" s="123"/>
      <c r="FW71" s="87"/>
      <c r="FX71" s="88"/>
      <c r="FY71" s="105"/>
      <c r="FZ71" s="123"/>
      <c r="GA71" s="87"/>
      <c r="GB71" s="88"/>
      <c r="GC71" s="105"/>
      <c r="GD71" s="123"/>
      <c r="GE71" s="87"/>
      <c r="GF71" s="88"/>
      <c r="GG71" s="105"/>
      <c r="GH71" s="123"/>
      <c r="GI71" s="87"/>
      <c r="GJ71" s="88"/>
      <c r="GK71" s="105"/>
      <c r="GL71" s="123"/>
      <c r="GM71" s="87"/>
      <c r="GN71" s="88"/>
      <c r="GO71" s="105"/>
      <c r="GP71" s="123"/>
      <c r="GQ71" s="87"/>
      <c r="GR71" s="88"/>
      <c r="GS71" s="105"/>
      <c r="GT71" s="123"/>
      <c r="GU71" s="87"/>
      <c r="GV71" s="88"/>
      <c r="GW71" s="105"/>
      <c r="GX71" s="123"/>
      <c r="GY71" s="87"/>
      <c r="GZ71" s="88"/>
      <c r="HA71" s="105"/>
      <c r="HB71" s="123"/>
      <c r="HC71" s="87"/>
      <c r="HD71" s="88"/>
      <c r="HE71" s="105"/>
      <c r="HF71" s="123"/>
      <c r="HG71" s="87"/>
      <c r="HH71" s="88"/>
      <c r="HI71" s="105"/>
      <c r="HJ71" s="123"/>
      <c r="HK71" s="87"/>
      <c r="HL71" s="88"/>
      <c r="HM71" s="105"/>
      <c r="HN71" s="123"/>
      <c r="HO71" s="87"/>
      <c r="HP71" s="88"/>
      <c r="HQ71" s="105"/>
      <c r="HR71" s="123"/>
      <c r="HS71" s="87"/>
      <c r="HT71" s="88"/>
      <c r="HU71" s="105"/>
      <c r="HV71" s="123"/>
      <c r="HW71" s="87"/>
      <c r="HX71" s="88"/>
      <c r="HY71" s="105"/>
      <c r="HZ71" s="123"/>
      <c r="IA71" s="87"/>
      <c r="IB71" s="88"/>
      <c r="IC71" s="105"/>
      <c r="ID71" s="123"/>
      <c r="IE71" s="87"/>
      <c r="IF71" s="88"/>
      <c r="IG71" s="105"/>
      <c r="IH71" s="123"/>
      <c r="II71" s="87"/>
      <c r="IJ71" s="88"/>
      <c r="IK71" s="105"/>
      <c r="IL71" s="123"/>
      <c r="IM71" s="87"/>
      <c r="IN71" s="88"/>
      <c r="IO71" s="105"/>
      <c r="IP71" s="123"/>
      <c r="IQ71" s="87"/>
      <c r="IR71" s="88"/>
      <c r="IS71" s="105"/>
      <c r="IT71" s="123"/>
      <c r="IU71" s="87"/>
      <c r="IV71" s="88"/>
      <c r="IW71" s="105"/>
      <c r="IX71" s="123"/>
      <c r="IY71" s="87"/>
      <c r="IZ71" s="88"/>
      <c r="JA71" s="105"/>
      <c r="JB71" s="123"/>
      <c r="JC71" s="87"/>
      <c r="JD71" s="88"/>
      <c r="JE71" s="105"/>
      <c r="JF71" s="123"/>
      <c r="JG71" s="87"/>
      <c r="JH71" s="88"/>
      <c r="JI71" s="105"/>
      <c r="JJ71" s="123"/>
      <c r="JK71" s="87"/>
      <c r="JL71" s="88"/>
      <c r="JM71" s="105"/>
      <c r="JN71" s="123"/>
      <c r="JO71" s="87"/>
      <c r="JP71" s="88"/>
      <c r="JQ71" s="105"/>
      <c r="JR71" s="123"/>
      <c r="JS71" s="87"/>
      <c r="JT71" s="88"/>
      <c r="JU71" s="105"/>
      <c r="JV71" s="123"/>
      <c r="JW71" s="87"/>
      <c r="JX71" s="88"/>
      <c r="JY71" s="105"/>
      <c r="JZ71" s="123"/>
      <c r="KA71" s="87"/>
      <c r="KB71" s="88"/>
      <c r="KC71" s="105"/>
      <c r="KD71" s="123"/>
      <c r="KE71" s="87"/>
      <c r="KF71" s="88"/>
      <c r="KG71" s="105"/>
      <c r="KH71" s="123"/>
      <c r="KI71" s="87"/>
      <c r="KJ71" s="88"/>
      <c r="KK71" s="105"/>
      <c r="KL71" s="123"/>
      <c r="KM71" s="87"/>
      <c r="KN71" s="88"/>
      <c r="KO71" s="105"/>
      <c r="KP71" s="123"/>
      <c r="KQ71" s="87"/>
      <c r="KR71" s="88"/>
      <c r="KS71" s="105"/>
      <c r="KT71" s="123"/>
      <c r="KU71" s="87"/>
      <c r="KV71" s="88"/>
      <c r="KW71" s="105"/>
      <c r="KX71" s="123"/>
      <c r="KY71" s="87"/>
      <c r="KZ71" s="88"/>
      <c r="LA71" s="105"/>
      <c r="LB71" s="123"/>
      <c r="LC71" s="87"/>
      <c r="LD71" s="88"/>
      <c r="LE71" s="105"/>
      <c r="LF71" s="123"/>
      <c r="LG71" s="87"/>
      <c r="LH71" s="88"/>
      <c r="LI71" s="105"/>
      <c r="LJ71" s="123"/>
      <c r="LK71" s="87"/>
      <c r="LL71" s="88"/>
      <c r="LM71" s="105"/>
      <c r="LN71" s="123"/>
      <c r="LO71" s="87"/>
      <c r="LP71" s="88"/>
      <c r="LQ71" s="105"/>
      <c r="LR71" s="123"/>
      <c r="LS71" s="87"/>
      <c r="LT71" s="88"/>
      <c r="LU71" s="105"/>
      <c r="LV71" s="123"/>
      <c r="LW71" s="87"/>
      <c r="LX71" s="88"/>
      <c r="LY71" s="105"/>
      <c r="LZ71" s="123"/>
      <c r="MA71" s="87"/>
      <c r="MB71" s="88"/>
      <c r="MC71" s="105"/>
      <c r="MD71" s="123"/>
      <c r="ME71" s="87"/>
      <c r="MF71" s="88"/>
      <c r="MG71" s="105"/>
      <c r="MH71" s="123"/>
      <c r="MI71" s="87"/>
      <c r="MJ71" s="88"/>
      <c r="MK71" s="105"/>
      <c r="ML71" s="123"/>
      <c r="MM71" s="87"/>
      <c r="MN71" s="88"/>
      <c r="MO71" s="105"/>
      <c r="MP71" s="123"/>
      <c r="MQ71" s="87"/>
      <c r="MR71" s="88"/>
      <c r="MS71" s="105"/>
      <c r="MT71" s="123"/>
      <c r="MU71" s="87"/>
      <c r="MV71" s="88"/>
      <c r="MW71" s="105"/>
      <c r="MX71" s="123"/>
      <c r="MY71" s="87"/>
      <c r="MZ71" s="88"/>
      <c r="NA71" s="105"/>
      <c r="NB71" s="123"/>
      <c r="NC71" s="87"/>
      <c r="ND71" s="88"/>
      <c r="NE71" s="105"/>
      <c r="NF71" s="123"/>
      <c r="NG71" s="87"/>
      <c r="NH71" s="88"/>
      <c r="NI71" s="105"/>
      <c r="NJ71" s="123"/>
      <c r="NK71" s="87"/>
      <c r="NL71" s="88"/>
      <c r="NM71" s="105"/>
      <c r="NN71" s="123"/>
      <c r="NO71" s="87"/>
      <c r="NP71" s="88"/>
      <c r="NQ71" s="105"/>
      <c r="NR71" s="123"/>
      <c r="NS71" s="87"/>
      <c r="NT71" s="88"/>
      <c r="NU71" s="105"/>
      <c r="NV71" s="123"/>
      <c r="NW71" s="87"/>
      <c r="NX71" s="88"/>
      <c r="NY71" s="105"/>
      <c r="NZ71" s="123"/>
      <c r="OA71" s="87"/>
      <c r="OB71" s="88"/>
      <c r="OC71" s="105"/>
      <c r="OD71" s="123"/>
      <c r="OE71" s="87"/>
      <c r="OF71" s="88"/>
      <c r="OG71" s="105"/>
      <c r="OH71" s="123"/>
      <c r="OI71" s="87"/>
      <c r="OJ71" s="88"/>
      <c r="OK71" s="105"/>
      <c r="OL71" s="123"/>
      <c r="OM71" s="87"/>
      <c r="ON71" s="88"/>
      <c r="OO71" s="105"/>
      <c r="OP71" s="123"/>
      <c r="OQ71" s="87"/>
      <c r="OR71" s="88"/>
      <c r="OS71" s="105"/>
      <c r="OT71" s="123"/>
      <c r="OU71" s="87"/>
      <c r="OV71" s="88"/>
      <c r="OW71" s="105"/>
      <c r="OX71" s="123"/>
      <c r="OY71" s="87"/>
      <c r="OZ71" s="88"/>
      <c r="PA71" s="105"/>
      <c r="PB71" s="123"/>
      <c r="PC71" s="87"/>
      <c r="PD71" s="88"/>
      <c r="PE71" s="105"/>
      <c r="PF71" s="123"/>
      <c r="PG71" s="87"/>
      <c r="PH71" s="88"/>
      <c r="PI71" s="105"/>
      <c r="PJ71" s="123"/>
      <c r="PK71" s="87"/>
      <c r="PL71" s="88"/>
      <c r="PM71" s="105"/>
      <c r="PN71" s="123"/>
      <c r="PO71" s="87"/>
      <c r="PP71" s="88"/>
      <c r="PQ71" s="105"/>
      <c r="PR71" s="123"/>
      <c r="PS71" s="87"/>
      <c r="PT71" s="88"/>
      <c r="PU71" s="105"/>
      <c r="PV71" s="123"/>
      <c r="PW71" s="87"/>
      <c r="PX71" s="88"/>
      <c r="PY71" s="105"/>
      <c r="PZ71" s="123"/>
      <c r="QA71" s="87"/>
      <c r="QB71" s="88"/>
      <c r="QC71" s="105"/>
      <c r="QD71" s="123"/>
      <c r="QE71" s="87"/>
      <c r="QF71" s="88"/>
      <c r="QG71" s="105"/>
      <c r="QH71" s="123"/>
      <c r="QI71" s="87"/>
      <c r="QJ71" s="88"/>
      <c r="QK71" s="105"/>
      <c r="QL71" s="123"/>
      <c r="QM71" s="87"/>
      <c r="QN71" s="88"/>
      <c r="QO71" s="105"/>
      <c r="QP71" s="123"/>
      <c r="QQ71" s="87"/>
      <c r="QR71" s="88"/>
      <c r="QS71" s="105"/>
      <c r="QT71" s="123"/>
      <c r="QU71" s="87"/>
      <c r="QV71" s="88"/>
      <c r="QW71" s="105"/>
      <c r="QX71" s="123"/>
      <c r="QY71" s="87"/>
      <c r="QZ71" s="88"/>
      <c r="RA71" s="105"/>
      <c r="RB71" s="123"/>
      <c r="RC71" s="87"/>
      <c r="RD71" s="88"/>
      <c r="RE71" s="105"/>
      <c r="RF71" s="123"/>
      <c r="RG71" s="87"/>
      <c r="RH71" s="88"/>
      <c r="RI71" s="105"/>
      <c r="RJ71" s="123"/>
      <c r="RK71" s="87"/>
      <c r="RL71" s="88"/>
      <c r="RM71" s="105"/>
      <c r="RN71" s="123"/>
      <c r="RO71" s="87"/>
      <c r="RP71" s="88"/>
      <c r="RQ71" s="105"/>
      <c r="RR71" s="123"/>
      <c r="RS71" s="87"/>
      <c r="RT71" s="88"/>
      <c r="RU71" s="105"/>
      <c r="RV71" s="123"/>
      <c r="RW71" s="87"/>
      <c r="RX71" s="88"/>
      <c r="RY71" s="105"/>
      <c r="RZ71" s="123"/>
      <c r="SA71" s="87"/>
      <c r="SB71" s="88"/>
      <c r="SC71" s="105"/>
      <c r="SD71" s="123"/>
      <c r="SE71" s="87"/>
      <c r="SF71" s="88"/>
      <c r="SG71" s="105"/>
      <c r="SH71" s="123"/>
      <c r="SI71" s="87"/>
      <c r="SJ71" s="88"/>
      <c r="SK71" s="105"/>
      <c r="SL71" s="123"/>
      <c r="SM71" s="87"/>
      <c r="SN71" s="88"/>
      <c r="SO71" s="105"/>
      <c r="SP71" s="123"/>
      <c r="SQ71" s="87"/>
      <c r="SR71" s="88"/>
      <c r="SS71" s="105"/>
      <c r="ST71" s="123"/>
      <c r="SU71" s="87"/>
      <c r="SV71" s="88"/>
      <c r="SW71" s="105"/>
      <c r="SX71" s="123"/>
      <c r="SY71" s="87"/>
      <c r="SZ71" s="88"/>
      <c r="TA71" s="105"/>
      <c r="TB71" s="123"/>
      <c r="TC71" s="87"/>
      <c r="TD71" s="88"/>
      <c r="TE71" s="105"/>
      <c r="TF71" s="123"/>
      <c r="TG71" s="87"/>
      <c r="TH71" s="88"/>
      <c r="TI71" s="105"/>
      <c r="TJ71" s="123"/>
      <c r="TK71" s="87"/>
      <c r="TL71" s="88"/>
      <c r="TM71" s="105"/>
      <c r="TN71" s="123"/>
      <c r="TO71" s="87"/>
      <c r="TP71" s="88"/>
      <c r="TQ71" s="105"/>
      <c r="TR71" s="123"/>
      <c r="TS71" s="87"/>
      <c r="TT71" s="88"/>
      <c r="TU71" s="105"/>
      <c r="TV71" s="123"/>
      <c r="TW71" s="87"/>
      <c r="TX71" s="88"/>
      <c r="TY71" s="105"/>
      <c r="TZ71" s="123"/>
      <c r="UA71" s="87"/>
      <c r="UB71" s="88"/>
      <c r="UC71" s="105"/>
      <c r="UD71" s="123"/>
      <c r="UE71" s="87"/>
      <c r="UF71" s="88"/>
      <c r="UG71" s="105"/>
      <c r="UH71" s="123"/>
      <c r="UI71" s="87"/>
      <c r="UJ71" s="88"/>
      <c r="UK71" s="105"/>
      <c r="UL71" s="123"/>
      <c r="UM71" s="87"/>
      <c r="UN71" s="88"/>
      <c r="UO71" s="105"/>
      <c r="UP71" s="123"/>
      <c r="UQ71" s="87"/>
      <c r="UR71" s="88"/>
      <c r="US71" s="105"/>
      <c r="UT71" s="123"/>
      <c r="UU71" s="87"/>
      <c r="UV71" s="88"/>
      <c r="UW71" s="105"/>
      <c r="UX71" s="123"/>
      <c r="UY71" s="87"/>
      <c r="UZ71" s="88"/>
      <c r="VA71" s="105"/>
      <c r="VB71" s="123"/>
      <c r="VC71" s="87"/>
      <c r="VD71" s="88"/>
      <c r="VE71" s="105"/>
      <c r="VF71" s="123"/>
      <c r="VG71" s="87"/>
      <c r="VH71" s="88"/>
      <c r="VI71" s="105"/>
      <c r="VJ71" s="123"/>
      <c r="VK71" s="87"/>
      <c r="VL71" s="88"/>
      <c r="VM71" s="105"/>
      <c r="VN71" s="123"/>
      <c r="VO71" s="87"/>
      <c r="VP71" s="88"/>
      <c r="VQ71" s="105"/>
      <c r="VR71" s="123"/>
      <c r="VS71" s="87"/>
      <c r="VT71" s="88"/>
      <c r="VU71" s="105"/>
      <c r="VV71" s="123"/>
      <c r="VW71" s="87"/>
      <c r="VX71" s="88"/>
      <c r="VY71" s="105"/>
      <c r="VZ71" s="123"/>
      <c r="WA71" s="87"/>
      <c r="WB71" s="88"/>
      <c r="WC71" s="105"/>
      <c r="WD71" s="123"/>
      <c r="WE71" s="87"/>
      <c r="WF71" s="88"/>
      <c r="WG71" s="105"/>
      <c r="WH71" s="123"/>
      <c r="WI71" s="87"/>
      <c r="WJ71" s="88"/>
      <c r="WK71" s="105"/>
      <c r="WL71" s="123"/>
      <c r="WM71" s="87"/>
      <c r="WN71" s="88"/>
      <c r="WO71" s="105"/>
      <c r="WP71" s="123"/>
      <c r="WQ71" s="87"/>
      <c r="WR71" s="88"/>
      <c r="WS71" s="105"/>
      <c r="WT71" s="123"/>
      <c r="WU71" s="87"/>
      <c r="WV71" s="88"/>
      <c r="WW71" s="105"/>
      <c r="WX71" s="123"/>
      <c r="WY71" s="87"/>
      <c r="WZ71" s="88"/>
      <c r="XA71" s="105"/>
      <c r="XB71" s="123"/>
      <c r="XC71" s="87"/>
      <c r="XD71" s="88"/>
      <c r="XE71" s="105"/>
      <c r="XF71" s="123"/>
      <c r="XG71" s="87"/>
      <c r="XH71" s="88"/>
      <c r="XI71" s="105"/>
      <c r="XJ71" s="123"/>
      <c r="XK71" s="87"/>
      <c r="XL71" s="88"/>
      <c r="XM71" s="105"/>
      <c r="XN71" s="123"/>
      <c r="XO71" s="87"/>
      <c r="XP71" s="88"/>
      <c r="XQ71" s="105"/>
      <c r="XR71" s="123"/>
      <c r="XS71" s="87"/>
      <c r="XT71" s="88"/>
      <c r="XU71" s="105"/>
      <c r="XV71" s="123"/>
      <c r="XW71" s="87"/>
      <c r="XX71" s="88"/>
      <c r="XY71" s="105"/>
      <c r="XZ71" s="123"/>
      <c r="YA71" s="87"/>
      <c r="YB71" s="88"/>
      <c r="YC71" s="105"/>
      <c r="YD71" s="123"/>
      <c r="YE71" s="87"/>
      <c r="YF71" s="88"/>
      <c r="YG71" s="105"/>
      <c r="YH71" s="123"/>
      <c r="YI71" s="87"/>
      <c r="YJ71" s="88"/>
      <c r="YK71" s="105"/>
      <c r="YL71" s="123"/>
      <c r="YM71" s="87"/>
      <c r="YN71" s="88"/>
      <c r="YO71" s="105"/>
      <c r="YP71" s="123"/>
      <c r="YQ71" s="87"/>
      <c r="YR71" s="88"/>
      <c r="YS71" s="105"/>
      <c r="YT71" s="123"/>
      <c r="YU71" s="87"/>
      <c r="YV71" s="88"/>
      <c r="YW71" s="105"/>
      <c r="YX71" s="123"/>
      <c r="YY71" s="87"/>
      <c r="YZ71" s="88"/>
      <c r="ZA71" s="105"/>
      <c r="ZB71" s="123"/>
      <c r="ZC71" s="87"/>
      <c r="ZD71" s="88"/>
      <c r="ZE71" s="105"/>
      <c r="ZF71" s="123"/>
      <c r="ZG71" s="87"/>
      <c r="ZH71" s="88"/>
      <c r="ZI71" s="105"/>
      <c r="ZJ71" s="123"/>
      <c r="ZK71" s="87"/>
      <c r="ZL71" s="88"/>
      <c r="ZM71" s="105"/>
      <c r="ZN71" s="123"/>
      <c r="ZO71" s="87"/>
      <c r="ZP71" s="88"/>
      <c r="ZQ71" s="105"/>
      <c r="ZR71" s="123"/>
      <c r="ZS71" s="87"/>
      <c r="ZT71" s="88"/>
      <c r="ZU71" s="105"/>
      <c r="ZV71" s="123"/>
      <c r="ZW71" s="87"/>
      <c r="ZX71" s="88"/>
      <c r="ZY71" s="105"/>
      <c r="ZZ71" s="123"/>
      <c r="AAA71" s="87"/>
      <c r="AAB71" s="88"/>
      <c r="AAC71" s="105"/>
      <c r="AAD71" s="123"/>
      <c r="AAE71" s="87"/>
      <c r="AAF71" s="88"/>
      <c r="AAG71" s="105"/>
      <c r="AAH71" s="123"/>
      <c r="AAI71" s="87"/>
      <c r="AAJ71" s="88"/>
      <c r="AAK71" s="105"/>
      <c r="AAL71" s="123"/>
      <c r="AAM71" s="87"/>
      <c r="AAN71" s="88"/>
      <c r="AAO71" s="105"/>
      <c r="AAP71" s="123"/>
      <c r="AAQ71" s="87"/>
      <c r="AAR71" s="88"/>
      <c r="AAS71" s="105"/>
      <c r="AAT71" s="123"/>
      <c r="AAU71" s="87"/>
      <c r="AAV71" s="88"/>
      <c r="AAW71" s="105"/>
      <c r="AAX71" s="123"/>
      <c r="AAY71" s="87"/>
      <c r="AAZ71" s="88"/>
      <c r="ABA71" s="105"/>
      <c r="ABB71" s="123"/>
      <c r="ABC71" s="87"/>
      <c r="ABD71" s="88"/>
      <c r="ABE71" s="105"/>
      <c r="ABF71" s="123"/>
      <c r="ABG71" s="87"/>
      <c r="ABH71" s="88"/>
      <c r="ABI71" s="105"/>
      <c r="ABJ71" s="123"/>
      <c r="ABK71" s="87"/>
      <c r="ABL71" s="88"/>
      <c r="ABM71" s="105"/>
      <c r="ABN71" s="123"/>
      <c r="ABO71" s="87"/>
      <c r="ABP71" s="88"/>
      <c r="ABQ71" s="105"/>
      <c r="ABR71" s="123"/>
      <c r="ABS71" s="87"/>
      <c r="ABT71" s="88"/>
      <c r="ABU71" s="105"/>
      <c r="ABV71" s="123"/>
      <c r="ABW71" s="87"/>
      <c r="ABX71" s="88"/>
      <c r="ABY71" s="105"/>
      <c r="ABZ71" s="123"/>
      <c r="ACA71" s="87"/>
      <c r="ACB71" s="88"/>
      <c r="ACC71" s="105"/>
      <c r="ACD71" s="123"/>
      <c r="ACE71" s="87"/>
      <c r="ACF71" s="88"/>
      <c r="ACG71" s="105"/>
      <c r="ACH71" s="123"/>
      <c r="ACI71" s="87"/>
      <c r="ACJ71" s="88"/>
      <c r="ACK71" s="105"/>
      <c r="ACL71" s="123"/>
      <c r="ACM71" s="87"/>
      <c r="ACN71" s="88"/>
      <c r="ACO71" s="105"/>
      <c r="ACP71" s="123"/>
      <c r="ACQ71" s="87"/>
      <c r="ACR71" s="88"/>
      <c r="ACS71" s="105"/>
      <c r="ACT71" s="123"/>
      <c r="ACU71" s="87"/>
      <c r="ACV71" s="88"/>
      <c r="ACW71" s="105"/>
      <c r="ACX71" s="123"/>
      <c r="ACY71" s="87"/>
      <c r="ACZ71" s="88"/>
      <c r="ADA71" s="105"/>
      <c r="ADB71" s="123"/>
      <c r="ADC71" s="87"/>
      <c r="ADD71" s="88"/>
      <c r="ADE71" s="105"/>
      <c r="ADF71" s="123"/>
      <c r="ADG71" s="87"/>
      <c r="ADH71" s="88"/>
      <c r="ADI71" s="105"/>
      <c r="ADJ71" s="123"/>
      <c r="ADK71" s="87"/>
      <c r="ADL71" s="88"/>
      <c r="ADM71" s="105"/>
      <c r="ADN71" s="123"/>
      <c r="ADO71" s="87"/>
      <c r="ADP71" s="88"/>
      <c r="ADQ71" s="105"/>
      <c r="ADR71" s="123"/>
      <c r="ADS71" s="87"/>
      <c r="ADT71" s="88"/>
      <c r="ADU71" s="105"/>
      <c r="ADV71" s="123"/>
      <c r="ADW71" s="87"/>
      <c r="ADX71" s="88"/>
      <c r="ADY71" s="105"/>
      <c r="ADZ71" s="123"/>
      <c r="AEA71" s="87"/>
      <c r="AEB71" s="88"/>
      <c r="AEC71" s="105"/>
      <c r="AED71" s="123"/>
      <c r="AEE71" s="87"/>
      <c r="AEF71" s="88"/>
      <c r="AEG71" s="105"/>
      <c r="AEH71" s="123"/>
      <c r="AEI71" s="87"/>
      <c r="AEJ71" s="88"/>
      <c r="AEK71" s="105"/>
      <c r="AEL71" s="123"/>
      <c r="AEM71" s="87"/>
      <c r="AEN71" s="88"/>
      <c r="AEO71" s="105"/>
      <c r="AEP71" s="123"/>
      <c r="AEQ71" s="87"/>
      <c r="AER71" s="88"/>
      <c r="AES71" s="105"/>
      <c r="AET71" s="123"/>
      <c r="AEU71" s="87"/>
      <c r="AEV71" s="88"/>
      <c r="AEW71" s="105"/>
      <c r="AEX71" s="123"/>
      <c r="AEY71" s="87"/>
      <c r="AEZ71" s="88"/>
      <c r="AFA71" s="105"/>
      <c r="AFB71" s="123"/>
      <c r="AFC71" s="87"/>
      <c r="AFD71" s="88"/>
      <c r="AFE71" s="105"/>
      <c r="AFF71" s="123"/>
      <c r="AFG71" s="87"/>
      <c r="AFH71" s="88"/>
      <c r="AFI71" s="105"/>
      <c r="AFJ71" s="123"/>
      <c r="AFK71" s="87"/>
      <c r="AFL71" s="88"/>
      <c r="AFM71" s="105"/>
      <c r="AFN71" s="123"/>
      <c r="AFO71" s="87"/>
      <c r="AFP71" s="88"/>
      <c r="AFQ71" s="105"/>
      <c r="AFR71" s="123"/>
      <c r="AFS71" s="87"/>
      <c r="AFT71" s="88"/>
      <c r="AFU71" s="105"/>
      <c r="AFV71" s="123"/>
      <c r="AFW71" s="87"/>
      <c r="AFX71" s="88"/>
      <c r="AFY71" s="105"/>
      <c r="AFZ71" s="123"/>
      <c r="AGA71" s="87"/>
      <c r="AGB71" s="88"/>
      <c r="AGC71" s="105"/>
      <c r="AGD71" s="123"/>
      <c r="AGE71" s="87"/>
      <c r="AGF71" s="88"/>
      <c r="AGG71" s="105"/>
      <c r="AGH71" s="123"/>
      <c r="AGI71" s="87"/>
      <c r="AGJ71" s="88"/>
      <c r="AGK71" s="105"/>
      <c r="AGL71" s="123"/>
      <c r="AGM71" s="87"/>
      <c r="AGN71" s="88"/>
      <c r="AGO71" s="105"/>
      <c r="AGP71" s="123"/>
      <c r="AGQ71" s="87"/>
      <c r="AGR71" s="88"/>
      <c r="AGS71" s="105"/>
      <c r="AGT71" s="123"/>
      <c r="AGU71" s="87"/>
      <c r="AGV71" s="88"/>
      <c r="AGW71" s="105"/>
      <c r="AGX71" s="123"/>
      <c r="AGY71" s="87"/>
      <c r="AGZ71" s="88"/>
      <c r="AHA71" s="105"/>
      <c r="AHB71" s="123"/>
      <c r="AHC71" s="87"/>
      <c r="AHD71" s="88"/>
      <c r="AHE71" s="105"/>
      <c r="AHF71" s="123"/>
      <c r="AHG71" s="87"/>
      <c r="AHH71" s="88"/>
      <c r="AHI71" s="105"/>
      <c r="AHJ71" s="123"/>
      <c r="AHK71" s="87"/>
      <c r="AHL71" s="88"/>
      <c r="AHM71" s="105"/>
      <c r="AHN71" s="123"/>
      <c r="AHO71" s="87"/>
      <c r="AHP71" s="88"/>
      <c r="AHQ71" s="105"/>
      <c r="AHR71" s="123"/>
      <c r="AHS71" s="87"/>
      <c r="AHT71" s="88"/>
      <c r="AHU71" s="105"/>
      <c r="AHV71" s="123"/>
      <c r="AHW71" s="87"/>
      <c r="AHX71" s="88"/>
      <c r="AHY71" s="105"/>
      <c r="AHZ71" s="123"/>
      <c r="AIA71" s="87"/>
      <c r="AIB71" s="88"/>
      <c r="AIC71" s="105"/>
      <c r="AID71" s="123"/>
      <c r="AIE71" s="87"/>
      <c r="AIF71" s="88"/>
      <c r="AIG71" s="105"/>
      <c r="AIH71" s="123"/>
      <c r="AII71" s="87"/>
      <c r="AIJ71" s="88"/>
      <c r="AIK71" s="105"/>
      <c r="AIL71" s="123"/>
      <c r="AIM71" s="87"/>
      <c r="AIN71" s="88"/>
      <c r="AIO71" s="105"/>
      <c r="AIP71" s="123"/>
      <c r="AIQ71" s="87"/>
      <c r="AIR71" s="88"/>
      <c r="AIS71" s="105"/>
      <c r="AIT71" s="123"/>
      <c r="AIU71" s="87"/>
      <c r="AIV71" s="88"/>
      <c r="AIW71" s="105"/>
      <c r="AIX71" s="123"/>
      <c r="AIY71" s="87"/>
      <c r="AIZ71" s="88"/>
      <c r="AJA71" s="105"/>
      <c r="AJB71" s="123"/>
      <c r="AJC71" s="87"/>
      <c r="AJD71" s="88"/>
      <c r="AJE71" s="105"/>
      <c r="AJF71" s="123"/>
      <c r="AJG71" s="87"/>
      <c r="AJH71" s="88"/>
      <c r="AJI71" s="105"/>
      <c r="AJJ71" s="123"/>
      <c r="AJK71" s="87"/>
      <c r="AJL71" s="88"/>
      <c r="AJM71" s="105"/>
      <c r="AJN71" s="123"/>
      <c r="AJO71" s="87"/>
      <c r="AJP71" s="88"/>
      <c r="AJQ71" s="105"/>
      <c r="AJR71" s="123"/>
      <c r="AJS71" s="87"/>
      <c r="AJT71" s="88"/>
      <c r="AJU71" s="105"/>
      <c r="AJV71" s="123"/>
      <c r="AJW71" s="87"/>
      <c r="AJX71" s="88"/>
      <c r="AJY71" s="105"/>
      <c r="AJZ71" s="123"/>
      <c r="AKA71" s="87"/>
      <c r="AKB71" s="88"/>
      <c r="AKC71" s="105"/>
      <c r="AKD71" s="123"/>
      <c r="AKE71" s="87"/>
      <c r="AKF71" s="88"/>
      <c r="AKG71" s="105"/>
      <c r="AKH71" s="123"/>
      <c r="AKI71" s="87"/>
      <c r="AKJ71" s="88"/>
      <c r="AKK71" s="105"/>
      <c r="AKL71" s="123"/>
      <c r="AKM71" s="87"/>
      <c r="AKN71" s="88"/>
      <c r="AKO71" s="105"/>
      <c r="AKP71" s="123"/>
      <c r="AKQ71" s="87"/>
      <c r="AKR71" s="88"/>
      <c r="AKS71" s="105"/>
      <c r="AKT71" s="123"/>
      <c r="AKU71" s="87"/>
      <c r="AKV71" s="88"/>
      <c r="AKW71" s="105"/>
      <c r="AKX71" s="123"/>
      <c r="AKY71" s="87"/>
      <c r="AKZ71" s="88"/>
      <c r="ALA71" s="105"/>
      <c r="ALB71" s="123"/>
      <c r="ALC71" s="87"/>
      <c r="ALD71" s="88"/>
      <c r="ALE71" s="105"/>
      <c r="ALF71" s="123"/>
      <c r="ALG71" s="87"/>
      <c r="ALH71" s="88"/>
      <c r="ALI71" s="105"/>
      <c r="ALJ71" s="123"/>
      <c r="ALK71" s="87"/>
      <c r="ALL71" s="88"/>
      <c r="ALM71" s="105"/>
      <c r="ALN71" s="123"/>
      <c r="ALO71" s="87"/>
      <c r="ALP71" s="88"/>
      <c r="ALQ71" s="105"/>
      <c r="ALR71" s="123"/>
      <c r="ALS71" s="87"/>
      <c r="ALT71" s="88"/>
      <c r="ALU71" s="105"/>
      <c r="ALV71" s="123"/>
      <c r="ALW71" s="87"/>
      <c r="ALX71" s="88"/>
      <c r="ALY71" s="105"/>
      <c r="ALZ71" s="123"/>
      <c r="AMA71" s="87"/>
      <c r="AMB71" s="88"/>
      <c r="AMC71" s="105"/>
      <c r="AMD71" s="123"/>
      <c r="AME71" s="87"/>
      <c r="AMF71" s="88"/>
      <c r="AMG71" s="105"/>
      <c r="AMH71" s="123"/>
      <c r="AMI71" s="87"/>
      <c r="AMJ71" s="88"/>
      <c r="AMK71" s="105"/>
      <c r="AML71" s="123"/>
      <c r="AMM71" s="87"/>
      <c r="AMN71" s="88"/>
      <c r="AMO71" s="105"/>
      <c r="AMP71" s="123"/>
      <c r="AMQ71" s="87"/>
      <c r="AMR71" s="88"/>
      <c r="AMS71" s="105"/>
      <c r="AMT71" s="123"/>
      <c r="AMU71" s="87"/>
      <c r="AMV71" s="88"/>
      <c r="AMW71" s="105"/>
      <c r="AMX71" s="123"/>
      <c r="AMY71" s="87"/>
      <c r="AMZ71" s="88"/>
      <c r="ANA71" s="105"/>
      <c r="ANB71" s="123"/>
      <c r="ANC71" s="87"/>
      <c r="AND71" s="88"/>
      <c r="ANE71" s="105"/>
      <c r="ANF71" s="123"/>
      <c r="ANG71" s="87"/>
      <c r="ANH71" s="88"/>
      <c r="ANI71" s="105"/>
      <c r="ANJ71" s="123"/>
      <c r="ANK71" s="87"/>
      <c r="ANL71" s="88"/>
      <c r="ANM71" s="105"/>
      <c r="ANN71" s="123"/>
      <c r="ANO71" s="87"/>
      <c r="ANP71" s="88"/>
      <c r="ANQ71" s="105"/>
      <c r="ANR71" s="123"/>
      <c r="ANS71" s="87"/>
      <c r="ANT71" s="88"/>
      <c r="ANU71" s="105"/>
      <c r="ANV71" s="123"/>
      <c r="ANW71" s="87"/>
      <c r="ANX71" s="88"/>
      <c r="ANY71" s="105"/>
      <c r="ANZ71" s="123"/>
      <c r="AOA71" s="87"/>
      <c r="AOB71" s="88"/>
      <c r="AOC71" s="105"/>
      <c r="AOD71" s="123"/>
      <c r="AOE71" s="87"/>
      <c r="AOF71" s="88"/>
      <c r="AOG71" s="105"/>
      <c r="AOH71" s="123"/>
      <c r="AOI71" s="87"/>
      <c r="AOJ71" s="88"/>
      <c r="AOK71" s="105"/>
      <c r="AOL71" s="123"/>
      <c r="AOM71" s="87"/>
      <c r="AON71" s="88"/>
      <c r="AOO71" s="105"/>
      <c r="AOP71" s="123"/>
      <c r="AOQ71" s="87"/>
      <c r="AOR71" s="88"/>
      <c r="AOS71" s="105"/>
      <c r="AOT71" s="123"/>
      <c r="AOU71" s="87"/>
      <c r="AOV71" s="88"/>
      <c r="AOW71" s="105"/>
      <c r="AOX71" s="123"/>
      <c r="AOY71" s="87"/>
      <c r="AOZ71" s="88"/>
      <c r="APA71" s="105"/>
      <c r="APB71" s="123"/>
      <c r="APC71" s="87"/>
      <c r="APD71" s="88"/>
      <c r="APE71" s="105"/>
      <c r="APF71" s="123"/>
      <c r="APG71" s="87"/>
      <c r="APH71" s="88"/>
      <c r="API71" s="105"/>
      <c r="APJ71" s="123"/>
      <c r="APK71" s="87"/>
      <c r="APL71" s="88"/>
      <c r="APM71" s="105"/>
      <c r="APN71" s="123"/>
      <c r="APO71" s="87"/>
      <c r="APP71" s="88"/>
      <c r="APQ71" s="105"/>
      <c r="APR71" s="123"/>
      <c r="APS71" s="87"/>
      <c r="APT71" s="88"/>
      <c r="APU71" s="105"/>
      <c r="APV71" s="123"/>
      <c r="APW71" s="87"/>
      <c r="APX71" s="88"/>
      <c r="APY71" s="105"/>
      <c r="APZ71" s="123"/>
      <c r="AQA71" s="87"/>
      <c r="AQB71" s="88"/>
      <c r="AQC71" s="105"/>
      <c r="AQD71" s="123"/>
      <c r="AQE71" s="87"/>
      <c r="AQF71" s="88"/>
      <c r="AQG71" s="105"/>
      <c r="AQH71" s="123"/>
      <c r="AQI71" s="87"/>
      <c r="AQJ71" s="88"/>
      <c r="AQK71" s="105"/>
      <c r="AQL71" s="123"/>
      <c r="AQM71" s="87"/>
      <c r="AQN71" s="88"/>
      <c r="AQO71" s="105"/>
      <c r="AQP71" s="123"/>
      <c r="AQQ71" s="87"/>
      <c r="AQR71" s="88"/>
      <c r="AQS71" s="105"/>
      <c r="AQT71" s="123"/>
      <c r="AQU71" s="87"/>
      <c r="AQV71" s="88"/>
      <c r="AQW71" s="105"/>
      <c r="AQX71" s="123"/>
      <c r="AQY71" s="87"/>
      <c r="AQZ71" s="88"/>
      <c r="ARA71" s="105"/>
      <c r="ARB71" s="123"/>
      <c r="ARC71" s="87"/>
      <c r="ARD71" s="88"/>
      <c r="ARE71" s="105"/>
      <c r="ARF71" s="123"/>
      <c r="ARG71" s="87"/>
      <c r="ARH71" s="88"/>
      <c r="ARI71" s="105"/>
      <c r="ARJ71" s="123"/>
      <c r="ARK71" s="87"/>
      <c r="ARL71" s="88"/>
      <c r="ARM71" s="105"/>
      <c r="ARN71" s="123"/>
      <c r="ARO71" s="87"/>
      <c r="ARP71" s="88"/>
      <c r="ARQ71" s="105"/>
      <c r="ARR71" s="123"/>
      <c r="ARS71" s="87"/>
      <c r="ART71" s="88"/>
      <c r="ARU71" s="105"/>
      <c r="ARV71" s="123"/>
      <c r="ARW71" s="87"/>
      <c r="ARX71" s="88"/>
      <c r="ARY71" s="105"/>
      <c r="ARZ71" s="123"/>
      <c r="ASA71" s="87"/>
      <c r="ASB71" s="88"/>
      <c r="ASC71" s="105"/>
      <c r="ASD71" s="123"/>
      <c r="ASE71" s="87"/>
      <c r="ASF71" s="88"/>
      <c r="ASG71" s="105"/>
      <c r="ASH71" s="123"/>
      <c r="ASI71" s="87"/>
      <c r="ASJ71" s="88"/>
      <c r="ASK71" s="105"/>
      <c r="ASL71" s="123"/>
      <c r="ASM71" s="87"/>
      <c r="ASN71" s="88"/>
      <c r="ASO71" s="105"/>
      <c r="ASP71" s="123"/>
      <c r="ASQ71" s="87"/>
      <c r="ASR71" s="88"/>
      <c r="ASS71" s="105"/>
      <c r="AST71" s="123"/>
      <c r="ASU71" s="87"/>
      <c r="ASV71" s="88"/>
      <c r="ASW71" s="105"/>
      <c r="ASX71" s="123"/>
      <c r="ASY71" s="87"/>
      <c r="ASZ71" s="88"/>
      <c r="ATA71" s="105"/>
      <c r="ATB71" s="123"/>
      <c r="ATC71" s="87"/>
      <c r="ATD71" s="88"/>
      <c r="ATE71" s="105"/>
      <c r="ATF71" s="123"/>
      <c r="ATG71" s="87"/>
      <c r="ATH71" s="88"/>
      <c r="ATI71" s="105"/>
      <c r="ATJ71" s="123"/>
      <c r="ATK71" s="87"/>
      <c r="ATL71" s="88"/>
      <c r="ATM71" s="105"/>
      <c r="ATN71" s="123"/>
      <c r="ATO71" s="87"/>
      <c r="ATP71" s="88"/>
      <c r="ATQ71" s="105"/>
      <c r="ATR71" s="123"/>
      <c r="ATS71" s="87"/>
      <c r="ATT71" s="88"/>
      <c r="ATU71" s="105"/>
      <c r="ATV71" s="123"/>
      <c r="ATW71" s="87"/>
      <c r="ATX71" s="88"/>
      <c r="ATY71" s="105"/>
      <c r="ATZ71" s="123"/>
      <c r="AUA71" s="87"/>
      <c r="AUB71" s="88"/>
      <c r="AUC71" s="105"/>
      <c r="AUD71" s="123"/>
      <c r="AUE71" s="87"/>
      <c r="AUF71" s="88"/>
      <c r="AUG71" s="105"/>
      <c r="AUH71" s="123"/>
      <c r="AUI71" s="87"/>
      <c r="AUJ71" s="88"/>
      <c r="AUK71" s="105"/>
      <c r="AUL71" s="123"/>
      <c r="AUM71" s="87"/>
      <c r="AUN71" s="88"/>
      <c r="AUO71" s="105"/>
      <c r="AUP71" s="123"/>
      <c r="AUQ71" s="87"/>
      <c r="AUR71" s="88"/>
      <c r="AUS71" s="105"/>
      <c r="AUT71" s="123"/>
      <c r="AUU71" s="87"/>
      <c r="AUV71" s="88"/>
      <c r="AUW71" s="105"/>
      <c r="AUX71" s="123"/>
      <c r="AUY71" s="87"/>
      <c r="AUZ71" s="88"/>
      <c r="AVA71" s="105"/>
      <c r="AVB71" s="123"/>
      <c r="AVC71" s="87"/>
      <c r="AVD71" s="88"/>
      <c r="AVE71" s="105"/>
      <c r="AVF71" s="123"/>
      <c r="AVG71" s="87"/>
      <c r="AVH71" s="88"/>
      <c r="AVI71" s="105"/>
      <c r="AVJ71" s="123"/>
      <c r="AVK71" s="87"/>
      <c r="AVL71" s="88"/>
      <c r="AVM71" s="105"/>
      <c r="AVN71" s="123"/>
      <c r="AVO71" s="87"/>
      <c r="AVP71" s="88"/>
      <c r="AVQ71" s="105"/>
      <c r="AVR71" s="123"/>
      <c r="AVS71" s="87"/>
      <c r="AVT71" s="88"/>
      <c r="AVU71" s="105"/>
      <c r="AVV71" s="123"/>
      <c r="AVW71" s="87"/>
      <c r="AVX71" s="88"/>
      <c r="AVY71" s="105"/>
      <c r="AVZ71" s="123"/>
      <c r="AWA71" s="87"/>
      <c r="AWB71" s="88"/>
      <c r="AWC71" s="105"/>
      <c r="AWD71" s="123"/>
      <c r="AWE71" s="87"/>
      <c r="AWF71" s="88"/>
      <c r="AWG71" s="105"/>
      <c r="AWH71" s="123"/>
      <c r="AWI71" s="87"/>
      <c r="AWJ71" s="88"/>
      <c r="AWK71" s="105"/>
      <c r="AWL71" s="123"/>
      <c r="AWM71" s="87"/>
      <c r="AWN71" s="88"/>
      <c r="AWO71" s="105"/>
      <c r="AWP71" s="123"/>
      <c r="AWQ71" s="87"/>
      <c r="AWR71" s="88"/>
      <c r="AWS71" s="105"/>
      <c r="AWT71" s="123"/>
      <c r="AWU71" s="87"/>
      <c r="AWV71" s="88"/>
      <c r="AWW71" s="105"/>
      <c r="AWX71" s="123"/>
      <c r="AWY71" s="87"/>
      <c r="AWZ71" s="88"/>
      <c r="AXA71" s="105"/>
      <c r="AXB71" s="123"/>
      <c r="AXC71" s="87"/>
      <c r="AXD71" s="88"/>
      <c r="AXE71" s="105"/>
      <c r="AXF71" s="123"/>
      <c r="AXG71" s="87"/>
      <c r="AXH71" s="88"/>
      <c r="AXI71" s="105"/>
      <c r="AXJ71" s="123"/>
      <c r="AXK71" s="87"/>
      <c r="AXL71" s="88"/>
      <c r="AXM71" s="105"/>
      <c r="AXN71" s="123"/>
      <c r="AXO71" s="87"/>
      <c r="AXP71" s="88"/>
      <c r="AXQ71" s="105"/>
      <c r="AXR71" s="123"/>
      <c r="AXS71" s="87"/>
      <c r="AXT71" s="88"/>
      <c r="AXU71" s="105"/>
      <c r="AXV71" s="123"/>
      <c r="AXW71" s="87"/>
      <c r="AXX71" s="88"/>
      <c r="AXY71" s="105"/>
      <c r="AXZ71" s="123"/>
      <c r="AYA71" s="87"/>
      <c r="AYB71" s="88"/>
      <c r="AYC71" s="105"/>
      <c r="AYD71" s="123"/>
      <c r="AYE71" s="87"/>
      <c r="AYF71" s="88"/>
      <c r="AYG71" s="105"/>
      <c r="AYH71" s="123"/>
      <c r="AYI71" s="87"/>
      <c r="AYJ71" s="88"/>
      <c r="AYK71" s="105"/>
      <c r="AYL71" s="123"/>
      <c r="AYM71" s="87"/>
      <c r="AYN71" s="88"/>
      <c r="AYO71" s="105"/>
      <c r="AYP71" s="123"/>
      <c r="AYQ71" s="87"/>
      <c r="AYR71" s="88"/>
      <c r="AYS71" s="105"/>
      <c r="AYT71" s="123"/>
      <c r="AYU71" s="87"/>
      <c r="AYV71" s="88"/>
      <c r="AYW71" s="105"/>
      <c r="AYX71" s="123"/>
      <c r="AYY71" s="87"/>
      <c r="AYZ71" s="88"/>
      <c r="AZA71" s="105"/>
      <c r="AZB71" s="123"/>
      <c r="AZC71" s="87"/>
      <c r="AZD71" s="88"/>
      <c r="AZE71" s="105"/>
      <c r="AZF71" s="123"/>
      <c r="AZG71" s="87"/>
      <c r="AZH71" s="88"/>
      <c r="AZI71" s="105"/>
      <c r="AZJ71" s="123"/>
      <c r="AZK71" s="87"/>
      <c r="AZL71" s="88"/>
      <c r="AZM71" s="105"/>
      <c r="AZN71" s="123"/>
      <c r="AZO71" s="87"/>
      <c r="AZP71" s="88"/>
      <c r="AZQ71" s="105"/>
      <c r="AZR71" s="123"/>
      <c r="AZS71" s="87"/>
      <c r="AZT71" s="88"/>
      <c r="AZU71" s="105"/>
      <c r="AZV71" s="123"/>
      <c r="AZW71" s="87"/>
      <c r="AZX71" s="88"/>
      <c r="AZY71" s="105"/>
      <c r="AZZ71" s="123"/>
      <c r="BAA71" s="87"/>
      <c r="BAB71" s="88"/>
      <c r="BAC71" s="105"/>
      <c r="BAD71" s="123"/>
      <c r="BAE71" s="87"/>
      <c r="BAF71" s="88"/>
      <c r="BAG71" s="105"/>
      <c r="BAH71" s="123"/>
      <c r="BAI71" s="87"/>
      <c r="BAJ71" s="88"/>
      <c r="BAK71" s="105"/>
      <c r="BAL71" s="123"/>
      <c r="BAM71" s="87"/>
      <c r="BAN71" s="88"/>
      <c r="BAO71" s="105"/>
      <c r="BAP71" s="123"/>
      <c r="BAQ71" s="87"/>
      <c r="BAR71" s="88"/>
      <c r="BAS71" s="105"/>
      <c r="BAT71" s="123"/>
      <c r="BAU71" s="87"/>
      <c r="BAV71" s="88"/>
      <c r="BAW71" s="105"/>
      <c r="BAX71" s="123"/>
      <c r="BAY71" s="87"/>
      <c r="BAZ71" s="88"/>
      <c r="BBA71" s="105"/>
      <c r="BBB71" s="123"/>
      <c r="BBC71" s="87"/>
      <c r="BBD71" s="88"/>
      <c r="BBE71" s="105"/>
      <c r="BBF71" s="123"/>
      <c r="BBG71" s="87"/>
      <c r="BBH71" s="88"/>
      <c r="BBI71" s="105"/>
      <c r="BBJ71" s="123"/>
      <c r="BBK71" s="87"/>
      <c r="BBL71" s="88"/>
      <c r="BBM71" s="105"/>
      <c r="BBN71" s="123"/>
      <c r="BBO71" s="87"/>
      <c r="BBP71" s="88"/>
      <c r="BBQ71" s="105"/>
      <c r="BBR71" s="123"/>
      <c r="BBS71" s="87"/>
      <c r="BBT71" s="88"/>
      <c r="BBU71" s="105"/>
      <c r="BBV71" s="123"/>
      <c r="BBW71" s="87"/>
      <c r="BBX71" s="88"/>
      <c r="BBY71" s="105"/>
      <c r="BBZ71" s="123"/>
      <c r="BCA71" s="87"/>
      <c r="BCB71" s="88"/>
      <c r="BCC71" s="105"/>
      <c r="BCD71" s="123"/>
      <c r="BCE71" s="87"/>
      <c r="BCF71" s="88"/>
      <c r="BCG71" s="105"/>
      <c r="BCH71" s="123"/>
      <c r="BCI71" s="87"/>
      <c r="BCJ71" s="88"/>
      <c r="BCK71" s="105"/>
      <c r="BCL71" s="123"/>
      <c r="BCM71" s="87"/>
      <c r="BCN71" s="88"/>
      <c r="BCO71" s="105"/>
      <c r="BCP71" s="123"/>
      <c r="BCQ71" s="87"/>
      <c r="BCR71" s="88"/>
      <c r="BCS71" s="105"/>
      <c r="BCT71" s="123"/>
      <c r="BCU71" s="87"/>
      <c r="BCV71" s="88"/>
      <c r="BCW71" s="105"/>
      <c r="BCX71" s="123"/>
      <c r="BCY71" s="87"/>
      <c r="BCZ71" s="88"/>
      <c r="BDA71" s="105"/>
      <c r="BDB71" s="123"/>
      <c r="BDC71" s="87"/>
      <c r="BDD71" s="88"/>
      <c r="BDE71" s="105"/>
      <c r="BDF71" s="123"/>
      <c r="BDG71" s="87"/>
      <c r="BDH71" s="88"/>
      <c r="BDI71" s="105"/>
      <c r="BDJ71" s="123"/>
      <c r="BDK71" s="87"/>
      <c r="BDL71" s="88"/>
      <c r="BDM71" s="105"/>
      <c r="BDN71" s="123"/>
      <c r="BDO71" s="87"/>
      <c r="BDP71" s="88"/>
      <c r="BDQ71" s="105"/>
      <c r="BDR71" s="123"/>
      <c r="BDS71" s="87"/>
      <c r="BDT71" s="88"/>
      <c r="BDU71" s="105"/>
      <c r="BDV71" s="123"/>
      <c r="BDW71" s="87"/>
      <c r="BDX71" s="88"/>
      <c r="BDY71" s="105"/>
      <c r="BDZ71" s="123"/>
      <c r="BEA71" s="87"/>
      <c r="BEB71" s="88"/>
      <c r="BEC71" s="105"/>
      <c r="BED71" s="123"/>
      <c r="BEE71" s="87"/>
      <c r="BEF71" s="88"/>
      <c r="BEG71" s="105"/>
      <c r="BEH71" s="123"/>
      <c r="BEI71" s="87"/>
      <c r="BEJ71" s="88"/>
      <c r="BEK71" s="105"/>
      <c r="BEL71" s="123"/>
      <c r="BEM71" s="87"/>
      <c r="BEN71" s="88"/>
      <c r="BEO71" s="105"/>
      <c r="BEP71" s="123"/>
      <c r="BEQ71" s="87"/>
      <c r="BER71" s="88"/>
      <c r="BES71" s="105"/>
      <c r="BET71" s="123"/>
      <c r="BEU71" s="87"/>
      <c r="BEV71" s="88"/>
      <c r="BEW71" s="105"/>
      <c r="BEX71" s="123"/>
      <c r="BEY71" s="87"/>
      <c r="BEZ71" s="88"/>
      <c r="BFA71" s="105"/>
      <c r="BFB71" s="123"/>
      <c r="BFC71" s="87"/>
      <c r="BFD71" s="88"/>
      <c r="BFE71" s="105"/>
      <c r="BFF71" s="123"/>
      <c r="BFG71" s="87"/>
      <c r="BFH71" s="88"/>
      <c r="BFI71" s="105"/>
      <c r="BFJ71" s="123"/>
      <c r="BFK71" s="87"/>
      <c r="BFL71" s="88"/>
      <c r="BFM71" s="105"/>
      <c r="BFN71" s="123"/>
      <c r="BFO71" s="87"/>
      <c r="BFP71" s="88"/>
      <c r="BFQ71" s="105"/>
      <c r="BFR71" s="123"/>
      <c r="BFS71" s="87"/>
      <c r="BFT71" s="88"/>
      <c r="BFU71" s="105"/>
      <c r="BFV71" s="123"/>
      <c r="BFW71" s="87"/>
      <c r="BFX71" s="88"/>
      <c r="BFY71" s="105"/>
      <c r="BFZ71" s="123"/>
      <c r="BGA71" s="87"/>
      <c r="BGB71" s="88"/>
      <c r="BGC71" s="105"/>
      <c r="BGD71" s="123"/>
      <c r="BGE71" s="87"/>
      <c r="BGF71" s="88"/>
      <c r="BGG71" s="105"/>
      <c r="BGH71" s="123"/>
      <c r="BGI71" s="87"/>
      <c r="BGJ71" s="88"/>
      <c r="BGK71" s="105"/>
      <c r="BGL71" s="123"/>
      <c r="BGM71" s="87"/>
      <c r="BGN71" s="88"/>
      <c r="BGO71" s="105"/>
      <c r="BGP71" s="123"/>
      <c r="BGQ71" s="87"/>
      <c r="BGR71" s="88"/>
      <c r="BGS71" s="105"/>
      <c r="BGT71" s="123"/>
      <c r="BGU71" s="87"/>
      <c r="BGV71" s="88"/>
      <c r="BGW71" s="105"/>
      <c r="BGX71" s="123"/>
      <c r="BGY71" s="87"/>
      <c r="BGZ71" s="88"/>
      <c r="BHA71" s="105"/>
      <c r="BHB71" s="123"/>
      <c r="BHC71" s="87"/>
      <c r="BHD71" s="88"/>
      <c r="BHE71" s="105"/>
      <c r="BHF71" s="123"/>
      <c r="BHG71" s="87"/>
      <c r="BHH71" s="88"/>
      <c r="BHI71" s="105"/>
      <c r="BHJ71" s="123"/>
      <c r="BHK71" s="87"/>
      <c r="BHL71" s="88"/>
      <c r="BHM71" s="105"/>
      <c r="BHN71" s="123"/>
      <c r="BHO71" s="87"/>
      <c r="BHP71" s="88"/>
      <c r="BHQ71" s="105"/>
      <c r="BHR71" s="123"/>
      <c r="BHS71" s="87"/>
      <c r="BHT71" s="88"/>
      <c r="BHU71" s="105"/>
      <c r="BHV71" s="123"/>
      <c r="BHW71" s="87"/>
      <c r="BHX71" s="88"/>
      <c r="BHY71" s="105"/>
      <c r="BHZ71" s="123"/>
      <c r="BIA71" s="87"/>
      <c r="BIB71" s="88"/>
      <c r="BIC71" s="105"/>
      <c r="BID71" s="123"/>
      <c r="BIE71" s="87"/>
      <c r="BIF71" s="88"/>
      <c r="BIG71" s="105"/>
      <c r="BIH71" s="123"/>
      <c r="BII71" s="87"/>
      <c r="BIJ71" s="88"/>
      <c r="BIK71" s="105"/>
      <c r="BIL71" s="123"/>
      <c r="BIM71" s="87"/>
      <c r="BIN71" s="88"/>
      <c r="BIO71" s="105"/>
      <c r="BIP71" s="123"/>
      <c r="BIQ71" s="87"/>
      <c r="BIR71" s="88"/>
      <c r="BIS71" s="105"/>
      <c r="BIT71" s="123"/>
      <c r="BIU71" s="87"/>
      <c r="BIV71" s="88"/>
      <c r="BIW71" s="105"/>
      <c r="BIX71" s="123"/>
      <c r="BIY71" s="87"/>
      <c r="BIZ71" s="88"/>
      <c r="BJA71" s="105"/>
      <c r="BJB71" s="123"/>
      <c r="BJC71" s="87"/>
      <c r="BJD71" s="88"/>
      <c r="BJE71" s="105"/>
      <c r="BJF71" s="123"/>
      <c r="BJG71" s="87"/>
      <c r="BJH71" s="88"/>
      <c r="BJI71" s="105"/>
      <c r="BJJ71" s="123"/>
      <c r="BJK71" s="87"/>
      <c r="BJL71" s="88"/>
      <c r="BJM71" s="105"/>
      <c r="BJN71" s="123"/>
      <c r="BJO71" s="87"/>
      <c r="BJP71" s="88"/>
      <c r="BJQ71" s="105"/>
      <c r="BJR71" s="123"/>
      <c r="BJS71" s="87"/>
      <c r="BJT71" s="88"/>
      <c r="BJU71" s="105"/>
      <c r="BJV71" s="123"/>
      <c r="BJW71" s="87"/>
      <c r="BJX71" s="88"/>
      <c r="BJY71" s="105"/>
      <c r="BJZ71" s="123"/>
      <c r="BKA71" s="87"/>
      <c r="BKB71" s="88"/>
      <c r="BKC71" s="105"/>
      <c r="BKD71" s="123"/>
      <c r="BKE71" s="87"/>
      <c r="BKF71" s="88"/>
      <c r="BKG71" s="105"/>
      <c r="BKH71" s="123"/>
      <c r="BKI71" s="87"/>
      <c r="BKJ71" s="88"/>
      <c r="BKK71" s="105"/>
      <c r="BKL71" s="123"/>
      <c r="BKM71" s="87"/>
      <c r="BKN71" s="88"/>
      <c r="BKO71" s="105"/>
      <c r="BKP71" s="123"/>
      <c r="BKQ71" s="87"/>
      <c r="BKR71" s="88"/>
      <c r="BKS71" s="105"/>
      <c r="BKT71" s="123"/>
      <c r="BKU71" s="87"/>
      <c r="BKV71" s="88"/>
      <c r="BKW71" s="105"/>
      <c r="BKX71" s="123"/>
      <c r="BKY71" s="87"/>
      <c r="BKZ71" s="88"/>
      <c r="BLA71" s="105"/>
      <c r="BLB71" s="123"/>
      <c r="BLC71" s="87"/>
      <c r="BLD71" s="88"/>
      <c r="BLE71" s="105"/>
      <c r="BLF71" s="123"/>
      <c r="BLG71" s="87"/>
      <c r="BLH71" s="88"/>
      <c r="BLI71" s="105"/>
      <c r="BLJ71" s="123"/>
      <c r="BLK71" s="87"/>
      <c r="BLL71" s="88"/>
      <c r="BLM71" s="105"/>
      <c r="BLN71" s="123"/>
      <c r="BLO71" s="87"/>
      <c r="BLP71" s="88"/>
      <c r="BLQ71" s="105"/>
      <c r="BLR71" s="123"/>
      <c r="BLS71" s="87"/>
      <c r="BLT71" s="88"/>
      <c r="BLU71" s="105"/>
      <c r="BLV71" s="123"/>
      <c r="BLW71" s="87"/>
      <c r="BLX71" s="88"/>
      <c r="BLY71" s="105"/>
      <c r="BLZ71" s="123"/>
      <c r="BMA71" s="87"/>
      <c r="BMB71" s="88"/>
      <c r="BMC71" s="105"/>
      <c r="BMD71" s="123"/>
      <c r="BME71" s="87"/>
      <c r="BMF71" s="88"/>
      <c r="BMG71" s="105"/>
      <c r="BMH71" s="123"/>
      <c r="BMI71" s="87"/>
      <c r="BMJ71" s="88"/>
      <c r="BMK71" s="105"/>
      <c r="BML71" s="123"/>
      <c r="BMM71" s="87"/>
      <c r="BMN71" s="88"/>
      <c r="BMO71" s="105"/>
      <c r="BMP71" s="123"/>
      <c r="BMQ71" s="87"/>
      <c r="BMR71" s="88"/>
      <c r="BMS71" s="105"/>
      <c r="BMT71" s="123"/>
      <c r="BMU71" s="87"/>
      <c r="BMV71" s="88"/>
      <c r="BMW71" s="105"/>
      <c r="BMX71" s="123"/>
      <c r="BMY71" s="87"/>
      <c r="BMZ71" s="88"/>
      <c r="BNA71" s="105"/>
      <c r="BNB71" s="123"/>
      <c r="BNC71" s="87"/>
      <c r="BND71" s="88"/>
      <c r="BNE71" s="105"/>
      <c r="BNF71" s="123"/>
      <c r="BNG71" s="87"/>
      <c r="BNH71" s="88"/>
      <c r="BNI71" s="105"/>
      <c r="BNJ71" s="123"/>
      <c r="BNK71" s="87"/>
      <c r="BNL71" s="88"/>
      <c r="BNM71" s="105"/>
      <c r="BNN71" s="123"/>
      <c r="BNO71" s="87"/>
      <c r="BNP71" s="88"/>
      <c r="BNQ71" s="105"/>
      <c r="BNR71" s="123"/>
      <c r="BNS71" s="87"/>
      <c r="BNT71" s="88"/>
      <c r="BNU71" s="105"/>
      <c r="BNV71" s="123"/>
      <c r="BNW71" s="87"/>
      <c r="BNX71" s="88"/>
      <c r="BNY71" s="105"/>
      <c r="BNZ71" s="123"/>
      <c r="BOA71" s="87"/>
      <c r="BOB71" s="88"/>
      <c r="BOC71" s="105"/>
      <c r="BOD71" s="123"/>
      <c r="BOE71" s="87"/>
      <c r="BOF71" s="88"/>
      <c r="BOG71" s="105"/>
      <c r="BOH71" s="123"/>
      <c r="BOI71" s="87"/>
      <c r="BOJ71" s="88"/>
      <c r="BOK71" s="105"/>
      <c r="BOL71" s="123"/>
      <c r="BOM71" s="87"/>
      <c r="BON71" s="88"/>
      <c r="BOO71" s="105"/>
      <c r="BOP71" s="123"/>
      <c r="BOQ71" s="87"/>
      <c r="BOR71" s="88"/>
      <c r="BOS71" s="105"/>
      <c r="BOT71" s="123"/>
      <c r="BOU71" s="87"/>
      <c r="BOV71" s="88"/>
      <c r="BOW71" s="105"/>
      <c r="BOX71" s="123"/>
      <c r="BOY71" s="87"/>
      <c r="BOZ71" s="88"/>
      <c r="BPA71" s="105"/>
      <c r="BPB71" s="123"/>
      <c r="BPC71" s="87"/>
      <c r="BPD71" s="88"/>
      <c r="BPE71" s="105"/>
      <c r="BPF71" s="123"/>
      <c r="BPG71" s="87"/>
      <c r="BPH71" s="88"/>
      <c r="BPI71" s="105"/>
      <c r="BPJ71" s="123"/>
      <c r="BPK71" s="87"/>
      <c r="BPL71" s="88"/>
      <c r="BPM71" s="105"/>
      <c r="BPN71" s="123"/>
      <c r="BPO71" s="87"/>
      <c r="BPP71" s="88"/>
      <c r="BPQ71" s="105"/>
      <c r="BPR71" s="123"/>
      <c r="BPS71" s="87"/>
      <c r="BPT71" s="88"/>
      <c r="BPU71" s="105"/>
      <c r="BPV71" s="123"/>
      <c r="BPW71" s="87"/>
      <c r="BPX71" s="88"/>
      <c r="BPY71" s="105"/>
      <c r="BPZ71" s="123"/>
      <c r="BQA71" s="87"/>
      <c r="BQB71" s="88"/>
      <c r="BQC71" s="105"/>
      <c r="BQD71" s="123"/>
      <c r="BQE71" s="87"/>
      <c r="BQF71" s="88"/>
      <c r="BQG71" s="105"/>
      <c r="BQH71" s="123"/>
      <c r="BQI71" s="87"/>
      <c r="BQJ71" s="88"/>
      <c r="BQK71" s="105"/>
      <c r="BQL71" s="123"/>
      <c r="BQM71" s="87"/>
      <c r="BQN71" s="88"/>
      <c r="BQO71" s="105"/>
      <c r="BQP71" s="123"/>
      <c r="BQQ71" s="87"/>
      <c r="BQR71" s="88"/>
      <c r="BQS71" s="105"/>
      <c r="BQT71" s="123"/>
      <c r="BQU71" s="87"/>
      <c r="BQV71" s="88"/>
      <c r="BQW71" s="105"/>
      <c r="BQX71" s="123"/>
      <c r="BQY71" s="87"/>
      <c r="BQZ71" s="88"/>
      <c r="BRA71" s="105"/>
      <c r="BRB71" s="123"/>
      <c r="BRC71" s="87"/>
      <c r="BRD71" s="88"/>
      <c r="BRE71" s="105"/>
      <c r="BRF71" s="123"/>
      <c r="BRG71" s="87"/>
      <c r="BRH71" s="88"/>
      <c r="BRI71" s="105"/>
      <c r="BRJ71" s="123"/>
      <c r="BRK71" s="87"/>
      <c r="BRL71" s="88"/>
      <c r="BRM71" s="105"/>
      <c r="BRN71" s="123"/>
      <c r="BRO71" s="87"/>
      <c r="BRP71" s="88"/>
      <c r="BRQ71" s="105"/>
      <c r="BRR71" s="123"/>
      <c r="BRS71" s="87"/>
      <c r="BRT71" s="88"/>
      <c r="BRU71" s="105"/>
      <c r="BRV71" s="123"/>
      <c r="BRW71" s="87"/>
      <c r="BRX71" s="88"/>
      <c r="BRY71" s="105"/>
      <c r="BRZ71" s="123"/>
      <c r="BSA71" s="87"/>
      <c r="BSB71" s="88"/>
      <c r="BSC71" s="105"/>
      <c r="BSD71" s="123"/>
      <c r="BSE71" s="87"/>
      <c r="BSF71" s="88"/>
      <c r="BSG71" s="105"/>
      <c r="BSH71" s="123"/>
      <c r="BSI71" s="87"/>
      <c r="BSJ71" s="88"/>
      <c r="BSK71" s="105"/>
      <c r="BSL71" s="123"/>
      <c r="BSM71" s="87"/>
      <c r="BSN71" s="88"/>
      <c r="BSO71" s="105"/>
      <c r="BSP71" s="123"/>
      <c r="BSQ71" s="87"/>
      <c r="BSR71" s="88"/>
      <c r="BSS71" s="105"/>
      <c r="BST71" s="123"/>
      <c r="BSU71" s="87"/>
      <c r="BSV71" s="88"/>
      <c r="BSW71" s="105"/>
      <c r="BSX71" s="123"/>
      <c r="BSY71" s="87"/>
      <c r="BSZ71" s="88"/>
      <c r="BTA71" s="105"/>
      <c r="BTB71" s="123"/>
      <c r="BTC71" s="87"/>
      <c r="BTD71" s="88"/>
      <c r="BTE71" s="105"/>
      <c r="BTF71" s="123"/>
      <c r="BTG71" s="87"/>
      <c r="BTH71" s="88"/>
      <c r="BTI71" s="105"/>
      <c r="BTJ71" s="123"/>
      <c r="BTK71" s="87"/>
      <c r="BTL71" s="88"/>
      <c r="BTM71" s="105"/>
      <c r="BTN71" s="123"/>
      <c r="BTO71" s="87"/>
      <c r="BTP71" s="88"/>
      <c r="BTQ71" s="105"/>
      <c r="BTR71" s="123"/>
      <c r="BTS71" s="87"/>
      <c r="BTT71" s="88"/>
      <c r="BTU71" s="105"/>
      <c r="BTV71" s="123"/>
      <c r="BTW71" s="87"/>
      <c r="BTX71" s="88"/>
      <c r="BTY71" s="105"/>
      <c r="BTZ71" s="123"/>
      <c r="BUA71" s="87"/>
      <c r="BUB71" s="88"/>
      <c r="BUC71" s="105"/>
      <c r="BUD71" s="123"/>
      <c r="BUE71" s="87"/>
      <c r="BUF71" s="88"/>
      <c r="BUG71" s="105"/>
      <c r="BUH71" s="123"/>
      <c r="BUI71" s="87"/>
      <c r="BUJ71" s="88"/>
      <c r="BUK71" s="105"/>
      <c r="BUL71" s="123"/>
      <c r="BUM71" s="87"/>
      <c r="BUN71" s="88"/>
      <c r="BUO71" s="105"/>
      <c r="BUP71" s="123"/>
      <c r="BUQ71" s="87"/>
      <c r="BUR71" s="88"/>
      <c r="BUS71" s="105"/>
      <c r="BUT71" s="123"/>
      <c r="BUU71" s="87"/>
      <c r="BUV71" s="88"/>
      <c r="BUW71" s="105"/>
      <c r="BUX71" s="123"/>
      <c r="BUY71" s="87"/>
      <c r="BUZ71" s="88"/>
      <c r="BVA71" s="105"/>
      <c r="BVB71" s="123"/>
      <c r="BVC71" s="87"/>
      <c r="BVD71" s="88"/>
      <c r="BVE71" s="105"/>
      <c r="BVF71" s="123"/>
      <c r="BVG71" s="87"/>
      <c r="BVH71" s="88"/>
      <c r="BVI71" s="105"/>
      <c r="BVJ71" s="123"/>
      <c r="BVK71" s="87"/>
      <c r="BVL71" s="88"/>
      <c r="BVM71" s="105"/>
      <c r="BVN71" s="123"/>
      <c r="BVO71" s="87"/>
      <c r="BVP71" s="88"/>
      <c r="BVQ71" s="105"/>
      <c r="BVR71" s="123"/>
      <c r="BVS71" s="87"/>
      <c r="BVT71" s="88"/>
      <c r="BVU71" s="105"/>
      <c r="BVV71" s="123"/>
      <c r="BVW71" s="87"/>
      <c r="BVX71" s="88"/>
      <c r="BVY71" s="105"/>
      <c r="BVZ71" s="123"/>
      <c r="BWA71" s="87"/>
      <c r="BWB71" s="88"/>
      <c r="BWC71" s="105"/>
      <c r="BWD71" s="123"/>
      <c r="BWE71" s="87"/>
      <c r="BWF71" s="88"/>
      <c r="BWG71" s="105"/>
      <c r="BWH71" s="123"/>
      <c r="BWI71" s="87"/>
      <c r="BWJ71" s="88"/>
      <c r="BWK71" s="105"/>
      <c r="BWL71" s="123"/>
      <c r="BWM71" s="87"/>
      <c r="BWN71" s="88"/>
      <c r="BWO71" s="105"/>
      <c r="BWP71" s="123"/>
      <c r="BWQ71" s="87"/>
      <c r="BWR71" s="88"/>
      <c r="BWS71" s="105"/>
      <c r="BWT71" s="123"/>
      <c r="BWU71" s="87"/>
      <c r="BWV71" s="88"/>
      <c r="BWW71" s="105"/>
      <c r="BWX71" s="123"/>
      <c r="BWY71" s="87"/>
      <c r="BWZ71" s="88"/>
      <c r="BXA71" s="105"/>
      <c r="BXB71" s="123"/>
      <c r="BXC71" s="87"/>
      <c r="BXD71" s="88"/>
      <c r="BXE71" s="105"/>
      <c r="BXF71" s="123"/>
      <c r="BXG71" s="87"/>
      <c r="BXH71" s="88"/>
      <c r="BXI71" s="105"/>
      <c r="BXJ71" s="123"/>
      <c r="BXK71" s="87"/>
      <c r="BXL71" s="88"/>
      <c r="BXM71" s="105"/>
      <c r="BXN71" s="123"/>
      <c r="BXO71" s="87"/>
      <c r="BXP71" s="88"/>
      <c r="BXQ71" s="105"/>
      <c r="BXR71" s="123"/>
      <c r="BXS71" s="87"/>
      <c r="BXT71" s="88"/>
      <c r="BXU71" s="105"/>
      <c r="BXV71" s="123"/>
      <c r="BXW71" s="87"/>
      <c r="BXX71" s="88"/>
      <c r="BXY71" s="105"/>
      <c r="BXZ71" s="123"/>
      <c r="BYA71" s="87"/>
      <c r="BYB71" s="88"/>
      <c r="BYC71" s="105"/>
      <c r="BYD71" s="123"/>
      <c r="BYE71" s="87"/>
      <c r="BYF71" s="88"/>
      <c r="BYG71" s="105"/>
      <c r="BYH71" s="123"/>
      <c r="BYI71" s="87"/>
      <c r="BYJ71" s="88"/>
      <c r="BYK71" s="105"/>
      <c r="BYL71" s="123"/>
      <c r="BYM71" s="87"/>
      <c r="BYN71" s="88"/>
      <c r="BYO71" s="105"/>
      <c r="BYP71" s="123"/>
      <c r="BYQ71" s="87"/>
      <c r="BYR71" s="88"/>
      <c r="BYS71" s="105"/>
      <c r="BYT71" s="123"/>
      <c r="BYU71" s="87"/>
      <c r="BYV71" s="88"/>
      <c r="BYW71" s="105"/>
      <c r="BYX71" s="123"/>
      <c r="BYY71" s="87"/>
      <c r="BYZ71" s="88"/>
      <c r="BZA71" s="105"/>
      <c r="BZB71" s="123"/>
      <c r="BZC71" s="87"/>
      <c r="BZD71" s="88"/>
      <c r="BZE71" s="105"/>
      <c r="BZF71" s="123"/>
      <c r="BZG71" s="87"/>
      <c r="BZH71" s="88"/>
      <c r="BZI71" s="105"/>
      <c r="BZJ71" s="123"/>
      <c r="BZK71" s="87"/>
      <c r="BZL71" s="88"/>
      <c r="BZM71" s="105"/>
      <c r="BZN71" s="123"/>
      <c r="BZO71" s="87"/>
      <c r="BZP71" s="88"/>
      <c r="BZQ71" s="105"/>
      <c r="BZR71" s="123"/>
      <c r="BZS71" s="87"/>
      <c r="BZT71" s="88"/>
      <c r="BZU71" s="105"/>
      <c r="BZV71" s="123"/>
      <c r="BZW71" s="87"/>
      <c r="BZX71" s="88"/>
      <c r="BZY71" s="105"/>
      <c r="BZZ71" s="123"/>
      <c r="CAA71" s="87"/>
      <c r="CAB71" s="88"/>
      <c r="CAC71" s="105"/>
      <c r="CAD71" s="123"/>
      <c r="CAE71" s="87"/>
      <c r="CAF71" s="88"/>
      <c r="CAG71" s="105"/>
      <c r="CAH71" s="123"/>
      <c r="CAI71" s="87"/>
      <c r="CAJ71" s="88"/>
      <c r="CAK71" s="105"/>
      <c r="CAL71" s="123"/>
      <c r="CAM71" s="87"/>
      <c r="CAN71" s="88"/>
      <c r="CAO71" s="105"/>
      <c r="CAP71" s="123"/>
      <c r="CAQ71" s="87"/>
      <c r="CAR71" s="88"/>
      <c r="CAS71" s="105"/>
      <c r="CAT71" s="123"/>
      <c r="CAU71" s="87"/>
      <c r="CAV71" s="88"/>
      <c r="CAW71" s="105"/>
      <c r="CAX71" s="123"/>
      <c r="CAY71" s="87"/>
      <c r="CAZ71" s="88"/>
      <c r="CBA71" s="105"/>
      <c r="CBB71" s="123"/>
      <c r="CBC71" s="87"/>
      <c r="CBD71" s="88"/>
      <c r="CBE71" s="105"/>
      <c r="CBF71" s="123"/>
      <c r="CBG71" s="87"/>
      <c r="CBH71" s="88"/>
      <c r="CBI71" s="105"/>
      <c r="CBJ71" s="123"/>
      <c r="CBK71" s="87"/>
      <c r="CBL71" s="88"/>
      <c r="CBM71" s="105"/>
      <c r="CBN71" s="123"/>
      <c r="CBO71" s="87"/>
      <c r="CBP71" s="88"/>
      <c r="CBQ71" s="105"/>
      <c r="CBR71" s="123"/>
      <c r="CBS71" s="87"/>
      <c r="CBT71" s="88"/>
      <c r="CBU71" s="105"/>
      <c r="CBV71" s="123"/>
      <c r="CBW71" s="87"/>
      <c r="CBX71" s="88"/>
      <c r="CBY71" s="105"/>
      <c r="CBZ71" s="123"/>
      <c r="CCA71" s="87"/>
      <c r="CCB71" s="88"/>
      <c r="CCC71" s="105"/>
      <c r="CCD71" s="123"/>
      <c r="CCE71" s="87"/>
      <c r="CCF71" s="88"/>
      <c r="CCG71" s="105"/>
      <c r="CCH71" s="123"/>
      <c r="CCI71" s="87"/>
      <c r="CCJ71" s="88"/>
      <c r="CCK71" s="105"/>
      <c r="CCL71" s="123"/>
      <c r="CCM71" s="87"/>
      <c r="CCN71" s="88"/>
      <c r="CCO71" s="105"/>
      <c r="CCP71" s="123"/>
      <c r="CCQ71" s="87"/>
      <c r="CCR71" s="88"/>
      <c r="CCS71" s="105"/>
      <c r="CCT71" s="123"/>
      <c r="CCU71" s="87"/>
      <c r="CCV71" s="88"/>
      <c r="CCW71" s="105"/>
      <c r="CCX71" s="123"/>
      <c r="CCY71" s="87"/>
      <c r="CCZ71" s="88"/>
      <c r="CDA71" s="105"/>
      <c r="CDB71" s="123"/>
      <c r="CDC71" s="87"/>
      <c r="CDD71" s="88"/>
      <c r="CDE71" s="105"/>
      <c r="CDF71" s="123"/>
      <c r="CDG71" s="87"/>
      <c r="CDH71" s="88"/>
      <c r="CDI71" s="105"/>
      <c r="CDJ71" s="123"/>
      <c r="CDK71" s="87"/>
      <c r="CDL71" s="88"/>
      <c r="CDM71" s="105"/>
      <c r="CDN71" s="123"/>
      <c r="CDO71" s="87"/>
      <c r="CDP71" s="88"/>
      <c r="CDQ71" s="105"/>
      <c r="CDR71" s="123"/>
      <c r="CDS71" s="87"/>
      <c r="CDT71" s="88"/>
      <c r="CDU71" s="105"/>
      <c r="CDV71" s="123"/>
      <c r="CDW71" s="87"/>
      <c r="CDX71" s="88"/>
      <c r="CDY71" s="105"/>
      <c r="CDZ71" s="123"/>
      <c r="CEA71" s="87"/>
      <c r="CEB71" s="88"/>
      <c r="CEC71" s="105"/>
      <c r="CED71" s="123"/>
      <c r="CEE71" s="87"/>
      <c r="CEF71" s="88"/>
      <c r="CEG71" s="105"/>
      <c r="CEH71" s="123"/>
      <c r="CEI71" s="87"/>
      <c r="CEJ71" s="88"/>
      <c r="CEK71" s="105"/>
      <c r="CEL71" s="123"/>
      <c r="CEM71" s="87"/>
      <c r="CEN71" s="88"/>
      <c r="CEO71" s="105"/>
      <c r="CEP71" s="123"/>
      <c r="CEQ71" s="87"/>
      <c r="CER71" s="88"/>
      <c r="CES71" s="105"/>
      <c r="CET71" s="123"/>
      <c r="CEU71" s="87"/>
      <c r="CEV71" s="88"/>
      <c r="CEW71" s="105"/>
      <c r="CEX71" s="123"/>
      <c r="CEY71" s="87"/>
      <c r="CEZ71" s="88"/>
      <c r="CFA71" s="105"/>
      <c r="CFB71" s="123"/>
      <c r="CFC71" s="87"/>
      <c r="CFD71" s="88"/>
      <c r="CFE71" s="105"/>
      <c r="CFF71" s="123"/>
      <c r="CFG71" s="87"/>
      <c r="CFH71" s="88"/>
      <c r="CFI71" s="105"/>
      <c r="CFJ71" s="123"/>
      <c r="CFK71" s="87"/>
      <c r="CFL71" s="88"/>
      <c r="CFM71" s="105"/>
      <c r="CFN71" s="123"/>
      <c r="CFO71" s="87"/>
      <c r="CFP71" s="88"/>
      <c r="CFQ71" s="105"/>
      <c r="CFR71" s="123"/>
      <c r="CFS71" s="87"/>
      <c r="CFT71" s="88"/>
      <c r="CFU71" s="105"/>
      <c r="CFV71" s="123"/>
      <c r="CFW71" s="87"/>
      <c r="CFX71" s="88"/>
      <c r="CFY71" s="105"/>
      <c r="CFZ71" s="123"/>
      <c r="CGA71" s="87"/>
      <c r="CGB71" s="88"/>
      <c r="CGC71" s="105"/>
      <c r="CGD71" s="123"/>
      <c r="CGE71" s="87"/>
      <c r="CGF71" s="88"/>
      <c r="CGG71" s="105"/>
      <c r="CGH71" s="123"/>
      <c r="CGI71" s="87"/>
      <c r="CGJ71" s="88"/>
      <c r="CGK71" s="105"/>
      <c r="CGL71" s="123"/>
      <c r="CGM71" s="87"/>
      <c r="CGN71" s="88"/>
      <c r="CGO71" s="105"/>
      <c r="CGP71" s="123"/>
      <c r="CGQ71" s="87"/>
      <c r="CGR71" s="88"/>
      <c r="CGS71" s="105"/>
      <c r="CGT71" s="123"/>
      <c r="CGU71" s="87"/>
      <c r="CGV71" s="88"/>
      <c r="CGW71" s="105"/>
      <c r="CGX71" s="123"/>
      <c r="CGY71" s="87"/>
      <c r="CGZ71" s="88"/>
      <c r="CHA71" s="105"/>
      <c r="CHB71" s="123"/>
      <c r="CHC71" s="87"/>
      <c r="CHD71" s="88"/>
      <c r="CHE71" s="105"/>
      <c r="CHF71" s="123"/>
      <c r="CHG71" s="87"/>
      <c r="CHH71" s="88"/>
      <c r="CHI71" s="105"/>
      <c r="CHJ71" s="123"/>
      <c r="CHK71" s="87"/>
      <c r="CHL71" s="88"/>
      <c r="CHM71" s="105"/>
      <c r="CHN71" s="123"/>
      <c r="CHO71" s="87"/>
      <c r="CHP71" s="88"/>
      <c r="CHQ71" s="105"/>
      <c r="CHR71" s="123"/>
      <c r="CHS71" s="87"/>
      <c r="CHT71" s="88"/>
      <c r="CHU71" s="105"/>
      <c r="CHV71" s="123"/>
      <c r="CHW71" s="87"/>
      <c r="CHX71" s="88"/>
      <c r="CHY71" s="105"/>
      <c r="CHZ71" s="123"/>
      <c r="CIA71" s="87"/>
      <c r="CIB71" s="88"/>
      <c r="CIC71" s="105"/>
      <c r="CID71" s="123"/>
      <c r="CIE71" s="87"/>
      <c r="CIF71" s="88"/>
      <c r="CIG71" s="105"/>
      <c r="CIH71" s="123"/>
      <c r="CII71" s="87"/>
      <c r="CIJ71" s="88"/>
      <c r="CIK71" s="105"/>
      <c r="CIL71" s="123"/>
      <c r="CIM71" s="87"/>
      <c r="CIN71" s="88"/>
      <c r="CIO71" s="105"/>
      <c r="CIP71" s="123"/>
      <c r="CIQ71" s="87"/>
      <c r="CIR71" s="88"/>
      <c r="CIS71" s="105"/>
      <c r="CIT71" s="123"/>
      <c r="CIU71" s="87"/>
      <c r="CIV71" s="88"/>
      <c r="CIW71" s="105"/>
      <c r="CIX71" s="123"/>
      <c r="CIY71" s="87"/>
      <c r="CIZ71" s="88"/>
      <c r="CJA71" s="105"/>
      <c r="CJB71" s="123"/>
      <c r="CJC71" s="87"/>
      <c r="CJD71" s="88"/>
      <c r="CJE71" s="105"/>
      <c r="CJF71" s="123"/>
      <c r="CJG71" s="87"/>
      <c r="CJH71" s="88"/>
      <c r="CJI71" s="105"/>
      <c r="CJJ71" s="123"/>
      <c r="CJK71" s="87"/>
      <c r="CJL71" s="88"/>
      <c r="CJM71" s="105"/>
      <c r="CJN71" s="123"/>
      <c r="CJO71" s="87"/>
      <c r="CJP71" s="88"/>
      <c r="CJQ71" s="105"/>
      <c r="CJR71" s="123"/>
      <c r="CJS71" s="87"/>
      <c r="CJT71" s="88"/>
      <c r="CJU71" s="105"/>
      <c r="CJV71" s="123"/>
      <c r="CJW71" s="87"/>
      <c r="CJX71" s="88"/>
      <c r="CJY71" s="105"/>
      <c r="CJZ71" s="123"/>
      <c r="CKA71" s="87"/>
      <c r="CKB71" s="88"/>
      <c r="CKC71" s="105"/>
      <c r="CKD71" s="123"/>
      <c r="CKE71" s="87"/>
      <c r="CKF71" s="88"/>
      <c r="CKG71" s="105"/>
      <c r="CKH71" s="123"/>
      <c r="CKI71" s="87"/>
      <c r="CKJ71" s="88"/>
      <c r="CKK71" s="105"/>
      <c r="CKL71" s="123"/>
      <c r="CKM71" s="87"/>
      <c r="CKN71" s="88"/>
      <c r="CKO71" s="105"/>
      <c r="CKP71" s="123"/>
      <c r="CKQ71" s="87"/>
      <c r="CKR71" s="88"/>
      <c r="CKS71" s="105"/>
      <c r="CKT71" s="123"/>
      <c r="CKU71" s="87"/>
      <c r="CKV71" s="88"/>
      <c r="CKW71" s="105"/>
      <c r="CKX71" s="123"/>
      <c r="CKY71" s="87"/>
      <c r="CKZ71" s="88"/>
      <c r="CLA71" s="105"/>
      <c r="CLB71" s="123"/>
      <c r="CLC71" s="87"/>
      <c r="CLD71" s="88"/>
      <c r="CLE71" s="105"/>
      <c r="CLF71" s="123"/>
      <c r="CLG71" s="87"/>
      <c r="CLH71" s="88"/>
      <c r="CLI71" s="105"/>
      <c r="CLJ71" s="123"/>
      <c r="CLK71" s="87"/>
      <c r="CLL71" s="88"/>
      <c r="CLM71" s="105"/>
      <c r="CLN71" s="123"/>
      <c r="CLO71" s="87"/>
      <c r="CLP71" s="88"/>
      <c r="CLQ71" s="105"/>
      <c r="CLR71" s="123"/>
      <c r="CLS71" s="87"/>
      <c r="CLT71" s="88"/>
      <c r="CLU71" s="105"/>
      <c r="CLV71" s="123"/>
      <c r="CLW71" s="87"/>
      <c r="CLX71" s="88"/>
      <c r="CLY71" s="105"/>
      <c r="CLZ71" s="123"/>
      <c r="CMA71" s="87"/>
      <c r="CMB71" s="88"/>
      <c r="CMC71" s="105"/>
      <c r="CMD71" s="123"/>
      <c r="CME71" s="87"/>
      <c r="CMF71" s="88"/>
      <c r="CMG71" s="105"/>
      <c r="CMH71" s="123"/>
      <c r="CMI71" s="87"/>
      <c r="CMJ71" s="88"/>
      <c r="CMK71" s="105"/>
      <c r="CML71" s="123"/>
      <c r="CMM71" s="87"/>
      <c r="CMN71" s="88"/>
      <c r="CMO71" s="105"/>
      <c r="CMP71" s="123"/>
      <c r="CMQ71" s="87"/>
      <c r="CMR71" s="88"/>
      <c r="CMS71" s="105"/>
      <c r="CMT71" s="123"/>
      <c r="CMU71" s="87"/>
      <c r="CMV71" s="88"/>
      <c r="CMW71" s="105"/>
      <c r="CMX71" s="123"/>
      <c r="CMY71" s="87"/>
      <c r="CMZ71" s="88"/>
      <c r="CNA71" s="105"/>
      <c r="CNB71" s="123"/>
      <c r="CNC71" s="87"/>
      <c r="CND71" s="88"/>
      <c r="CNE71" s="105"/>
      <c r="CNF71" s="123"/>
      <c r="CNG71" s="87"/>
      <c r="CNH71" s="88"/>
      <c r="CNI71" s="105"/>
      <c r="CNJ71" s="123"/>
      <c r="CNK71" s="87"/>
      <c r="CNL71" s="88"/>
      <c r="CNM71" s="105"/>
      <c r="CNN71" s="123"/>
      <c r="CNO71" s="87"/>
      <c r="CNP71" s="88"/>
      <c r="CNQ71" s="105"/>
      <c r="CNR71" s="123"/>
      <c r="CNS71" s="87"/>
      <c r="CNT71" s="88"/>
      <c r="CNU71" s="105"/>
      <c r="CNV71" s="123"/>
      <c r="CNW71" s="87"/>
      <c r="CNX71" s="88"/>
      <c r="CNY71" s="105"/>
      <c r="CNZ71" s="123"/>
      <c r="COA71" s="87"/>
      <c r="COB71" s="88"/>
      <c r="COC71" s="105"/>
      <c r="COD71" s="123"/>
      <c r="COE71" s="87"/>
      <c r="COF71" s="88"/>
      <c r="COG71" s="105"/>
      <c r="COH71" s="123"/>
      <c r="COI71" s="87"/>
      <c r="COJ71" s="88"/>
      <c r="COK71" s="105"/>
      <c r="COL71" s="123"/>
      <c r="COM71" s="87"/>
      <c r="CON71" s="88"/>
      <c r="COO71" s="105"/>
      <c r="COP71" s="123"/>
      <c r="COQ71" s="87"/>
      <c r="COR71" s="88"/>
      <c r="COS71" s="105"/>
      <c r="COT71" s="123"/>
      <c r="COU71" s="87"/>
      <c r="COV71" s="88"/>
      <c r="COW71" s="105"/>
      <c r="COX71" s="123"/>
      <c r="COY71" s="87"/>
      <c r="COZ71" s="88"/>
      <c r="CPA71" s="105"/>
      <c r="CPB71" s="123"/>
      <c r="CPC71" s="87"/>
      <c r="CPD71" s="88"/>
      <c r="CPE71" s="105"/>
      <c r="CPF71" s="123"/>
      <c r="CPG71" s="87"/>
      <c r="CPH71" s="88"/>
      <c r="CPI71" s="105"/>
      <c r="CPJ71" s="123"/>
      <c r="CPK71" s="87"/>
      <c r="CPL71" s="88"/>
      <c r="CPM71" s="105"/>
      <c r="CPN71" s="123"/>
      <c r="CPO71" s="87"/>
      <c r="CPP71" s="88"/>
      <c r="CPQ71" s="105"/>
      <c r="CPR71" s="123"/>
      <c r="CPS71" s="87"/>
      <c r="CPT71" s="88"/>
      <c r="CPU71" s="105"/>
      <c r="CPV71" s="123"/>
      <c r="CPW71" s="87"/>
      <c r="CPX71" s="88"/>
      <c r="CPY71" s="105"/>
      <c r="CPZ71" s="123"/>
      <c r="CQA71" s="87"/>
      <c r="CQB71" s="88"/>
      <c r="CQC71" s="105"/>
      <c r="CQD71" s="123"/>
      <c r="CQE71" s="87"/>
      <c r="CQF71" s="88"/>
      <c r="CQG71" s="105"/>
      <c r="CQH71" s="123"/>
      <c r="CQI71" s="87"/>
      <c r="CQJ71" s="88"/>
      <c r="CQK71" s="105"/>
      <c r="CQL71" s="123"/>
      <c r="CQM71" s="87"/>
      <c r="CQN71" s="88"/>
      <c r="CQO71" s="105"/>
      <c r="CQP71" s="123"/>
      <c r="CQQ71" s="87"/>
      <c r="CQR71" s="88"/>
      <c r="CQS71" s="105"/>
      <c r="CQT71" s="123"/>
      <c r="CQU71" s="87"/>
      <c r="CQV71" s="88"/>
      <c r="CQW71" s="105"/>
      <c r="CQX71" s="123"/>
      <c r="CQY71" s="87"/>
      <c r="CQZ71" s="88"/>
      <c r="CRA71" s="105"/>
      <c r="CRB71" s="123"/>
      <c r="CRC71" s="87"/>
      <c r="CRD71" s="88"/>
      <c r="CRE71" s="105"/>
      <c r="CRF71" s="123"/>
      <c r="CRG71" s="87"/>
      <c r="CRH71" s="88"/>
      <c r="CRI71" s="105"/>
      <c r="CRJ71" s="123"/>
      <c r="CRK71" s="87"/>
      <c r="CRL71" s="88"/>
      <c r="CRM71" s="105"/>
      <c r="CRN71" s="123"/>
      <c r="CRO71" s="87"/>
      <c r="CRP71" s="88"/>
      <c r="CRQ71" s="105"/>
      <c r="CRR71" s="123"/>
      <c r="CRS71" s="87"/>
      <c r="CRT71" s="88"/>
      <c r="CRU71" s="105"/>
      <c r="CRV71" s="123"/>
      <c r="CRW71" s="87"/>
      <c r="CRX71" s="88"/>
      <c r="CRY71" s="105"/>
      <c r="CRZ71" s="123"/>
      <c r="CSA71" s="87"/>
      <c r="CSB71" s="88"/>
      <c r="CSC71" s="105"/>
      <c r="CSD71" s="123"/>
      <c r="CSE71" s="87"/>
      <c r="CSF71" s="88"/>
      <c r="CSG71" s="105"/>
      <c r="CSH71" s="123"/>
      <c r="CSI71" s="87"/>
      <c r="CSJ71" s="88"/>
      <c r="CSK71" s="105"/>
      <c r="CSL71" s="123"/>
      <c r="CSM71" s="87"/>
      <c r="CSN71" s="88"/>
      <c r="CSO71" s="105"/>
      <c r="CSP71" s="123"/>
      <c r="CSQ71" s="87"/>
      <c r="CSR71" s="88"/>
      <c r="CSS71" s="105"/>
      <c r="CST71" s="123"/>
      <c r="CSU71" s="87"/>
      <c r="CSV71" s="88"/>
      <c r="CSW71" s="105"/>
      <c r="CSX71" s="123"/>
      <c r="CSY71" s="87"/>
      <c r="CSZ71" s="88"/>
      <c r="CTA71" s="105"/>
      <c r="CTB71" s="123"/>
      <c r="CTC71" s="87"/>
      <c r="CTD71" s="88"/>
      <c r="CTE71" s="105"/>
      <c r="CTF71" s="123"/>
      <c r="CTG71" s="87"/>
      <c r="CTH71" s="88"/>
      <c r="CTI71" s="105"/>
      <c r="CTJ71" s="123"/>
      <c r="CTK71" s="87"/>
      <c r="CTL71" s="88"/>
      <c r="CTM71" s="105"/>
      <c r="CTN71" s="123"/>
      <c r="CTO71" s="87"/>
      <c r="CTP71" s="88"/>
      <c r="CTQ71" s="105"/>
      <c r="CTR71" s="123"/>
      <c r="CTS71" s="87"/>
      <c r="CTT71" s="88"/>
      <c r="CTU71" s="105"/>
      <c r="CTV71" s="123"/>
      <c r="CTW71" s="87"/>
      <c r="CTX71" s="88"/>
      <c r="CTY71" s="105"/>
      <c r="CTZ71" s="123"/>
      <c r="CUA71" s="87"/>
      <c r="CUB71" s="88"/>
      <c r="CUC71" s="105"/>
      <c r="CUD71" s="123"/>
      <c r="CUE71" s="87"/>
      <c r="CUF71" s="88"/>
      <c r="CUG71" s="105"/>
      <c r="CUH71" s="123"/>
      <c r="CUI71" s="87"/>
      <c r="CUJ71" s="88"/>
      <c r="CUK71" s="105"/>
      <c r="CUL71" s="123"/>
      <c r="CUM71" s="87"/>
      <c r="CUN71" s="88"/>
      <c r="CUO71" s="105"/>
      <c r="CUP71" s="123"/>
      <c r="CUQ71" s="87"/>
      <c r="CUR71" s="88"/>
      <c r="CUS71" s="105"/>
      <c r="CUT71" s="123"/>
      <c r="CUU71" s="87"/>
      <c r="CUV71" s="88"/>
      <c r="CUW71" s="105"/>
      <c r="CUX71" s="123"/>
      <c r="CUY71" s="87"/>
      <c r="CUZ71" s="88"/>
      <c r="CVA71" s="105"/>
      <c r="CVB71" s="123"/>
      <c r="CVC71" s="87"/>
      <c r="CVD71" s="88"/>
      <c r="CVE71" s="105"/>
      <c r="CVF71" s="123"/>
      <c r="CVG71" s="87"/>
      <c r="CVH71" s="88"/>
      <c r="CVI71" s="105"/>
      <c r="CVJ71" s="123"/>
      <c r="CVK71" s="87"/>
      <c r="CVL71" s="88"/>
      <c r="CVM71" s="105"/>
      <c r="CVN71" s="123"/>
      <c r="CVO71" s="87"/>
      <c r="CVP71" s="88"/>
      <c r="CVQ71" s="105"/>
      <c r="CVR71" s="123"/>
      <c r="CVS71" s="87"/>
      <c r="CVT71" s="88"/>
      <c r="CVU71" s="105"/>
      <c r="CVV71" s="123"/>
      <c r="CVW71" s="87"/>
      <c r="CVX71" s="88"/>
      <c r="CVY71" s="105"/>
      <c r="CVZ71" s="123"/>
      <c r="CWA71" s="87"/>
      <c r="CWB71" s="88"/>
      <c r="CWC71" s="105"/>
      <c r="CWD71" s="123"/>
      <c r="CWE71" s="87"/>
      <c r="CWF71" s="88"/>
      <c r="CWG71" s="105"/>
      <c r="CWH71" s="123"/>
      <c r="CWI71" s="87"/>
      <c r="CWJ71" s="88"/>
      <c r="CWK71" s="105"/>
      <c r="CWL71" s="123"/>
      <c r="CWM71" s="87"/>
      <c r="CWN71" s="88"/>
      <c r="CWO71" s="105"/>
      <c r="CWP71" s="123"/>
      <c r="CWQ71" s="87"/>
      <c r="CWR71" s="88"/>
      <c r="CWS71" s="105"/>
      <c r="CWT71" s="123"/>
      <c r="CWU71" s="87"/>
      <c r="CWV71" s="88"/>
      <c r="CWW71" s="105"/>
      <c r="CWX71" s="123"/>
      <c r="CWY71" s="87"/>
      <c r="CWZ71" s="88"/>
      <c r="CXA71" s="105"/>
      <c r="CXB71" s="123"/>
      <c r="CXC71" s="87"/>
      <c r="CXD71" s="88"/>
      <c r="CXE71" s="105"/>
      <c r="CXF71" s="123"/>
      <c r="CXG71" s="87"/>
      <c r="CXH71" s="88"/>
      <c r="CXI71" s="105"/>
      <c r="CXJ71" s="123"/>
      <c r="CXK71" s="87"/>
      <c r="CXL71" s="88"/>
      <c r="CXM71" s="105"/>
      <c r="CXN71" s="123"/>
      <c r="CXO71" s="87"/>
      <c r="CXP71" s="88"/>
      <c r="CXQ71" s="105"/>
      <c r="CXR71" s="123"/>
      <c r="CXS71" s="87"/>
      <c r="CXT71" s="88"/>
      <c r="CXU71" s="105"/>
      <c r="CXV71" s="123"/>
      <c r="CXW71" s="87"/>
      <c r="CXX71" s="88"/>
      <c r="CXY71" s="105"/>
      <c r="CXZ71" s="123"/>
      <c r="CYA71" s="87"/>
      <c r="CYB71" s="88"/>
      <c r="CYC71" s="105"/>
      <c r="CYD71" s="123"/>
      <c r="CYE71" s="87"/>
      <c r="CYF71" s="88"/>
      <c r="CYG71" s="105"/>
      <c r="CYH71" s="123"/>
      <c r="CYI71" s="87"/>
      <c r="CYJ71" s="88"/>
      <c r="CYK71" s="105"/>
      <c r="CYL71" s="123"/>
      <c r="CYM71" s="87"/>
      <c r="CYN71" s="88"/>
      <c r="CYO71" s="105"/>
      <c r="CYP71" s="123"/>
      <c r="CYQ71" s="87"/>
      <c r="CYR71" s="88"/>
      <c r="CYS71" s="105"/>
      <c r="CYT71" s="123"/>
      <c r="CYU71" s="87"/>
      <c r="CYV71" s="88"/>
      <c r="CYW71" s="105"/>
      <c r="CYX71" s="123"/>
      <c r="CYY71" s="87"/>
      <c r="CYZ71" s="88"/>
      <c r="CZA71" s="105"/>
      <c r="CZB71" s="123"/>
      <c r="CZC71" s="87"/>
      <c r="CZD71" s="88"/>
      <c r="CZE71" s="105"/>
      <c r="CZF71" s="123"/>
      <c r="CZG71" s="87"/>
      <c r="CZH71" s="88"/>
      <c r="CZI71" s="105"/>
      <c r="CZJ71" s="123"/>
      <c r="CZK71" s="87"/>
      <c r="CZL71" s="88"/>
      <c r="CZM71" s="105"/>
      <c r="CZN71" s="123"/>
      <c r="CZO71" s="87"/>
      <c r="CZP71" s="88"/>
      <c r="CZQ71" s="105"/>
      <c r="CZR71" s="123"/>
      <c r="CZS71" s="87"/>
      <c r="CZT71" s="88"/>
      <c r="CZU71" s="105"/>
      <c r="CZV71" s="123"/>
      <c r="CZW71" s="87"/>
      <c r="CZX71" s="88"/>
      <c r="CZY71" s="105"/>
      <c r="CZZ71" s="123"/>
      <c r="DAA71" s="87"/>
      <c r="DAB71" s="88"/>
      <c r="DAC71" s="105"/>
      <c r="DAD71" s="123"/>
      <c r="DAE71" s="87"/>
      <c r="DAF71" s="88"/>
      <c r="DAG71" s="105"/>
      <c r="DAH71" s="123"/>
      <c r="DAI71" s="87"/>
      <c r="DAJ71" s="88"/>
      <c r="DAK71" s="105"/>
      <c r="DAL71" s="123"/>
      <c r="DAM71" s="87"/>
      <c r="DAN71" s="88"/>
      <c r="DAO71" s="105"/>
      <c r="DAP71" s="123"/>
      <c r="DAQ71" s="87"/>
      <c r="DAR71" s="88"/>
      <c r="DAS71" s="105"/>
      <c r="DAT71" s="123"/>
      <c r="DAU71" s="87"/>
      <c r="DAV71" s="88"/>
      <c r="DAW71" s="105"/>
      <c r="DAX71" s="123"/>
      <c r="DAY71" s="87"/>
      <c r="DAZ71" s="88"/>
      <c r="DBA71" s="105"/>
      <c r="DBB71" s="123"/>
      <c r="DBC71" s="87"/>
      <c r="DBD71" s="88"/>
      <c r="DBE71" s="105"/>
      <c r="DBF71" s="123"/>
      <c r="DBG71" s="87"/>
      <c r="DBH71" s="88"/>
      <c r="DBI71" s="105"/>
      <c r="DBJ71" s="123"/>
      <c r="DBK71" s="87"/>
      <c r="DBL71" s="88"/>
      <c r="DBM71" s="105"/>
      <c r="DBN71" s="123"/>
      <c r="DBO71" s="87"/>
      <c r="DBP71" s="88"/>
      <c r="DBQ71" s="105"/>
      <c r="DBR71" s="123"/>
      <c r="DBS71" s="87"/>
      <c r="DBT71" s="88"/>
      <c r="DBU71" s="105"/>
      <c r="DBV71" s="123"/>
      <c r="DBW71" s="87"/>
      <c r="DBX71" s="88"/>
      <c r="DBY71" s="105"/>
      <c r="DBZ71" s="123"/>
      <c r="DCA71" s="87"/>
      <c r="DCB71" s="88"/>
      <c r="DCC71" s="105"/>
      <c r="DCD71" s="123"/>
      <c r="DCE71" s="87"/>
      <c r="DCF71" s="88"/>
      <c r="DCG71" s="105"/>
      <c r="DCH71" s="123"/>
      <c r="DCI71" s="87"/>
      <c r="DCJ71" s="88"/>
      <c r="DCK71" s="105"/>
      <c r="DCL71" s="123"/>
      <c r="DCM71" s="87"/>
      <c r="DCN71" s="88"/>
      <c r="DCO71" s="105"/>
      <c r="DCP71" s="123"/>
      <c r="DCQ71" s="87"/>
      <c r="DCR71" s="88"/>
      <c r="DCS71" s="105"/>
      <c r="DCT71" s="123"/>
      <c r="DCU71" s="87"/>
      <c r="DCV71" s="88"/>
      <c r="DCW71" s="105"/>
      <c r="DCX71" s="123"/>
      <c r="DCY71" s="87"/>
      <c r="DCZ71" s="88"/>
      <c r="DDA71" s="105"/>
      <c r="DDB71" s="123"/>
      <c r="DDC71" s="87"/>
      <c r="DDD71" s="88"/>
      <c r="DDE71" s="105"/>
      <c r="DDF71" s="123"/>
      <c r="DDG71" s="87"/>
      <c r="DDH71" s="88"/>
      <c r="DDI71" s="105"/>
      <c r="DDJ71" s="123"/>
      <c r="DDK71" s="87"/>
      <c r="DDL71" s="88"/>
      <c r="DDM71" s="105"/>
      <c r="DDN71" s="123"/>
      <c r="DDO71" s="87"/>
      <c r="DDP71" s="88"/>
      <c r="DDQ71" s="105"/>
      <c r="DDR71" s="123"/>
      <c r="DDS71" s="87"/>
      <c r="DDT71" s="88"/>
      <c r="DDU71" s="105"/>
      <c r="DDV71" s="123"/>
      <c r="DDW71" s="87"/>
      <c r="DDX71" s="88"/>
      <c r="DDY71" s="105"/>
      <c r="DDZ71" s="123"/>
      <c r="DEA71" s="87"/>
      <c r="DEB71" s="88"/>
      <c r="DEC71" s="105"/>
      <c r="DED71" s="123"/>
      <c r="DEE71" s="87"/>
      <c r="DEF71" s="88"/>
      <c r="DEG71" s="105"/>
      <c r="DEH71" s="123"/>
      <c r="DEI71" s="87"/>
      <c r="DEJ71" s="88"/>
      <c r="DEK71" s="105"/>
      <c r="DEL71" s="123"/>
      <c r="DEM71" s="87"/>
      <c r="DEN71" s="88"/>
      <c r="DEO71" s="105"/>
      <c r="DEP71" s="123"/>
      <c r="DEQ71" s="87"/>
      <c r="DER71" s="88"/>
      <c r="DES71" s="105"/>
      <c r="DET71" s="123"/>
      <c r="DEU71" s="87"/>
      <c r="DEV71" s="88"/>
      <c r="DEW71" s="105"/>
      <c r="DEX71" s="123"/>
      <c r="DEY71" s="87"/>
      <c r="DEZ71" s="88"/>
      <c r="DFA71" s="105"/>
      <c r="DFB71" s="123"/>
      <c r="DFC71" s="87"/>
      <c r="DFD71" s="88"/>
      <c r="DFE71" s="105"/>
      <c r="DFF71" s="123"/>
      <c r="DFG71" s="87"/>
      <c r="DFH71" s="88"/>
      <c r="DFI71" s="105"/>
      <c r="DFJ71" s="123"/>
      <c r="DFK71" s="87"/>
      <c r="DFL71" s="88"/>
      <c r="DFM71" s="105"/>
      <c r="DFN71" s="123"/>
      <c r="DFO71" s="87"/>
      <c r="DFP71" s="88"/>
      <c r="DFQ71" s="105"/>
      <c r="DFR71" s="123"/>
      <c r="DFS71" s="87"/>
      <c r="DFT71" s="88"/>
      <c r="DFU71" s="105"/>
      <c r="DFV71" s="123"/>
      <c r="DFW71" s="87"/>
      <c r="DFX71" s="88"/>
      <c r="DFY71" s="105"/>
      <c r="DFZ71" s="123"/>
      <c r="DGA71" s="87"/>
      <c r="DGB71" s="88"/>
      <c r="DGC71" s="105"/>
      <c r="DGD71" s="123"/>
      <c r="DGE71" s="87"/>
      <c r="DGF71" s="88"/>
      <c r="DGG71" s="105"/>
      <c r="DGH71" s="123"/>
      <c r="DGI71" s="87"/>
      <c r="DGJ71" s="88"/>
      <c r="DGK71" s="105"/>
      <c r="DGL71" s="123"/>
      <c r="DGM71" s="87"/>
      <c r="DGN71" s="88"/>
      <c r="DGO71" s="105"/>
      <c r="DGP71" s="123"/>
      <c r="DGQ71" s="87"/>
      <c r="DGR71" s="88"/>
      <c r="DGS71" s="105"/>
      <c r="DGT71" s="123"/>
      <c r="DGU71" s="87"/>
      <c r="DGV71" s="88"/>
      <c r="DGW71" s="105"/>
      <c r="DGX71" s="123"/>
      <c r="DGY71" s="87"/>
      <c r="DGZ71" s="88"/>
      <c r="DHA71" s="105"/>
      <c r="DHB71" s="123"/>
      <c r="DHC71" s="87"/>
      <c r="DHD71" s="88"/>
      <c r="DHE71" s="105"/>
      <c r="DHF71" s="123"/>
      <c r="DHG71" s="87"/>
      <c r="DHH71" s="88"/>
      <c r="DHI71" s="105"/>
      <c r="DHJ71" s="123"/>
      <c r="DHK71" s="87"/>
      <c r="DHL71" s="88"/>
      <c r="DHM71" s="105"/>
      <c r="DHN71" s="123"/>
      <c r="DHO71" s="87"/>
      <c r="DHP71" s="88"/>
      <c r="DHQ71" s="105"/>
      <c r="DHR71" s="123"/>
      <c r="DHS71" s="87"/>
      <c r="DHT71" s="88"/>
      <c r="DHU71" s="105"/>
      <c r="DHV71" s="123"/>
      <c r="DHW71" s="87"/>
      <c r="DHX71" s="88"/>
      <c r="DHY71" s="105"/>
      <c r="DHZ71" s="123"/>
      <c r="DIA71" s="87"/>
      <c r="DIB71" s="88"/>
      <c r="DIC71" s="105"/>
      <c r="DID71" s="123"/>
      <c r="DIE71" s="87"/>
      <c r="DIF71" s="88"/>
      <c r="DIG71" s="105"/>
      <c r="DIH71" s="123"/>
      <c r="DII71" s="87"/>
      <c r="DIJ71" s="88"/>
      <c r="DIK71" s="105"/>
      <c r="DIL71" s="123"/>
      <c r="DIM71" s="87"/>
      <c r="DIN71" s="88"/>
      <c r="DIO71" s="105"/>
      <c r="DIP71" s="123"/>
      <c r="DIQ71" s="87"/>
      <c r="DIR71" s="88"/>
      <c r="DIS71" s="105"/>
      <c r="DIT71" s="123"/>
      <c r="DIU71" s="87"/>
      <c r="DIV71" s="88"/>
      <c r="DIW71" s="105"/>
      <c r="DIX71" s="123"/>
      <c r="DIY71" s="87"/>
      <c r="DIZ71" s="88"/>
      <c r="DJA71" s="105"/>
      <c r="DJB71" s="123"/>
      <c r="DJC71" s="87"/>
      <c r="DJD71" s="88"/>
      <c r="DJE71" s="105"/>
      <c r="DJF71" s="123"/>
      <c r="DJG71" s="87"/>
      <c r="DJH71" s="88"/>
      <c r="DJI71" s="105"/>
      <c r="DJJ71" s="123"/>
      <c r="DJK71" s="87"/>
      <c r="DJL71" s="88"/>
      <c r="DJM71" s="105"/>
      <c r="DJN71" s="123"/>
      <c r="DJO71" s="87"/>
      <c r="DJP71" s="88"/>
      <c r="DJQ71" s="105"/>
      <c r="DJR71" s="123"/>
      <c r="DJS71" s="87"/>
      <c r="DJT71" s="88"/>
      <c r="DJU71" s="105"/>
      <c r="DJV71" s="123"/>
      <c r="DJW71" s="87"/>
      <c r="DJX71" s="88"/>
      <c r="DJY71" s="105"/>
      <c r="DJZ71" s="123"/>
      <c r="DKA71" s="87"/>
      <c r="DKB71" s="88"/>
      <c r="DKC71" s="105"/>
      <c r="DKD71" s="123"/>
      <c r="DKE71" s="87"/>
      <c r="DKF71" s="88"/>
      <c r="DKG71" s="105"/>
      <c r="DKH71" s="123"/>
      <c r="DKI71" s="87"/>
      <c r="DKJ71" s="88"/>
      <c r="DKK71" s="105"/>
      <c r="DKL71" s="123"/>
      <c r="DKM71" s="87"/>
      <c r="DKN71" s="88"/>
      <c r="DKO71" s="105"/>
      <c r="DKP71" s="123"/>
      <c r="DKQ71" s="87"/>
      <c r="DKR71" s="88"/>
      <c r="DKS71" s="105"/>
      <c r="DKT71" s="123"/>
      <c r="DKU71" s="87"/>
      <c r="DKV71" s="88"/>
      <c r="DKW71" s="105"/>
      <c r="DKX71" s="123"/>
      <c r="DKY71" s="87"/>
      <c r="DKZ71" s="88"/>
      <c r="DLA71" s="105"/>
      <c r="DLB71" s="123"/>
      <c r="DLC71" s="87"/>
      <c r="DLD71" s="88"/>
      <c r="DLE71" s="105"/>
      <c r="DLF71" s="123"/>
      <c r="DLG71" s="87"/>
      <c r="DLH71" s="88"/>
      <c r="DLI71" s="105"/>
      <c r="DLJ71" s="123"/>
      <c r="DLK71" s="87"/>
      <c r="DLL71" s="88"/>
      <c r="DLM71" s="105"/>
      <c r="DLN71" s="123"/>
      <c r="DLO71" s="87"/>
      <c r="DLP71" s="88"/>
      <c r="DLQ71" s="105"/>
      <c r="DLR71" s="123"/>
      <c r="DLS71" s="87"/>
      <c r="DLT71" s="88"/>
      <c r="DLU71" s="105"/>
      <c r="DLV71" s="123"/>
      <c r="DLW71" s="87"/>
      <c r="DLX71" s="88"/>
      <c r="DLY71" s="105"/>
      <c r="DLZ71" s="123"/>
      <c r="DMA71" s="87"/>
      <c r="DMB71" s="88"/>
      <c r="DMC71" s="105"/>
      <c r="DMD71" s="123"/>
      <c r="DME71" s="87"/>
      <c r="DMF71" s="88"/>
      <c r="DMG71" s="105"/>
      <c r="DMH71" s="123"/>
      <c r="DMI71" s="87"/>
      <c r="DMJ71" s="88"/>
      <c r="DMK71" s="105"/>
      <c r="DML71" s="123"/>
      <c r="DMM71" s="87"/>
      <c r="DMN71" s="88"/>
      <c r="DMO71" s="105"/>
      <c r="DMP71" s="123"/>
      <c r="DMQ71" s="87"/>
      <c r="DMR71" s="88"/>
      <c r="DMS71" s="105"/>
      <c r="DMT71" s="123"/>
      <c r="DMU71" s="87"/>
      <c r="DMV71" s="88"/>
      <c r="DMW71" s="105"/>
      <c r="DMX71" s="123"/>
      <c r="DMY71" s="87"/>
      <c r="DMZ71" s="88"/>
      <c r="DNA71" s="105"/>
      <c r="DNB71" s="123"/>
      <c r="DNC71" s="87"/>
      <c r="DND71" s="88"/>
      <c r="DNE71" s="105"/>
      <c r="DNF71" s="123"/>
      <c r="DNG71" s="87"/>
      <c r="DNH71" s="88"/>
      <c r="DNI71" s="105"/>
      <c r="DNJ71" s="123"/>
      <c r="DNK71" s="87"/>
      <c r="DNL71" s="88"/>
      <c r="DNM71" s="105"/>
      <c r="DNN71" s="123"/>
      <c r="DNO71" s="87"/>
      <c r="DNP71" s="88"/>
      <c r="DNQ71" s="105"/>
      <c r="DNR71" s="123"/>
      <c r="DNS71" s="87"/>
      <c r="DNT71" s="88"/>
      <c r="DNU71" s="105"/>
      <c r="DNV71" s="123"/>
      <c r="DNW71" s="87"/>
      <c r="DNX71" s="88"/>
      <c r="DNY71" s="105"/>
      <c r="DNZ71" s="123"/>
      <c r="DOA71" s="87"/>
      <c r="DOB71" s="88"/>
      <c r="DOC71" s="105"/>
      <c r="DOD71" s="123"/>
      <c r="DOE71" s="87"/>
      <c r="DOF71" s="88"/>
      <c r="DOG71" s="105"/>
      <c r="DOH71" s="123"/>
      <c r="DOI71" s="87"/>
      <c r="DOJ71" s="88"/>
      <c r="DOK71" s="105"/>
      <c r="DOL71" s="123"/>
      <c r="DOM71" s="87"/>
      <c r="DON71" s="88"/>
      <c r="DOO71" s="105"/>
      <c r="DOP71" s="123"/>
      <c r="DOQ71" s="87"/>
      <c r="DOR71" s="88"/>
      <c r="DOS71" s="105"/>
      <c r="DOT71" s="123"/>
      <c r="DOU71" s="87"/>
      <c r="DOV71" s="88"/>
      <c r="DOW71" s="105"/>
      <c r="DOX71" s="123"/>
      <c r="DOY71" s="87"/>
      <c r="DOZ71" s="88"/>
      <c r="DPA71" s="105"/>
      <c r="DPB71" s="123"/>
      <c r="DPC71" s="87"/>
      <c r="DPD71" s="88"/>
      <c r="DPE71" s="105"/>
      <c r="DPF71" s="123"/>
      <c r="DPG71" s="87"/>
      <c r="DPH71" s="88"/>
      <c r="DPI71" s="105"/>
      <c r="DPJ71" s="123"/>
      <c r="DPK71" s="87"/>
      <c r="DPL71" s="88"/>
      <c r="DPM71" s="105"/>
      <c r="DPN71" s="123"/>
      <c r="DPO71" s="87"/>
      <c r="DPP71" s="88"/>
      <c r="DPQ71" s="105"/>
      <c r="DPR71" s="123"/>
      <c r="DPS71" s="87"/>
      <c r="DPT71" s="88"/>
      <c r="DPU71" s="105"/>
      <c r="DPV71" s="123"/>
      <c r="DPW71" s="87"/>
      <c r="DPX71" s="88"/>
      <c r="DPY71" s="105"/>
      <c r="DPZ71" s="123"/>
      <c r="DQA71" s="87"/>
      <c r="DQB71" s="88"/>
      <c r="DQC71" s="105"/>
      <c r="DQD71" s="123"/>
      <c r="DQE71" s="87"/>
      <c r="DQF71" s="88"/>
      <c r="DQG71" s="105"/>
      <c r="DQH71" s="123"/>
      <c r="DQI71" s="87"/>
      <c r="DQJ71" s="88"/>
      <c r="DQK71" s="105"/>
      <c r="DQL71" s="123"/>
      <c r="DQM71" s="87"/>
      <c r="DQN71" s="88"/>
      <c r="DQO71" s="105"/>
      <c r="DQP71" s="123"/>
      <c r="DQQ71" s="87"/>
      <c r="DQR71" s="88"/>
      <c r="DQS71" s="105"/>
      <c r="DQT71" s="123"/>
      <c r="DQU71" s="87"/>
      <c r="DQV71" s="88"/>
      <c r="DQW71" s="105"/>
      <c r="DQX71" s="123"/>
      <c r="DQY71" s="87"/>
      <c r="DQZ71" s="88"/>
      <c r="DRA71" s="105"/>
      <c r="DRB71" s="123"/>
      <c r="DRC71" s="87"/>
      <c r="DRD71" s="88"/>
      <c r="DRE71" s="105"/>
      <c r="DRF71" s="123"/>
      <c r="DRG71" s="87"/>
      <c r="DRH71" s="88"/>
      <c r="DRI71" s="105"/>
      <c r="DRJ71" s="123"/>
      <c r="DRK71" s="87"/>
      <c r="DRL71" s="88"/>
      <c r="DRM71" s="105"/>
      <c r="DRN71" s="123"/>
      <c r="DRO71" s="87"/>
      <c r="DRP71" s="88"/>
      <c r="DRQ71" s="105"/>
      <c r="DRR71" s="123"/>
      <c r="DRS71" s="87"/>
      <c r="DRT71" s="88"/>
      <c r="DRU71" s="105"/>
      <c r="DRV71" s="123"/>
      <c r="DRW71" s="87"/>
      <c r="DRX71" s="88"/>
      <c r="DRY71" s="105"/>
      <c r="DRZ71" s="123"/>
      <c r="DSA71" s="87"/>
      <c r="DSB71" s="88"/>
      <c r="DSC71" s="105"/>
      <c r="DSD71" s="123"/>
      <c r="DSE71" s="87"/>
      <c r="DSF71" s="88"/>
      <c r="DSG71" s="105"/>
      <c r="DSH71" s="123"/>
      <c r="DSI71" s="87"/>
      <c r="DSJ71" s="88"/>
      <c r="DSK71" s="105"/>
      <c r="DSL71" s="123"/>
      <c r="DSM71" s="87"/>
      <c r="DSN71" s="88"/>
      <c r="DSO71" s="105"/>
      <c r="DSP71" s="123"/>
      <c r="DSQ71" s="87"/>
      <c r="DSR71" s="88"/>
      <c r="DSS71" s="105"/>
      <c r="DST71" s="123"/>
      <c r="DSU71" s="87"/>
      <c r="DSV71" s="88"/>
      <c r="DSW71" s="105"/>
      <c r="DSX71" s="123"/>
      <c r="DSY71" s="87"/>
      <c r="DSZ71" s="88"/>
      <c r="DTA71" s="105"/>
      <c r="DTB71" s="123"/>
      <c r="DTC71" s="87"/>
      <c r="DTD71" s="88"/>
      <c r="DTE71" s="105"/>
      <c r="DTF71" s="123"/>
      <c r="DTG71" s="87"/>
      <c r="DTH71" s="88"/>
      <c r="DTI71" s="105"/>
      <c r="DTJ71" s="123"/>
      <c r="DTK71" s="87"/>
      <c r="DTL71" s="88"/>
      <c r="DTM71" s="105"/>
      <c r="DTN71" s="123"/>
      <c r="DTO71" s="87"/>
      <c r="DTP71" s="88"/>
      <c r="DTQ71" s="105"/>
      <c r="DTR71" s="123"/>
      <c r="DTS71" s="87"/>
      <c r="DTT71" s="88"/>
      <c r="DTU71" s="105"/>
      <c r="DTV71" s="123"/>
      <c r="DTW71" s="87"/>
      <c r="DTX71" s="88"/>
      <c r="DTY71" s="105"/>
      <c r="DTZ71" s="123"/>
      <c r="DUA71" s="87"/>
      <c r="DUB71" s="88"/>
      <c r="DUC71" s="105"/>
      <c r="DUD71" s="123"/>
      <c r="DUE71" s="87"/>
      <c r="DUF71" s="88"/>
      <c r="DUG71" s="105"/>
      <c r="DUH71" s="123"/>
      <c r="DUI71" s="87"/>
      <c r="DUJ71" s="88"/>
      <c r="DUK71" s="105"/>
      <c r="DUL71" s="123"/>
      <c r="DUM71" s="87"/>
      <c r="DUN71" s="88"/>
      <c r="DUO71" s="105"/>
      <c r="DUP71" s="123"/>
      <c r="DUQ71" s="87"/>
      <c r="DUR71" s="88"/>
      <c r="DUS71" s="105"/>
      <c r="DUT71" s="123"/>
      <c r="DUU71" s="87"/>
      <c r="DUV71" s="88"/>
      <c r="DUW71" s="105"/>
      <c r="DUX71" s="123"/>
      <c r="DUY71" s="87"/>
      <c r="DUZ71" s="88"/>
      <c r="DVA71" s="105"/>
      <c r="DVB71" s="123"/>
      <c r="DVC71" s="87"/>
      <c r="DVD71" s="88"/>
      <c r="DVE71" s="105"/>
      <c r="DVF71" s="123"/>
      <c r="DVG71" s="87"/>
      <c r="DVH71" s="88"/>
      <c r="DVI71" s="105"/>
      <c r="DVJ71" s="123"/>
      <c r="DVK71" s="87"/>
      <c r="DVL71" s="88"/>
      <c r="DVM71" s="105"/>
      <c r="DVN71" s="123"/>
      <c r="DVO71" s="87"/>
      <c r="DVP71" s="88"/>
      <c r="DVQ71" s="105"/>
      <c r="DVR71" s="123"/>
      <c r="DVS71" s="87"/>
      <c r="DVT71" s="88"/>
      <c r="DVU71" s="105"/>
      <c r="DVV71" s="123"/>
      <c r="DVW71" s="87"/>
      <c r="DVX71" s="88"/>
      <c r="DVY71" s="105"/>
      <c r="DVZ71" s="123"/>
      <c r="DWA71" s="87"/>
      <c r="DWB71" s="88"/>
      <c r="DWC71" s="105"/>
      <c r="DWD71" s="123"/>
      <c r="DWE71" s="87"/>
      <c r="DWF71" s="88"/>
      <c r="DWG71" s="105"/>
      <c r="DWH71" s="123"/>
      <c r="DWI71" s="87"/>
      <c r="DWJ71" s="88"/>
      <c r="DWK71" s="105"/>
      <c r="DWL71" s="123"/>
      <c r="DWM71" s="87"/>
      <c r="DWN71" s="88"/>
      <c r="DWO71" s="105"/>
      <c r="DWP71" s="123"/>
      <c r="DWQ71" s="87"/>
      <c r="DWR71" s="88"/>
      <c r="DWS71" s="105"/>
      <c r="DWT71" s="123"/>
      <c r="DWU71" s="87"/>
      <c r="DWV71" s="88"/>
      <c r="DWW71" s="105"/>
      <c r="DWX71" s="123"/>
      <c r="DWY71" s="87"/>
      <c r="DWZ71" s="88"/>
      <c r="DXA71" s="105"/>
      <c r="DXB71" s="123"/>
      <c r="DXC71" s="87"/>
      <c r="DXD71" s="88"/>
      <c r="DXE71" s="105"/>
      <c r="DXF71" s="123"/>
      <c r="DXG71" s="87"/>
      <c r="DXH71" s="88"/>
      <c r="DXI71" s="105"/>
      <c r="DXJ71" s="123"/>
      <c r="DXK71" s="87"/>
      <c r="DXL71" s="88"/>
      <c r="DXM71" s="105"/>
      <c r="DXN71" s="123"/>
      <c r="DXO71" s="87"/>
      <c r="DXP71" s="88"/>
      <c r="DXQ71" s="105"/>
      <c r="DXR71" s="123"/>
      <c r="DXS71" s="87"/>
      <c r="DXT71" s="88"/>
      <c r="DXU71" s="105"/>
      <c r="DXV71" s="123"/>
      <c r="DXW71" s="87"/>
      <c r="DXX71" s="88"/>
      <c r="DXY71" s="105"/>
      <c r="DXZ71" s="123"/>
      <c r="DYA71" s="87"/>
      <c r="DYB71" s="88"/>
      <c r="DYC71" s="105"/>
      <c r="DYD71" s="123"/>
      <c r="DYE71" s="87"/>
      <c r="DYF71" s="88"/>
      <c r="DYG71" s="105"/>
      <c r="DYH71" s="123"/>
      <c r="DYI71" s="87"/>
      <c r="DYJ71" s="88"/>
      <c r="DYK71" s="105"/>
      <c r="DYL71" s="123"/>
      <c r="DYM71" s="87"/>
      <c r="DYN71" s="88"/>
      <c r="DYO71" s="105"/>
      <c r="DYP71" s="123"/>
      <c r="DYQ71" s="87"/>
      <c r="DYR71" s="88"/>
      <c r="DYS71" s="105"/>
      <c r="DYT71" s="123"/>
      <c r="DYU71" s="87"/>
      <c r="DYV71" s="88"/>
      <c r="DYW71" s="105"/>
      <c r="DYX71" s="123"/>
      <c r="DYY71" s="87"/>
      <c r="DYZ71" s="88"/>
      <c r="DZA71" s="105"/>
      <c r="DZB71" s="123"/>
      <c r="DZC71" s="87"/>
      <c r="DZD71" s="88"/>
      <c r="DZE71" s="105"/>
      <c r="DZF71" s="123"/>
      <c r="DZG71" s="87"/>
      <c r="DZH71" s="88"/>
      <c r="DZI71" s="105"/>
      <c r="DZJ71" s="123"/>
      <c r="DZK71" s="87"/>
      <c r="DZL71" s="88"/>
      <c r="DZM71" s="105"/>
      <c r="DZN71" s="123"/>
      <c r="DZO71" s="87"/>
      <c r="DZP71" s="88"/>
      <c r="DZQ71" s="105"/>
      <c r="DZR71" s="123"/>
      <c r="DZS71" s="87"/>
      <c r="DZT71" s="88"/>
      <c r="DZU71" s="105"/>
      <c r="DZV71" s="123"/>
      <c r="DZW71" s="87"/>
      <c r="DZX71" s="88"/>
      <c r="DZY71" s="105"/>
      <c r="DZZ71" s="123"/>
      <c r="EAA71" s="87"/>
      <c r="EAB71" s="88"/>
      <c r="EAC71" s="105"/>
      <c r="EAD71" s="123"/>
      <c r="EAE71" s="87"/>
      <c r="EAF71" s="88"/>
      <c r="EAG71" s="105"/>
      <c r="EAH71" s="123"/>
      <c r="EAI71" s="87"/>
      <c r="EAJ71" s="88"/>
      <c r="EAK71" s="105"/>
      <c r="EAL71" s="123"/>
      <c r="EAM71" s="87"/>
      <c r="EAN71" s="88"/>
      <c r="EAO71" s="105"/>
      <c r="EAP71" s="123"/>
      <c r="EAQ71" s="87"/>
      <c r="EAR71" s="88"/>
      <c r="EAS71" s="105"/>
      <c r="EAT71" s="123"/>
      <c r="EAU71" s="87"/>
      <c r="EAV71" s="88"/>
      <c r="EAW71" s="105"/>
      <c r="EAX71" s="123"/>
      <c r="EAY71" s="87"/>
      <c r="EAZ71" s="88"/>
      <c r="EBA71" s="105"/>
      <c r="EBB71" s="123"/>
      <c r="EBC71" s="87"/>
      <c r="EBD71" s="88"/>
      <c r="EBE71" s="105"/>
      <c r="EBF71" s="123"/>
      <c r="EBG71" s="87"/>
      <c r="EBH71" s="88"/>
      <c r="EBI71" s="105"/>
      <c r="EBJ71" s="123"/>
      <c r="EBK71" s="87"/>
      <c r="EBL71" s="88"/>
      <c r="EBM71" s="105"/>
      <c r="EBN71" s="123"/>
      <c r="EBO71" s="87"/>
      <c r="EBP71" s="88"/>
      <c r="EBQ71" s="105"/>
      <c r="EBR71" s="123"/>
      <c r="EBS71" s="87"/>
      <c r="EBT71" s="88"/>
      <c r="EBU71" s="105"/>
      <c r="EBV71" s="123"/>
      <c r="EBW71" s="87"/>
      <c r="EBX71" s="88"/>
      <c r="EBY71" s="105"/>
      <c r="EBZ71" s="123"/>
      <c r="ECA71" s="87"/>
      <c r="ECB71" s="88"/>
      <c r="ECC71" s="105"/>
      <c r="ECD71" s="123"/>
      <c r="ECE71" s="87"/>
      <c r="ECF71" s="88"/>
      <c r="ECG71" s="105"/>
      <c r="ECH71" s="123"/>
      <c r="ECI71" s="87"/>
      <c r="ECJ71" s="88"/>
      <c r="ECK71" s="105"/>
      <c r="ECL71" s="123"/>
      <c r="ECM71" s="87"/>
      <c r="ECN71" s="88"/>
      <c r="ECO71" s="105"/>
      <c r="ECP71" s="123"/>
      <c r="ECQ71" s="87"/>
      <c r="ECR71" s="88"/>
      <c r="ECS71" s="105"/>
      <c r="ECT71" s="123"/>
      <c r="ECU71" s="87"/>
      <c r="ECV71" s="88"/>
      <c r="ECW71" s="105"/>
      <c r="ECX71" s="123"/>
      <c r="ECY71" s="87"/>
      <c r="ECZ71" s="88"/>
      <c r="EDA71" s="105"/>
      <c r="EDB71" s="123"/>
      <c r="EDC71" s="87"/>
      <c r="EDD71" s="88"/>
      <c r="EDE71" s="105"/>
      <c r="EDF71" s="123"/>
      <c r="EDG71" s="87"/>
      <c r="EDH71" s="88"/>
      <c r="EDI71" s="105"/>
      <c r="EDJ71" s="123"/>
      <c r="EDK71" s="87"/>
      <c r="EDL71" s="88"/>
      <c r="EDM71" s="105"/>
      <c r="EDN71" s="123"/>
      <c r="EDO71" s="87"/>
      <c r="EDP71" s="88"/>
      <c r="EDQ71" s="105"/>
      <c r="EDR71" s="123"/>
      <c r="EDS71" s="87"/>
      <c r="EDT71" s="88"/>
      <c r="EDU71" s="105"/>
      <c r="EDV71" s="123"/>
      <c r="EDW71" s="87"/>
      <c r="EDX71" s="88"/>
      <c r="EDY71" s="105"/>
      <c r="EDZ71" s="123"/>
      <c r="EEA71" s="87"/>
      <c r="EEB71" s="88"/>
      <c r="EEC71" s="105"/>
      <c r="EED71" s="123"/>
      <c r="EEE71" s="87"/>
      <c r="EEF71" s="88"/>
      <c r="EEG71" s="105"/>
      <c r="EEH71" s="123"/>
      <c r="EEI71" s="87"/>
      <c r="EEJ71" s="88"/>
      <c r="EEK71" s="105"/>
      <c r="EEL71" s="123"/>
      <c r="EEM71" s="87"/>
      <c r="EEN71" s="88"/>
      <c r="EEO71" s="105"/>
      <c r="EEP71" s="123"/>
      <c r="EEQ71" s="87"/>
      <c r="EER71" s="88"/>
      <c r="EES71" s="105"/>
      <c r="EET71" s="123"/>
      <c r="EEU71" s="87"/>
      <c r="EEV71" s="88"/>
      <c r="EEW71" s="105"/>
      <c r="EEX71" s="123"/>
      <c r="EEY71" s="87"/>
      <c r="EEZ71" s="88"/>
      <c r="EFA71" s="105"/>
      <c r="EFB71" s="123"/>
      <c r="EFC71" s="87"/>
      <c r="EFD71" s="88"/>
      <c r="EFE71" s="105"/>
      <c r="EFF71" s="123"/>
      <c r="EFG71" s="87"/>
      <c r="EFH71" s="88"/>
      <c r="EFI71" s="105"/>
      <c r="EFJ71" s="123"/>
      <c r="EFK71" s="87"/>
      <c r="EFL71" s="88"/>
      <c r="EFM71" s="105"/>
      <c r="EFN71" s="123"/>
      <c r="EFO71" s="87"/>
      <c r="EFP71" s="88"/>
      <c r="EFQ71" s="105"/>
      <c r="EFR71" s="123"/>
      <c r="EFS71" s="87"/>
      <c r="EFT71" s="88"/>
      <c r="EFU71" s="105"/>
      <c r="EFV71" s="123"/>
      <c r="EFW71" s="87"/>
      <c r="EFX71" s="88"/>
      <c r="EFY71" s="105"/>
      <c r="EFZ71" s="123"/>
      <c r="EGA71" s="87"/>
      <c r="EGB71" s="88"/>
      <c r="EGC71" s="105"/>
      <c r="EGD71" s="123"/>
      <c r="EGE71" s="87"/>
      <c r="EGF71" s="88"/>
      <c r="EGG71" s="105"/>
      <c r="EGH71" s="123"/>
      <c r="EGI71" s="87"/>
      <c r="EGJ71" s="88"/>
      <c r="EGK71" s="105"/>
      <c r="EGL71" s="123"/>
      <c r="EGM71" s="87"/>
      <c r="EGN71" s="88"/>
      <c r="EGO71" s="105"/>
      <c r="EGP71" s="123"/>
      <c r="EGQ71" s="87"/>
      <c r="EGR71" s="88"/>
      <c r="EGS71" s="105"/>
      <c r="EGT71" s="123"/>
      <c r="EGU71" s="87"/>
      <c r="EGV71" s="88"/>
      <c r="EGW71" s="105"/>
      <c r="EGX71" s="123"/>
      <c r="EGY71" s="87"/>
      <c r="EGZ71" s="88"/>
      <c r="EHA71" s="105"/>
      <c r="EHB71" s="123"/>
      <c r="EHC71" s="87"/>
      <c r="EHD71" s="88"/>
      <c r="EHE71" s="105"/>
      <c r="EHF71" s="123"/>
      <c r="EHG71" s="87"/>
      <c r="EHH71" s="88"/>
      <c r="EHI71" s="105"/>
      <c r="EHJ71" s="123"/>
      <c r="EHK71" s="87"/>
      <c r="EHL71" s="88"/>
      <c r="EHM71" s="105"/>
      <c r="EHN71" s="123"/>
      <c r="EHO71" s="87"/>
      <c r="EHP71" s="88"/>
      <c r="EHQ71" s="105"/>
      <c r="EHR71" s="123"/>
      <c r="EHS71" s="87"/>
      <c r="EHT71" s="88"/>
      <c r="EHU71" s="105"/>
      <c r="EHV71" s="123"/>
      <c r="EHW71" s="87"/>
      <c r="EHX71" s="88"/>
      <c r="EHY71" s="105"/>
      <c r="EHZ71" s="123"/>
      <c r="EIA71" s="87"/>
      <c r="EIB71" s="88"/>
      <c r="EIC71" s="105"/>
      <c r="EID71" s="123"/>
      <c r="EIE71" s="87"/>
      <c r="EIF71" s="88"/>
      <c r="EIG71" s="105"/>
      <c r="EIH71" s="123"/>
      <c r="EII71" s="87"/>
      <c r="EIJ71" s="88"/>
      <c r="EIK71" s="105"/>
      <c r="EIL71" s="123"/>
      <c r="EIM71" s="87"/>
      <c r="EIN71" s="88"/>
      <c r="EIO71" s="105"/>
      <c r="EIP71" s="123"/>
      <c r="EIQ71" s="87"/>
      <c r="EIR71" s="88"/>
      <c r="EIS71" s="105"/>
      <c r="EIT71" s="123"/>
      <c r="EIU71" s="87"/>
      <c r="EIV71" s="88"/>
      <c r="EIW71" s="105"/>
      <c r="EIX71" s="123"/>
      <c r="EIY71" s="87"/>
      <c r="EIZ71" s="88"/>
      <c r="EJA71" s="105"/>
      <c r="EJB71" s="123"/>
      <c r="EJC71" s="87"/>
      <c r="EJD71" s="88"/>
      <c r="EJE71" s="105"/>
      <c r="EJF71" s="123"/>
      <c r="EJG71" s="87"/>
      <c r="EJH71" s="88"/>
      <c r="EJI71" s="105"/>
      <c r="EJJ71" s="123"/>
      <c r="EJK71" s="87"/>
      <c r="EJL71" s="88"/>
      <c r="EJM71" s="105"/>
      <c r="EJN71" s="123"/>
      <c r="EJO71" s="87"/>
      <c r="EJP71" s="88"/>
      <c r="EJQ71" s="105"/>
      <c r="EJR71" s="123"/>
      <c r="EJS71" s="87"/>
      <c r="EJT71" s="88"/>
      <c r="EJU71" s="105"/>
      <c r="EJV71" s="123"/>
      <c r="EJW71" s="87"/>
      <c r="EJX71" s="88"/>
      <c r="EJY71" s="105"/>
      <c r="EJZ71" s="123"/>
      <c r="EKA71" s="87"/>
      <c r="EKB71" s="88"/>
      <c r="EKC71" s="105"/>
      <c r="EKD71" s="123"/>
      <c r="EKE71" s="87"/>
      <c r="EKF71" s="88"/>
      <c r="EKG71" s="105"/>
      <c r="EKH71" s="123"/>
      <c r="EKI71" s="87"/>
      <c r="EKJ71" s="88"/>
      <c r="EKK71" s="105"/>
      <c r="EKL71" s="123"/>
      <c r="EKM71" s="87"/>
      <c r="EKN71" s="88"/>
      <c r="EKO71" s="105"/>
      <c r="EKP71" s="123"/>
      <c r="EKQ71" s="87"/>
      <c r="EKR71" s="88"/>
      <c r="EKS71" s="105"/>
      <c r="EKT71" s="123"/>
      <c r="EKU71" s="87"/>
      <c r="EKV71" s="88"/>
      <c r="EKW71" s="105"/>
      <c r="EKX71" s="123"/>
      <c r="EKY71" s="87"/>
      <c r="EKZ71" s="88"/>
      <c r="ELA71" s="105"/>
      <c r="ELB71" s="123"/>
      <c r="ELC71" s="87"/>
      <c r="ELD71" s="88"/>
      <c r="ELE71" s="105"/>
      <c r="ELF71" s="123"/>
      <c r="ELG71" s="87"/>
      <c r="ELH71" s="88"/>
      <c r="ELI71" s="105"/>
      <c r="ELJ71" s="123"/>
      <c r="ELK71" s="87"/>
      <c r="ELL71" s="88"/>
      <c r="ELM71" s="105"/>
      <c r="ELN71" s="123"/>
      <c r="ELO71" s="87"/>
      <c r="ELP71" s="88"/>
      <c r="ELQ71" s="105"/>
      <c r="ELR71" s="123"/>
      <c r="ELS71" s="87"/>
      <c r="ELT71" s="88"/>
      <c r="ELU71" s="105"/>
      <c r="ELV71" s="123"/>
      <c r="ELW71" s="87"/>
      <c r="ELX71" s="88"/>
      <c r="ELY71" s="105"/>
      <c r="ELZ71" s="123"/>
      <c r="EMA71" s="87"/>
      <c r="EMB71" s="88"/>
      <c r="EMC71" s="105"/>
      <c r="EMD71" s="123"/>
      <c r="EME71" s="87"/>
      <c r="EMF71" s="88"/>
      <c r="EMG71" s="105"/>
      <c r="EMH71" s="123"/>
      <c r="EMI71" s="87"/>
      <c r="EMJ71" s="88"/>
      <c r="EMK71" s="105"/>
      <c r="EML71" s="123"/>
      <c r="EMM71" s="87"/>
      <c r="EMN71" s="88"/>
      <c r="EMO71" s="105"/>
      <c r="EMP71" s="123"/>
      <c r="EMQ71" s="87"/>
      <c r="EMR71" s="88"/>
      <c r="EMS71" s="105"/>
      <c r="EMT71" s="123"/>
      <c r="EMU71" s="87"/>
      <c r="EMV71" s="88"/>
      <c r="EMW71" s="105"/>
      <c r="EMX71" s="123"/>
      <c r="EMY71" s="87"/>
      <c r="EMZ71" s="88"/>
      <c r="ENA71" s="105"/>
      <c r="ENB71" s="123"/>
      <c r="ENC71" s="87"/>
      <c r="END71" s="88"/>
      <c r="ENE71" s="105"/>
      <c r="ENF71" s="123"/>
      <c r="ENG71" s="87"/>
      <c r="ENH71" s="88"/>
      <c r="ENI71" s="105"/>
      <c r="ENJ71" s="123"/>
      <c r="ENK71" s="87"/>
      <c r="ENL71" s="88"/>
      <c r="ENM71" s="105"/>
      <c r="ENN71" s="123"/>
      <c r="ENO71" s="87"/>
      <c r="ENP71" s="88"/>
      <c r="ENQ71" s="105"/>
      <c r="ENR71" s="123"/>
      <c r="ENS71" s="87"/>
      <c r="ENT71" s="88"/>
      <c r="ENU71" s="105"/>
      <c r="ENV71" s="123"/>
      <c r="ENW71" s="87"/>
      <c r="ENX71" s="88"/>
      <c r="ENY71" s="105"/>
      <c r="ENZ71" s="123"/>
      <c r="EOA71" s="87"/>
      <c r="EOB71" s="88"/>
      <c r="EOC71" s="105"/>
      <c r="EOD71" s="123"/>
      <c r="EOE71" s="87"/>
      <c r="EOF71" s="88"/>
      <c r="EOG71" s="105"/>
      <c r="EOH71" s="123"/>
      <c r="EOI71" s="87"/>
      <c r="EOJ71" s="88"/>
      <c r="EOK71" s="105"/>
      <c r="EOL71" s="123"/>
      <c r="EOM71" s="87"/>
      <c r="EON71" s="88"/>
      <c r="EOO71" s="105"/>
      <c r="EOP71" s="123"/>
      <c r="EOQ71" s="87"/>
      <c r="EOR71" s="88"/>
      <c r="EOS71" s="105"/>
      <c r="EOT71" s="123"/>
      <c r="EOU71" s="87"/>
      <c r="EOV71" s="88"/>
      <c r="EOW71" s="105"/>
      <c r="EOX71" s="123"/>
      <c r="EOY71" s="87"/>
      <c r="EOZ71" s="88"/>
      <c r="EPA71" s="105"/>
      <c r="EPB71" s="123"/>
      <c r="EPC71" s="87"/>
      <c r="EPD71" s="88"/>
      <c r="EPE71" s="105"/>
      <c r="EPF71" s="123"/>
      <c r="EPG71" s="87"/>
      <c r="EPH71" s="88"/>
      <c r="EPI71" s="105"/>
      <c r="EPJ71" s="123"/>
      <c r="EPK71" s="87"/>
      <c r="EPL71" s="88"/>
      <c r="EPM71" s="105"/>
      <c r="EPN71" s="123"/>
      <c r="EPO71" s="87"/>
      <c r="EPP71" s="88"/>
      <c r="EPQ71" s="105"/>
      <c r="EPR71" s="123"/>
      <c r="EPS71" s="87"/>
      <c r="EPT71" s="88"/>
      <c r="EPU71" s="105"/>
      <c r="EPV71" s="123"/>
      <c r="EPW71" s="87"/>
      <c r="EPX71" s="88"/>
      <c r="EPY71" s="105"/>
      <c r="EPZ71" s="123"/>
      <c r="EQA71" s="87"/>
      <c r="EQB71" s="88"/>
      <c r="EQC71" s="105"/>
      <c r="EQD71" s="123"/>
      <c r="EQE71" s="87"/>
      <c r="EQF71" s="88"/>
      <c r="EQG71" s="105"/>
      <c r="EQH71" s="123"/>
      <c r="EQI71" s="87"/>
      <c r="EQJ71" s="88"/>
      <c r="EQK71" s="105"/>
      <c r="EQL71" s="123"/>
      <c r="EQM71" s="87"/>
      <c r="EQN71" s="88"/>
      <c r="EQO71" s="105"/>
      <c r="EQP71" s="123"/>
      <c r="EQQ71" s="87"/>
      <c r="EQR71" s="88"/>
      <c r="EQS71" s="105"/>
      <c r="EQT71" s="123"/>
      <c r="EQU71" s="87"/>
      <c r="EQV71" s="88"/>
      <c r="EQW71" s="105"/>
      <c r="EQX71" s="123"/>
      <c r="EQY71" s="87"/>
      <c r="EQZ71" s="88"/>
      <c r="ERA71" s="105"/>
      <c r="ERB71" s="123"/>
      <c r="ERC71" s="87"/>
      <c r="ERD71" s="88"/>
      <c r="ERE71" s="105"/>
      <c r="ERF71" s="123"/>
      <c r="ERG71" s="87"/>
      <c r="ERH71" s="88"/>
      <c r="ERI71" s="105"/>
      <c r="ERJ71" s="123"/>
      <c r="ERK71" s="87"/>
      <c r="ERL71" s="88"/>
      <c r="ERM71" s="105"/>
      <c r="ERN71" s="123"/>
      <c r="ERO71" s="87"/>
      <c r="ERP71" s="88"/>
      <c r="ERQ71" s="105"/>
      <c r="ERR71" s="123"/>
      <c r="ERS71" s="87"/>
      <c r="ERT71" s="88"/>
      <c r="ERU71" s="105"/>
      <c r="ERV71" s="123"/>
      <c r="ERW71" s="87"/>
      <c r="ERX71" s="88"/>
      <c r="ERY71" s="105"/>
      <c r="ERZ71" s="123"/>
      <c r="ESA71" s="87"/>
      <c r="ESB71" s="88"/>
      <c r="ESC71" s="105"/>
      <c r="ESD71" s="123"/>
      <c r="ESE71" s="87"/>
      <c r="ESF71" s="88"/>
      <c r="ESG71" s="105"/>
      <c r="ESH71" s="123"/>
      <c r="ESI71" s="87"/>
      <c r="ESJ71" s="88"/>
      <c r="ESK71" s="105"/>
      <c r="ESL71" s="123"/>
      <c r="ESM71" s="87"/>
      <c r="ESN71" s="88"/>
      <c r="ESO71" s="105"/>
      <c r="ESP71" s="123"/>
      <c r="ESQ71" s="87"/>
      <c r="ESR71" s="88"/>
      <c r="ESS71" s="105"/>
      <c r="EST71" s="123"/>
      <c r="ESU71" s="87"/>
      <c r="ESV71" s="88"/>
      <c r="ESW71" s="105"/>
      <c r="ESX71" s="123"/>
      <c r="ESY71" s="87"/>
      <c r="ESZ71" s="88"/>
      <c r="ETA71" s="105"/>
      <c r="ETB71" s="123"/>
      <c r="ETC71" s="87"/>
      <c r="ETD71" s="88"/>
      <c r="ETE71" s="105"/>
      <c r="ETF71" s="123"/>
      <c r="ETG71" s="87"/>
      <c r="ETH71" s="88"/>
      <c r="ETI71" s="105"/>
      <c r="ETJ71" s="123"/>
      <c r="ETK71" s="87"/>
      <c r="ETL71" s="88"/>
      <c r="ETM71" s="105"/>
      <c r="ETN71" s="123"/>
      <c r="ETO71" s="87"/>
      <c r="ETP71" s="88"/>
      <c r="ETQ71" s="105"/>
      <c r="ETR71" s="123"/>
      <c r="ETS71" s="87"/>
      <c r="ETT71" s="88"/>
      <c r="ETU71" s="105"/>
      <c r="ETV71" s="123"/>
      <c r="ETW71" s="87"/>
      <c r="ETX71" s="88"/>
      <c r="ETY71" s="105"/>
      <c r="ETZ71" s="123"/>
      <c r="EUA71" s="87"/>
      <c r="EUB71" s="88"/>
      <c r="EUC71" s="105"/>
      <c r="EUD71" s="123"/>
      <c r="EUE71" s="87"/>
      <c r="EUF71" s="88"/>
      <c r="EUG71" s="105"/>
      <c r="EUH71" s="123"/>
      <c r="EUI71" s="87"/>
      <c r="EUJ71" s="88"/>
      <c r="EUK71" s="105"/>
      <c r="EUL71" s="123"/>
      <c r="EUM71" s="87"/>
      <c r="EUN71" s="88"/>
      <c r="EUO71" s="105"/>
      <c r="EUP71" s="123"/>
      <c r="EUQ71" s="87"/>
      <c r="EUR71" s="88"/>
      <c r="EUS71" s="105"/>
      <c r="EUT71" s="123"/>
      <c r="EUU71" s="87"/>
      <c r="EUV71" s="88"/>
      <c r="EUW71" s="105"/>
      <c r="EUX71" s="123"/>
      <c r="EUY71" s="87"/>
      <c r="EUZ71" s="88"/>
      <c r="EVA71" s="105"/>
      <c r="EVB71" s="123"/>
      <c r="EVC71" s="87"/>
      <c r="EVD71" s="88"/>
      <c r="EVE71" s="105"/>
      <c r="EVF71" s="123"/>
      <c r="EVG71" s="87"/>
      <c r="EVH71" s="88"/>
      <c r="EVI71" s="105"/>
      <c r="EVJ71" s="123"/>
      <c r="EVK71" s="87"/>
      <c r="EVL71" s="88"/>
      <c r="EVM71" s="105"/>
      <c r="EVN71" s="123"/>
      <c r="EVO71" s="87"/>
      <c r="EVP71" s="88"/>
      <c r="EVQ71" s="105"/>
      <c r="EVR71" s="123"/>
      <c r="EVS71" s="87"/>
      <c r="EVT71" s="88"/>
      <c r="EVU71" s="105"/>
      <c r="EVV71" s="123"/>
      <c r="EVW71" s="87"/>
      <c r="EVX71" s="88"/>
      <c r="EVY71" s="105"/>
      <c r="EVZ71" s="123"/>
      <c r="EWA71" s="87"/>
      <c r="EWB71" s="88"/>
      <c r="EWC71" s="105"/>
      <c r="EWD71" s="123"/>
      <c r="EWE71" s="87"/>
      <c r="EWF71" s="88"/>
      <c r="EWG71" s="105"/>
      <c r="EWH71" s="123"/>
      <c r="EWI71" s="87"/>
      <c r="EWJ71" s="88"/>
      <c r="EWK71" s="105"/>
      <c r="EWL71" s="123"/>
      <c r="EWM71" s="87"/>
      <c r="EWN71" s="88"/>
      <c r="EWO71" s="105"/>
      <c r="EWP71" s="123"/>
      <c r="EWQ71" s="87"/>
      <c r="EWR71" s="88"/>
      <c r="EWS71" s="105"/>
      <c r="EWT71" s="123"/>
      <c r="EWU71" s="87"/>
      <c r="EWV71" s="88"/>
      <c r="EWW71" s="105"/>
      <c r="EWX71" s="123"/>
      <c r="EWY71" s="87"/>
      <c r="EWZ71" s="88"/>
      <c r="EXA71" s="105"/>
      <c r="EXB71" s="123"/>
      <c r="EXC71" s="87"/>
      <c r="EXD71" s="88"/>
      <c r="EXE71" s="105"/>
      <c r="EXF71" s="123"/>
      <c r="EXG71" s="87"/>
      <c r="EXH71" s="88"/>
      <c r="EXI71" s="105"/>
      <c r="EXJ71" s="123"/>
      <c r="EXK71" s="87"/>
      <c r="EXL71" s="88"/>
      <c r="EXM71" s="105"/>
      <c r="EXN71" s="123"/>
      <c r="EXO71" s="87"/>
      <c r="EXP71" s="88"/>
      <c r="EXQ71" s="105"/>
      <c r="EXR71" s="123"/>
      <c r="EXS71" s="87"/>
      <c r="EXT71" s="88"/>
      <c r="EXU71" s="105"/>
      <c r="EXV71" s="123"/>
      <c r="EXW71" s="87"/>
      <c r="EXX71" s="88"/>
      <c r="EXY71" s="105"/>
      <c r="EXZ71" s="123"/>
      <c r="EYA71" s="87"/>
      <c r="EYB71" s="88"/>
      <c r="EYC71" s="105"/>
      <c r="EYD71" s="123"/>
      <c r="EYE71" s="87"/>
      <c r="EYF71" s="88"/>
      <c r="EYG71" s="105"/>
      <c r="EYH71" s="123"/>
      <c r="EYI71" s="87"/>
      <c r="EYJ71" s="88"/>
      <c r="EYK71" s="105"/>
      <c r="EYL71" s="123"/>
      <c r="EYM71" s="87"/>
      <c r="EYN71" s="88"/>
      <c r="EYO71" s="105"/>
      <c r="EYP71" s="123"/>
      <c r="EYQ71" s="87"/>
      <c r="EYR71" s="88"/>
      <c r="EYS71" s="105"/>
      <c r="EYT71" s="123"/>
      <c r="EYU71" s="87"/>
      <c r="EYV71" s="88"/>
      <c r="EYW71" s="105"/>
      <c r="EYX71" s="123"/>
      <c r="EYY71" s="87"/>
      <c r="EYZ71" s="88"/>
      <c r="EZA71" s="105"/>
      <c r="EZB71" s="123"/>
      <c r="EZC71" s="87"/>
      <c r="EZD71" s="88"/>
      <c r="EZE71" s="105"/>
      <c r="EZF71" s="123"/>
      <c r="EZG71" s="87"/>
      <c r="EZH71" s="88"/>
      <c r="EZI71" s="105"/>
      <c r="EZJ71" s="123"/>
      <c r="EZK71" s="87"/>
      <c r="EZL71" s="88"/>
      <c r="EZM71" s="105"/>
      <c r="EZN71" s="123"/>
      <c r="EZO71" s="87"/>
      <c r="EZP71" s="88"/>
      <c r="EZQ71" s="105"/>
      <c r="EZR71" s="123"/>
      <c r="EZS71" s="87"/>
      <c r="EZT71" s="88"/>
      <c r="EZU71" s="105"/>
      <c r="EZV71" s="123"/>
      <c r="EZW71" s="87"/>
      <c r="EZX71" s="88"/>
      <c r="EZY71" s="105"/>
      <c r="EZZ71" s="123"/>
      <c r="FAA71" s="87"/>
      <c r="FAB71" s="88"/>
      <c r="FAC71" s="105"/>
      <c r="FAD71" s="123"/>
      <c r="FAE71" s="87"/>
      <c r="FAF71" s="88"/>
      <c r="FAG71" s="105"/>
      <c r="FAH71" s="123"/>
      <c r="FAI71" s="87"/>
      <c r="FAJ71" s="88"/>
      <c r="FAK71" s="105"/>
      <c r="FAL71" s="123"/>
      <c r="FAM71" s="87"/>
      <c r="FAN71" s="88"/>
      <c r="FAO71" s="105"/>
      <c r="FAP71" s="123"/>
      <c r="FAQ71" s="87"/>
      <c r="FAR71" s="88"/>
      <c r="FAS71" s="105"/>
      <c r="FAT71" s="123"/>
      <c r="FAU71" s="87"/>
      <c r="FAV71" s="88"/>
      <c r="FAW71" s="105"/>
      <c r="FAX71" s="123"/>
      <c r="FAY71" s="87"/>
      <c r="FAZ71" s="88"/>
      <c r="FBA71" s="105"/>
      <c r="FBB71" s="123"/>
      <c r="FBC71" s="87"/>
      <c r="FBD71" s="88"/>
      <c r="FBE71" s="105"/>
      <c r="FBF71" s="123"/>
      <c r="FBG71" s="87"/>
      <c r="FBH71" s="88"/>
      <c r="FBI71" s="105"/>
      <c r="FBJ71" s="123"/>
      <c r="FBK71" s="87"/>
      <c r="FBL71" s="88"/>
      <c r="FBM71" s="105"/>
      <c r="FBN71" s="123"/>
      <c r="FBO71" s="87"/>
      <c r="FBP71" s="88"/>
      <c r="FBQ71" s="105"/>
      <c r="FBR71" s="123"/>
      <c r="FBS71" s="87"/>
      <c r="FBT71" s="88"/>
      <c r="FBU71" s="105"/>
      <c r="FBV71" s="123"/>
      <c r="FBW71" s="87"/>
      <c r="FBX71" s="88"/>
      <c r="FBY71" s="105"/>
      <c r="FBZ71" s="123"/>
      <c r="FCA71" s="87"/>
      <c r="FCB71" s="88"/>
      <c r="FCC71" s="105"/>
      <c r="FCD71" s="123"/>
      <c r="FCE71" s="87"/>
      <c r="FCF71" s="88"/>
      <c r="FCG71" s="105"/>
      <c r="FCH71" s="123"/>
      <c r="FCI71" s="87"/>
      <c r="FCJ71" s="88"/>
      <c r="FCK71" s="105"/>
      <c r="FCL71" s="123"/>
      <c r="FCM71" s="87"/>
      <c r="FCN71" s="88"/>
      <c r="FCO71" s="105"/>
      <c r="FCP71" s="123"/>
      <c r="FCQ71" s="87"/>
      <c r="FCR71" s="88"/>
      <c r="FCS71" s="105"/>
      <c r="FCT71" s="123"/>
      <c r="FCU71" s="87"/>
      <c r="FCV71" s="88"/>
      <c r="FCW71" s="105"/>
      <c r="FCX71" s="123"/>
      <c r="FCY71" s="87"/>
      <c r="FCZ71" s="88"/>
      <c r="FDA71" s="105"/>
      <c r="FDB71" s="123"/>
      <c r="FDC71" s="87"/>
      <c r="FDD71" s="88"/>
      <c r="FDE71" s="105"/>
      <c r="FDF71" s="123"/>
      <c r="FDG71" s="87"/>
      <c r="FDH71" s="88"/>
      <c r="FDI71" s="105"/>
      <c r="FDJ71" s="123"/>
      <c r="FDK71" s="87"/>
      <c r="FDL71" s="88"/>
      <c r="FDM71" s="105"/>
      <c r="FDN71" s="123"/>
      <c r="FDO71" s="87"/>
      <c r="FDP71" s="88"/>
      <c r="FDQ71" s="105"/>
      <c r="FDR71" s="123"/>
      <c r="FDS71" s="87"/>
      <c r="FDT71" s="88"/>
      <c r="FDU71" s="105"/>
      <c r="FDV71" s="123"/>
      <c r="FDW71" s="87"/>
      <c r="FDX71" s="88"/>
      <c r="FDY71" s="105"/>
      <c r="FDZ71" s="123"/>
      <c r="FEA71" s="87"/>
      <c r="FEB71" s="88"/>
      <c r="FEC71" s="105"/>
      <c r="FED71" s="123"/>
      <c r="FEE71" s="87"/>
      <c r="FEF71" s="88"/>
      <c r="FEG71" s="105"/>
      <c r="FEH71" s="123"/>
      <c r="FEI71" s="87"/>
      <c r="FEJ71" s="88"/>
      <c r="FEK71" s="105"/>
      <c r="FEL71" s="123"/>
      <c r="FEM71" s="87"/>
      <c r="FEN71" s="88"/>
      <c r="FEO71" s="105"/>
      <c r="FEP71" s="123"/>
      <c r="FEQ71" s="87"/>
      <c r="FER71" s="88"/>
      <c r="FES71" s="105"/>
      <c r="FET71" s="123"/>
      <c r="FEU71" s="87"/>
      <c r="FEV71" s="88"/>
      <c r="FEW71" s="105"/>
      <c r="FEX71" s="123"/>
      <c r="FEY71" s="87"/>
      <c r="FEZ71" s="88"/>
      <c r="FFA71" s="105"/>
      <c r="FFB71" s="123"/>
      <c r="FFC71" s="87"/>
      <c r="FFD71" s="88"/>
      <c r="FFE71" s="105"/>
      <c r="FFF71" s="123"/>
      <c r="FFG71" s="87"/>
      <c r="FFH71" s="88"/>
      <c r="FFI71" s="105"/>
      <c r="FFJ71" s="123"/>
      <c r="FFK71" s="87"/>
      <c r="FFL71" s="88"/>
      <c r="FFM71" s="105"/>
      <c r="FFN71" s="123"/>
      <c r="FFO71" s="87"/>
      <c r="FFP71" s="88"/>
      <c r="FFQ71" s="105"/>
      <c r="FFR71" s="123"/>
      <c r="FFS71" s="87"/>
      <c r="FFT71" s="88"/>
      <c r="FFU71" s="105"/>
      <c r="FFV71" s="123"/>
      <c r="FFW71" s="87"/>
      <c r="FFX71" s="88"/>
      <c r="FFY71" s="105"/>
      <c r="FFZ71" s="123"/>
      <c r="FGA71" s="87"/>
      <c r="FGB71" s="88"/>
      <c r="FGC71" s="105"/>
      <c r="FGD71" s="123"/>
      <c r="FGE71" s="87"/>
      <c r="FGF71" s="88"/>
      <c r="FGG71" s="105"/>
      <c r="FGH71" s="123"/>
      <c r="FGI71" s="87"/>
      <c r="FGJ71" s="88"/>
      <c r="FGK71" s="105"/>
      <c r="FGL71" s="123"/>
      <c r="FGM71" s="87"/>
      <c r="FGN71" s="88"/>
      <c r="FGO71" s="105"/>
      <c r="FGP71" s="123"/>
      <c r="FGQ71" s="87"/>
      <c r="FGR71" s="88"/>
      <c r="FGS71" s="105"/>
      <c r="FGT71" s="123"/>
      <c r="FGU71" s="87"/>
      <c r="FGV71" s="88"/>
      <c r="FGW71" s="105"/>
      <c r="FGX71" s="123"/>
      <c r="FGY71" s="87"/>
      <c r="FGZ71" s="88"/>
      <c r="FHA71" s="105"/>
      <c r="FHB71" s="123"/>
      <c r="FHC71" s="87"/>
      <c r="FHD71" s="88"/>
      <c r="FHE71" s="105"/>
      <c r="FHF71" s="123"/>
      <c r="FHG71" s="87"/>
      <c r="FHH71" s="88"/>
      <c r="FHI71" s="105"/>
      <c r="FHJ71" s="123"/>
      <c r="FHK71" s="87"/>
      <c r="FHL71" s="88"/>
      <c r="FHM71" s="105"/>
      <c r="FHN71" s="123"/>
      <c r="FHO71" s="87"/>
      <c r="FHP71" s="88"/>
      <c r="FHQ71" s="105"/>
      <c r="FHR71" s="123"/>
      <c r="FHS71" s="87"/>
      <c r="FHT71" s="88"/>
      <c r="FHU71" s="105"/>
      <c r="FHV71" s="123"/>
      <c r="FHW71" s="87"/>
      <c r="FHX71" s="88"/>
      <c r="FHY71" s="105"/>
      <c r="FHZ71" s="123"/>
      <c r="FIA71" s="87"/>
      <c r="FIB71" s="88"/>
      <c r="FIC71" s="105"/>
      <c r="FID71" s="123"/>
      <c r="FIE71" s="87"/>
      <c r="FIF71" s="88"/>
      <c r="FIG71" s="105"/>
      <c r="FIH71" s="123"/>
      <c r="FII71" s="87"/>
      <c r="FIJ71" s="88"/>
      <c r="FIK71" s="105"/>
      <c r="FIL71" s="123"/>
      <c r="FIM71" s="87"/>
      <c r="FIN71" s="88"/>
      <c r="FIO71" s="105"/>
      <c r="FIP71" s="123"/>
      <c r="FIQ71" s="87"/>
      <c r="FIR71" s="88"/>
      <c r="FIS71" s="105"/>
      <c r="FIT71" s="123"/>
      <c r="FIU71" s="87"/>
      <c r="FIV71" s="88"/>
      <c r="FIW71" s="105"/>
      <c r="FIX71" s="123"/>
      <c r="FIY71" s="87"/>
      <c r="FIZ71" s="88"/>
      <c r="FJA71" s="105"/>
      <c r="FJB71" s="123"/>
      <c r="FJC71" s="87"/>
      <c r="FJD71" s="88"/>
      <c r="FJE71" s="105"/>
      <c r="FJF71" s="123"/>
      <c r="FJG71" s="87"/>
      <c r="FJH71" s="88"/>
      <c r="FJI71" s="105"/>
      <c r="FJJ71" s="123"/>
      <c r="FJK71" s="87"/>
      <c r="FJL71" s="88"/>
      <c r="FJM71" s="105"/>
      <c r="FJN71" s="123"/>
      <c r="FJO71" s="87"/>
      <c r="FJP71" s="88"/>
      <c r="FJQ71" s="105"/>
      <c r="FJR71" s="123"/>
      <c r="FJS71" s="87"/>
      <c r="FJT71" s="88"/>
      <c r="FJU71" s="105"/>
      <c r="FJV71" s="123"/>
      <c r="FJW71" s="87"/>
      <c r="FJX71" s="88"/>
      <c r="FJY71" s="105"/>
      <c r="FJZ71" s="123"/>
      <c r="FKA71" s="87"/>
      <c r="FKB71" s="88"/>
      <c r="FKC71" s="105"/>
      <c r="FKD71" s="123"/>
      <c r="FKE71" s="87"/>
      <c r="FKF71" s="88"/>
      <c r="FKG71" s="105"/>
      <c r="FKH71" s="123"/>
      <c r="FKI71" s="87"/>
      <c r="FKJ71" s="88"/>
      <c r="FKK71" s="105"/>
      <c r="FKL71" s="123"/>
      <c r="FKM71" s="87"/>
      <c r="FKN71" s="88"/>
      <c r="FKO71" s="105"/>
      <c r="FKP71" s="123"/>
      <c r="FKQ71" s="87"/>
      <c r="FKR71" s="88"/>
      <c r="FKS71" s="105"/>
      <c r="FKT71" s="123"/>
      <c r="FKU71" s="87"/>
      <c r="FKV71" s="88"/>
      <c r="FKW71" s="105"/>
      <c r="FKX71" s="123"/>
      <c r="FKY71" s="87"/>
      <c r="FKZ71" s="88"/>
      <c r="FLA71" s="105"/>
      <c r="FLB71" s="123"/>
      <c r="FLC71" s="87"/>
      <c r="FLD71" s="88"/>
      <c r="FLE71" s="105"/>
      <c r="FLF71" s="123"/>
      <c r="FLG71" s="87"/>
      <c r="FLH71" s="88"/>
      <c r="FLI71" s="105"/>
      <c r="FLJ71" s="123"/>
      <c r="FLK71" s="87"/>
      <c r="FLL71" s="88"/>
      <c r="FLM71" s="105"/>
      <c r="FLN71" s="123"/>
      <c r="FLO71" s="87"/>
      <c r="FLP71" s="88"/>
      <c r="FLQ71" s="105"/>
      <c r="FLR71" s="123"/>
      <c r="FLS71" s="87"/>
      <c r="FLT71" s="88"/>
      <c r="FLU71" s="105"/>
      <c r="FLV71" s="123"/>
      <c r="FLW71" s="87"/>
      <c r="FLX71" s="88"/>
      <c r="FLY71" s="105"/>
      <c r="FLZ71" s="123"/>
      <c r="FMA71" s="87"/>
      <c r="FMB71" s="88"/>
      <c r="FMC71" s="105"/>
      <c r="FMD71" s="123"/>
      <c r="FME71" s="87"/>
      <c r="FMF71" s="88"/>
      <c r="FMG71" s="105"/>
      <c r="FMH71" s="123"/>
      <c r="FMI71" s="87"/>
      <c r="FMJ71" s="88"/>
      <c r="FMK71" s="105"/>
      <c r="FML71" s="123"/>
      <c r="FMM71" s="87"/>
      <c r="FMN71" s="88"/>
      <c r="FMO71" s="105"/>
      <c r="FMP71" s="123"/>
      <c r="FMQ71" s="87"/>
      <c r="FMR71" s="88"/>
      <c r="FMS71" s="105"/>
      <c r="FMT71" s="123"/>
      <c r="FMU71" s="87"/>
      <c r="FMV71" s="88"/>
      <c r="FMW71" s="105"/>
      <c r="FMX71" s="123"/>
      <c r="FMY71" s="87"/>
      <c r="FMZ71" s="88"/>
      <c r="FNA71" s="105"/>
      <c r="FNB71" s="123"/>
      <c r="FNC71" s="87"/>
      <c r="FND71" s="88"/>
      <c r="FNE71" s="105"/>
      <c r="FNF71" s="123"/>
      <c r="FNG71" s="87"/>
      <c r="FNH71" s="88"/>
      <c r="FNI71" s="105"/>
      <c r="FNJ71" s="123"/>
      <c r="FNK71" s="87"/>
      <c r="FNL71" s="88"/>
      <c r="FNM71" s="105"/>
      <c r="FNN71" s="123"/>
      <c r="FNO71" s="87"/>
      <c r="FNP71" s="88"/>
      <c r="FNQ71" s="105"/>
      <c r="FNR71" s="123"/>
      <c r="FNS71" s="87"/>
      <c r="FNT71" s="88"/>
      <c r="FNU71" s="105"/>
      <c r="FNV71" s="123"/>
      <c r="FNW71" s="87"/>
      <c r="FNX71" s="88"/>
      <c r="FNY71" s="105"/>
      <c r="FNZ71" s="123"/>
      <c r="FOA71" s="87"/>
      <c r="FOB71" s="88"/>
      <c r="FOC71" s="105"/>
      <c r="FOD71" s="123"/>
      <c r="FOE71" s="87"/>
      <c r="FOF71" s="88"/>
      <c r="FOG71" s="105"/>
      <c r="FOH71" s="123"/>
      <c r="FOI71" s="87"/>
      <c r="FOJ71" s="88"/>
      <c r="FOK71" s="105"/>
      <c r="FOL71" s="123"/>
      <c r="FOM71" s="87"/>
      <c r="FON71" s="88"/>
      <c r="FOO71" s="105"/>
      <c r="FOP71" s="123"/>
      <c r="FOQ71" s="87"/>
      <c r="FOR71" s="88"/>
      <c r="FOS71" s="105"/>
      <c r="FOT71" s="123"/>
      <c r="FOU71" s="87"/>
      <c r="FOV71" s="88"/>
      <c r="FOW71" s="105"/>
      <c r="FOX71" s="123"/>
      <c r="FOY71" s="87"/>
      <c r="FOZ71" s="88"/>
      <c r="FPA71" s="105"/>
      <c r="FPB71" s="123"/>
      <c r="FPC71" s="87"/>
      <c r="FPD71" s="88"/>
      <c r="FPE71" s="105"/>
      <c r="FPF71" s="123"/>
      <c r="FPG71" s="87"/>
      <c r="FPH71" s="88"/>
      <c r="FPI71" s="105"/>
      <c r="FPJ71" s="123"/>
      <c r="FPK71" s="87"/>
      <c r="FPL71" s="88"/>
      <c r="FPM71" s="105"/>
      <c r="FPN71" s="123"/>
      <c r="FPO71" s="87"/>
      <c r="FPP71" s="88"/>
      <c r="FPQ71" s="105"/>
      <c r="FPR71" s="123"/>
      <c r="FPS71" s="87"/>
      <c r="FPT71" s="88"/>
      <c r="FPU71" s="105"/>
      <c r="FPV71" s="123"/>
      <c r="FPW71" s="87"/>
      <c r="FPX71" s="88"/>
      <c r="FPY71" s="105"/>
      <c r="FPZ71" s="123"/>
      <c r="FQA71" s="87"/>
      <c r="FQB71" s="88"/>
      <c r="FQC71" s="105"/>
      <c r="FQD71" s="123"/>
      <c r="FQE71" s="87"/>
      <c r="FQF71" s="88"/>
      <c r="FQG71" s="105"/>
      <c r="FQH71" s="123"/>
      <c r="FQI71" s="87"/>
      <c r="FQJ71" s="88"/>
      <c r="FQK71" s="105"/>
      <c r="FQL71" s="123"/>
      <c r="FQM71" s="87"/>
      <c r="FQN71" s="88"/>
      <c r="FQO71" s="105"/>
      <c r="FQP71" s="123"/>
      <c r="FQQ71" s="87"/>
      <c r="FQR71" s="88"/>
      <c r="FQS71" s="105"/>
      <c r="FQT71" s="123"/>
      <c r="FQU71" s="87"/>
      <c r="FQV71" s="88"/>
      <c r="FQW71" s="105"/>
      <c r="FQX71" s="123"/>
      <c r="FQY71" s="87"/>
      <c r="FQZ71" s="88"/>
      <c r="FRA71" s="105"/>
      <c r="FRB71" s="123"/>
      <c r="FRC71" s="87"/>
      <c r="FRD71" s="88"/>
      <c r="FRE71" s="105"/>
      <c r="FRF71" s="123"/>
      <c r="FRG71" s="87"/>
      <c r="FRH71" s="88"/>
      <c r="FRI71" s="105"/>
      <c r="FRJ71" s="123"/>
      <c r="FRK71" s="87"/>
      <c r="FRL71" s="88"/>
      <c r="FRM71" s="105"/>
      <c r="FRN71" s="123"/>
      <c r="FRO71" s="87"/>
      <c r="FRP71" s="88"/>
      <c r="FRQ71" s="105"/>
      <c r="FRR71" s="123"/>
      <c r="FRS71" s="87"/>
      <c r="FRT71" s="88"/>
      <c r="FRU71" s="105"/>
      <c r="FRV71" s="123"/>
      <c r="FRW71" s="87"/>
      <c r="FRX71" s="88"/>
      <c r="FRY71" s="105"/>
      <c r="FRZ71" s="123"/>
      <c r="FSA71" s="87"/>
      <c r="FSB71" s="88"/>
      <c r="FSC71" s="105"/>
      <c r="FSD71" s="123"/>
      <c r="FSE71" s="87"/>
      <c r="FSF71" s="88"/>
      <c r="FSG71" s="105"/>
      <c r="FSH71" s="123"/>
      <c r="FSI71" s="87"/>
      <c r="FSJ71" s="88"/>
      <c r="FSK71" s="105"/>
      <c r="FSL71" s="123"/>
      <c r="FSM71" s="87"/>
      <c r="FSN71" s="88"/>
      <c r="FSO71" s="105"/>
      <c r="FSP71" s="123"/>
      <c r="FSQ71" s="87"/>
      <c r="FSR71" s="88"/>
      <c r="FSS71" s="105"/>
      <c r="FST71" s="123"/>
      <c r="FSU71" s="87"/>
      <c r="FSV71" s="88"/>
      <c r="FSW71" s="105"/>
      <c r="FSX71" s="123"/>
      <c r="FSY71" s="87"/>
      <c r="FSZ71" s="88"/>
      <c r="FTA71" s="105"/>
      <c r="FTB71" s="123"/>
      <c r="FTC71" s="87"/>
      <c r="FTD71" s="88"/>
      <c r="FTE71" s="105"/>
      <c r="FTF71" s="123"/>
      <c r="FTG71" s="87"/>
      <c r="FTH71" s="88"/>
      <c r="FTI71" s="105"/>
      <c r="FTJ71" s="123"/>
      <c r="FTK71" s="87"/>
      <c r="FTL71" s="88"/>
      <c r="FTM71" s="105"/>
      <c r="FTN71" s="123"/>
      <c r="FTO71" s="87"/>
      <c r="FTP71" s="88"/>
      <c r="FTQ71" s="105"/>
      <c r="FTR71" s="123"/>
      <c r="FTS71" s="87"/>
      <c r="FTT71" s="88"/>
      <c r="FTU71" s="105"/>
      <c r="FTV71" s="123"/>
      <c r="FTW71" s="87"/>
      <c r="FTX71" s="88"/>
      <c r="FTY71" s="105"/>
      <c r="FTZ71" s="123"/>
      <c r="FUA71" s="87"/>
      <c r="FUB71" s="88"/>
      <c r="FUC71" s="105"/>
      <c r="FUD71" s="123"/>
      <c r="FUE71" s="87"/>
      <c r="FUF71" s="88"/>
      <c r="FUG71" s="105"/>
      <c r="FUH71" s="123"/>
      <c r="FUI71" s="87"/>
      <c r="FUJ71" s="88"/>
      <c r="FUK71" s="105"/>
      <c r="FUL71" s="123"/>
      <c r="FUM71" s="87"/>
      <c r="FUN71" s="88"/>
      <c r="FUO71" s="105"/>
      <c r="FUP71" s="123"/>
      <c r="FUQ71" s="87"/>
      <c r="FUR71" s="88"/>
      <c r="FUS71" s="105"/>
      <c r="FUT71" s="123"/>
      <c r="FUU71" s="87"/>
      <c r="FUV71" s="88"/>
      <c r="FUW71" s="105"/>
      <c r="FUX71" s="123"/>
      <c r="FUY71" s="87"/>
      <c r="FUZ71" s="88"/>
      <c r="FVA71" s="105"/>
      <c r="FVB71" s="123"/>
      <c r="FVC71" s="87"/>
      <c r="FVD71" s="88"/>
      <c r="FVE71" s="105"/>
      <c r="FVF71" s="123"/>
      <c r="FVG71" s="87"/>
      <c r="FVH71" s="88"/>
      <c r="FVI71" s="105"/>
      <c r="FVJ71" s="123"/>
      <c r="FVK71" s="87"/>
      <c r="FVL71" s="88"/>
      <c r="FVM71" s="105"/>
      <c r="FVN71" s="123"/>
      <c r="FVO71" s="87"/>
      <c r="FVP71" s="88"/>
      <c r="FVQ71" s="105"/>
      <c r="FVR71" s="123"/>
      <c r="FVS71" s="87"/>
      <c r="FVT71" s="88"/>
      <c r="FVU71" s="105"/>
      <c r="FVV71" s="123"/>
      <c r="FVW71" s="87"/>
      <c r="FVX71" s="88"/>
      <c r="FVY71" s="105"/>
      <c r="FVZ71" s="123"/>
      <c r="FWA71" s="87"/>
      <c r="FWB71" s="88"/>
      <c r="FWC71" s="105"/>
      <c r="FWD71" s="123"/>
      <c r="FWE71" s="87"/>
      <c r="FWF71" s="88"/>
      <c r="FWG71" s="105"/>
      <c r="FWH71" s="123"/>
      <c r="FWI71" s="87"/>
      <c r="FWJ71" s="88"/>
      <c r="FWK71" s="105"/>
      <c r="FWL71" s="123"/>
      <c r="FWM71" s="87"/>
      <c r="FWN71" s="88"/>
      <c r="FWO71" s="105"/>
      <c r="FWP71" s="123"/>
      <c r="FWQ71" s="87"/>
      <c r="FWR71" s="88"/>
      <c r="FWS71" s="105"/>
      <c r="FWT71" s="123"/>
      <c r="FWU71" s="87"/>
      <c r="FWV71" s="88"/>
      <c r="FWW71" s="105"/>
      <c r="FWX71" s="123"/>
      <c r="FWY71" s="87"/>
      <c r="FWZ71" s="88"/>
      <c r="FXA71" s="105"/>
      <c r="FXB71" s="123"/>
      <c r="FXC71" s="87"/>
      <c r="FXD71" s="88"/>
      <c r="FXE71" s="105"/>
      <c r="FXF71" s="123"/>
      <c r="FXG71" s="87"/>
      <c r="FXH71" s="88"/>
      <c r="FXI71" s="105"/>
      <c r="FXJ71" s="123"/>
      <c r="FXK71" s="87"/>
      <c r="FXL71" s="88"/>
      <c r="FXM71" s="105"/>
      <c r="FXN71" s="123"/>
      <c r="FXO71" s="87"/>
      <c r="FXP71" s="88"/>
      <c r="FXQ71" s="105"/>
      <c r="FXR71" s="123"/>
      <c r="FXS71" s="87"/>
      <c r="FXT71" s="88"/>
      <c r="FXU71" s="105"/>
      <c r="FXV71" s="123"/>
      <c r="FXW71" s="87"/>
      <c r="FXX71" s="88"/>
      <c r="FXY71" s="105"/>
      <c r="FXZ71" s="123"/>
      <c r="FYA71" s="87"/>
      <c r="FYB71" s="88"/>
      <c r="FYC71" s="105"/>
      <c r="FYD71" s="123"/>
      <c r="FYE71" s="87"/>
      <c r="FYF71" s="88"/>
      <c r="FYG71" s="105"/>
      <c r="FYH71" s="123"/>
      <c r="FYI71" s="87"/>
      <c r="FYJ71" s="88"/>
      <c r="FYK71" s="105"/>
      <c r="FYL71" s="123"/>
      <c r="FYM71" s="87"/>
      <c r="FYN71" s="88"/>
      <c r="FYO71" s="105"/>
      <c r="FYP71" s="123"/>
      <c r="FYQ71" s="87"/>
      <c r="FYR71" s="88"/>
      <c r="FYS71" s="105"/>
      <c r="FYT71" s="123"/>
      <c r="FYU71" s="87"/>
      <c r="FYV71" s="88"/>
      <c r="FYW71" s="105"/>
      <c r="FYX71" s="123"/>
      <c r="FYY71" s="87"/>
      <c r="FYZ71" s="88"/>
      <c r="FZA71" s="105"/>
      <c r="FZB71" s="123"/>
      <c r="FZC71" s="87"/>
      <c r="FZD71" s="88"/>
      <c r="FZE71" s="105"/>
      <c r="FZF71" s="123"/>
      <c r="FZG71" s="87"/>
      <c r="FZH71" s="88"/>
      <c r="FZI71" s="105"/>
      <c r="FZJ71" s="123"/>
      <c r="FZK71" s="87"/>
      <c r="FZL71" s="88"/>
      <c r="FZM71" s="105"/>
      <c r="FZN71" s="123"/>
      <c r="FZO71" s="87"/>
      <c r="FZP71" s="88"/>
      <c r="FZQ71" s="105"/>
      <c r="FZR71" s="123"/>
      <c r="FZS71" s="87"/>
      <c r="FZT71" s="88"/>
      <c r="FZU71" s="105"/>
      <c r="FZV71" s="123"/>
      <c r="FZW71" s="87"/>
      <c r="FZX71" s="88"/>
      <c r="FZY71" s="105"/>
      <c r="FZZ71" s="123"/>
      <c r="GAA71" s="87"/>
      <c r="GAB71" s="88"/>
      <c r="GAC71" s="105"/>
      <c r="GAD71" s="123"/>
      <c r="GAE71" s="87"/>
      <c r="GAF71" s="88"/>
      <c r="GAG71" s="105"/>
      <c r="GAH71" s="123"/>
      <c r="GAI71" s="87"/>
      <c r="GAJ71" s="88"/>
      <c r="GAK71" s="105"/>
      <c r="GAL71" s="123"/>
      <c r="GAM71" s="87"/>
      <c r="GAN71" s="88"/>
      <c r="GAO71" s="105"/>
      <c r="GAP71" s="123"/>
      <c r="GAQ71" s="87"/>
      <c r="GAR71" s="88"/>
      <c r="GAS71" s="105"/>
      <c r="GAT71" s="123"/>
      <c r="GAU71" s="87"/>
      <c r="GAV71" s="88"/>
      <c r="GAW71" s="105"/>
      <c r="GAX71" s="123"/>
      <c r="GAY71" s="87"/>
      <c r="GAZ71" s="88"/>
      <c r="GBA71" s="105"/>
      <c r="GBB71" s="123"/>
      <c r="GBC71" s="87"/>
      <c r="GBD71" s="88"/>
      <c r="GBE71" s="105"/>
      <c r="GBF71" s="123"/>
      <c r="GBG71" s="87"/>
      <c r="GBH71" s="88"/>
      <c r="GBI71" s="105"/>
      <c r="GBJ71" s="123"/>
      <c r="GBK71" s="87"/>
      <c r="GBL71" s="88"/>
      <c r="GBM71" s="105"/>
      <c r="GBN71" s="123"/>
      <c r="GBO71" s="87"/>
      <c r="GBP71" s="88"/>
      <c r="GBQ71" s="105"/>
      <c r="GBR71" s="123"/>
      <c r="GBS71" s="87"/>
      <c r="GBT71" s="88"/>
      <c r="GBU71" s="105"/>
      <c r="GBV71" s="123"/>
      <c r="GBW71" s="87"/>
      <c r="GBX71" s="88"/>
      <c r="GBY71" s="105"/>
      <c r="GBZ71" s="123"/>
      <c r="GCA71" s="87"/>
      <c r="GCB71" s="88"/>
      <c r="GCC71" s="105"/>
      <c r="GCD71" s="123"/>
      <c r="GCE71" s="87"/>
      <c r="GCF71" s="88"/>
      <c r="GCG71" s="105"/>
      <c r="GCH71" s="123"/>
      <c r="GCI71" s="87"/>
      <c r="GCJ71" s="88"/>
      <c r="GCK71" s="105"/>
      <c r="GCL71" s="123"/>
      <c r="GCM71" s="87"/>
      <c r="GCN71" s="88"/>
      <c r="GCO71" s="105"/>
      <c r="GCP71" s="123"/>
      <c r="GCQ71" s="87"/>
      <c r="GCR71" s="88"/>
      <c r="GCS71" s="105"/>
      <c r="GCT71" s="123"/>
      <c r="GCU71" s="87"/>
      <c r="GCV71" s="88"/>
      <c r="GCW71" s="105"/>
      <c r="GCX71" s="123"/>
      <c r="GCY71" s="87"/>
      <c r="GCZ71" s="88"/>
      <c r="GDA71" s="105"/>
      <c r="GDB71" s="123"/>
      <c r="GDC71" s="87"/>
      <c r="GDD71" s="88"/>
      <c r="GDE71" s="105"/>
      <c r="GDF71" s="123"/>
      <c r="GDG71" s="87"/>
      <c r="GDH71" s="88"/>
      <c r="GDI71" s="105"/>
      <c r="GDJ71" s="123"/>
      <c r="GDK71" s="87"/>
      <c r="GDL71" s="88"/>
      <c r="GDM71" s="105"/>
      <c r="GDN71" s="123"/>
      <c r="GDO71" s="87"/>
      <c r="GDP71" s="88"/>
      <c r="GDQ71" s="105"/>
      <c r="GDR71" s="123"/>
      <c r="GDS71" s="87"/>
      <c r="GDT71" s="88"/>
      <c r="GDU71" s="105"/>
      <c r="GDV71" s="123"/>
      <c r="GDW71" s="87"/>
      <c r="GDX71" s="88"/>
      <c r="GDY71" s="105"/>
      <c r="GDZ71" s="123"/>
      <c r="GEA71" s="87"/>
      <c r="GEB71" s="88"/>
      <c r="GEC71" s="105"/>
      <c r="GED71" s="123"/>
      <c r="GEE71" s="87"/>
      <c r="GEF71" s="88"/>
      <c r="GEG71" s="105"/>
      <c r="GEH71" s="123"/>
      <c r="GEI71" s="87"/>
      <c r="GEJ71" s="88"/>
      <c r="GEK71" s="105"/>
      <c r="GEL71" s="123"/>
      <c r="GEM71" s="87"/>
      <c r="GEN71" s="88"/>
      <c r="GEO71" s="105"/>
      <c r="GEP71" s="123"/>
      <c r="GEQ71" s="87"/>
      <c r="GER71" s="88"/>
      <c r="GES71" s="105"/>
      <c r="GET71" s="123"/>
      <c r="GEU71" s="87"/>
      <c r="GEV71" s="88"/>
      <c r="GEW71" s="105"/>
      <c r="GEX71" s="123"/>
      <c r="GEY71" s="87"/>
      <c r="GEZ71" s="88"/>
      <c r="GFA71" s="105"/>
      <c r="GFB71" s="123"/>
      <c r="GFC71" s="87"/>
      <c r="GFD71" s="88"/>
      <c r="GFE71" s="105"/>
      <c r="GFF71" s="123"/>
      <c r="GFG71" s="87"/>
      <c r="GFH71" s="88"/>
      <c r="GFI71" s="105"/>
      <c r="GFJ71" s="123"/>
      <c r="GFK71" s="87"/>
      <c r="GFL71" s="88"/>
      <c r="GFM71" s="105"/>
      <c r="GFN71" s="123"/>
      <c r="GFO71" s="87"/>
      <c r="GFP71" s="88"/>
      <c r="GFQ71" s="105"/>
      <c r="GFR71" s="123"/>
      <c r="GFS71" s="87"/>
      <c r="GFT71" s="88"/>
      <c r="GFU71" s="105"/>
      <c r="GFV71" s="123"/>
      <c r="GFW71" s="87"/>
      <c r="GFX71" s="88"/>
      <c r="GFY71" s="105"/>
      <c r="GFZ71" s="123"/>
      <c r="GGA71" s="87"/>
      <c r="GGB71" s="88"/>
      <c r="GGC71" s="105"/>
      <c r="GGD71" s="123"/>
      <c r="GGE71" s="87"/>
      <c r="GGF71" s="88"/>
      <c r="GGG71" s="105"/>
      <c r="GGH71" s="123"/>
      <c r="GGI71" s="87"/>
      <c r="GGJ71" s="88"/>
      <c r="GGK71" s="105"/>
      <c r="GGL71" s="123"/>
      <c r="GGM71" s="87"/>
      <c r="GGN71" s="88"/>
      <c r="GGO71" s="105"/>
      <c r="GGP71" s="123"/>
      <c r="GGQ71" s="87"/>
      <c r="GGR71" s="88"/>
      <c r="GGS71" s="105"/>
      <c r="GGT71" s="123"/>
      <c r="GGU71" s="87"/>
      <c r="GGV71" s="88"/>
      <c r="GGW71" s="105"/>
      <c r="GGX71" s="123"/>
      <c r="GGY71" s="87"/>
      <c r="GGZ71" s="88"/>
      <c r="GHA71" s="105"/>
      <c r="GHB71" s="123"/>
      <c r="GHC71" s="87"/>
      <c r="GHD71" s="88"/>
      <c r="GHE71" s="105"/>
      <c r="GHF71" s="123"/>
      <c r="GHG71" s="87"/>
      <c r="GHH71" s="88"/>
      <c r="GHI71" s="105"/>
      <c r="GHJ71" s="123"/>
      <c r="GHK71" s="87"/>
      <c r="GHL71" s="88"/>
      <c r="GHM71" s="105"/>
      <c r="GHN71" s="123"/>
      <c r="GHO71" s="87"/>
      <c r="GHP71" s="88"/>
      <c r="GHQ71" s="105"/>
      <c r="GHR71" s="123"/>
      <c r="GHS71" s="87"/>
      <c r="GHT71" s="88"/>
      <c r="GHU71" s="105"/>
      <c r="GHV71" s="123"/>
      <c r="GHW71" s="87"/>
      <c r="GHX71" s="88"/>
      <c r="GHY71" s="105"/>
      <c r="GHZ71" s="123"/>
      <c r="GIA71" s="87"/>
      <c r="GIB71" s="88"/>
      <c r="GIC71" s="105"/>
      <c r="GID71" s="123"/>
      <c r="GIE71" s="87"/>
      <c r="GIF71" s="88"/>
      <c r="GIG71" s="105"/>
      <c r="GIH71" s="123"/>
      <c r="GII71" s="87"/>
      <c r="GIJ71" s="88"/>
      <c r="GIK71" s="105"/>
      <c r="GIL71" s="123"/>
      <c r="GIM71" s="87"/>
      <c r="GIN71" s="88"/>
      <c r="GIO71" s="105"/>
      <c r="GIP71" s="123"/>
      <c r="GIQ71" s="87"/>
      <c r="GIR71" s="88"/>
      <c r="GIS71" s="105"/>
      <c r="GIT71" s="123"/>
      <c r="GIU71" s="87"/>
      <c r="GIV71" s="88"/>
      <c r="GIW71" s="105"/>
      <c r="GIX71" s="123"/>
      <c r="GIY71" s="87"/>
      <c r="GIZ71" s="88"/>
      <c r="GJA71" s="105"/>
      <c r="GJB71" s="123"/>
      <c r="GJC71" s="87"/>
      <c r="GJD71" s="88"/>
      <c r="GJE71" s="105"/>
      <c r="GJF71" s="123"/>
      <c r="GJG71" s="87"/>
      <c r="GJH71" s="88"/>
      <c r="GJI71" s="105"/>
      <c r="GJJ71" s="123"/>
      <c r="GJK71" s="87"/>
      <c r="GJL71" s="88"/>
      <c r="GJM71" s="105"/>
      <c r="GJN71" s="123"/>
      <c r="GJO71" s="87"/>
      <c r="GJP71" s="88"/>
      <c r="GJQ71" s="105"/>
      <c r="GJR71" s="123"/>
      <c r="GJS71" s="87"/>
      <c r="GJT71" s="88"/>
      <c r="GJU71" s="105"/>
      <c r="GJV71" s="123"/>
      <c r="GJW71" s="87"/>
      <c r="GJX71" s="88"/>
      <c r="GJY71" s="105"/>
      <c r="GJZ71" s="123"/>
      <c r="GKA71" s="87"/>
      <c r="GKB71" s="88"/>
      <c r="GKC71" s="105"/>
      <c r="GKD71" s="123"/>
      <c r="GKE71" s="87"/>
      <c r="GKF71" s="88"/>
      <c r="GKG71" s="105"/>
      <c r="GKH71" s="123"/>
      <c r="GKI71" s="87"/>
      <c r="GKJ71" s="88"/>
      <c r="GKK71" s="105"/>
      <c r="GKL71" s="123"/>
      <c r="GKM71" s="87"/>
      <c r="GKN71" s="88"/>
      <c r="GKO71" s="105"/>
      <c r="GKP71" s="123"/>
      <c r="GKQ71" s="87"/>
      <c r="GKR71" s="88"/>
      <c r="GKS71" s="105"/>
      <c r="GKT71" s="123"/>
      <c r="GKU71" s="87"/>
      <c r="GKV71" s="88"/>
      <c r="GKW71" s="105"/>
      <c r="GKX71" s="123"/>
      <c r="GKY71" s="87"/>
      <c r="GKZ71" s="88"/>
      <c r="GLA71" s="105"/>
      <c r="GLB71" s="123"/>
      <c r="GLC71" s="87"/>
      <c r="GLD71" s="88"/>
      <c r="GLE71" s="105"/>
      <c r="GLF71" s="123"/>
      <c r="GLG71" s="87"/>
      <c r="GLH71" s="88"/>
      <c r="GLI71" s="105"/>
      <c r="GLJ71" s="123"/>
      <c r="GLK71" s="87"/>
      <c r="GLL71" s="88"/>
      <c r="GLM71" s="105"/>
      <c r="GLN71" s="123"/>
      <c r="GLO71" s="87"/>
      <c r="GLP71" s="88"/>
      <c r="GLQ71" s="105"/>
      <c r="GLR71" s="123"/>
      <c r="GLS71" s="87"/>
      <c r="GLT71" s="88"/>
      <c r="GLU71" s="105"/>
      <c r="GLV71" s="123"/>
      <c r="GLW71" s="87"/>
      <c r="GLX71" s="88"/>
      <c r="GLY71" s="105"/>
      <c r="GLZ71" s="123"/>
      <c r="GMA71" s="87"/>
      <c r="GMB71" s="88"/>
      <c r="GMC71" s="105"/>
      <c r="GMD71" s="123"/>
      <c r="GME71" s="87"/>
      <c r="GMF71" s="88"/>
      <c r="GMG71" s="105"/>
      <c r="GMH71" s="123"/>
      <c r="GMI71" s="87"/>
      <c r="GMJ71" s="88"/>
      <c r="GMK71" s="105"/>
      <c r="GML71" s="123"/>
      <c r="GMM71" s="87"/>
      <c r="GMN71" s="88"/>
      <c r="GMO71" s="105"/>
      <c r="GMP71" s="123"/>
      <c r="GMQ71" s="87"/>
      <c r="GMR71" s="88"/>
      <c r="GMS71" s="105"/>
      <c r="GMT71" s="123"/>
      <c r="GMU71" s="87"/>
      <c r="GMV71" s="88"/>
      <c r="GMW71" s="105"/>
      <c r="GMX71" s="123"/>
      <c r="GMY71" s="87"/>
      <c r="GMZ71" s="88"/>
      <c r="GNA71" s="105"/>
      <c r="GNB71" s="123"/>
      <c r="GNC71" s="87"/>
      <c r="GND71" s="88"/>
      <c r="GNE71" s="105"/>
      <c r="GNF71" s="123"/>
      <c r="GNG71" s="87"/>
      <c r="GNH71" s="88"/>
      <c r="GNI71" s="105"/>
      <c r="GNJ71" s="123"/>
      <c r="GNK71" s="87"/>
      <c r="GNL71" s="88"/>
      <c r="GNM71" s="105"/>
      <c r="GNN71" s="123"/>
      <c r="GNO71" s="87"/>
      <c r="GNP71" s="88"/>
      <c r="GNQ71" s="105"/>
      <c r="GNR71" s="123"/>
      <c r="GNS71" s="87"/>
      <c r="GNT71" s="88"/>
      <c r="GNU71" s="105"/>
      <c r="GNV71" s="123"/>
      <c r="GNW71" s="87"/>
      <c r="GNX71" s="88"/>
      <c r="GNY71" s="105"/>
      <c r="GNZ71" s="123"/>
      <c r="GOA71" s="87"/>
      <c r="GOB71" s="88"/>
      <c r="GOC71" s="105"/>
      <c r="GOD71" s="123"/>
      <c r="GOE71" s="87"/>
      <c r="GOF71" s="88"/>
      <c r="GOG71" s="105"/>
      <c r="GOH71" s="123"/>
      <c r="GOI71" s="87"/>
      <c r="GOJ71" s="88"/>
      <c r="GOK71" s="105"/>
      <c r="GOL71" s="123"/>
      <c r="GOM71" s="87"/>
      <c r="GON71" s="88"/>
      <c r="GOO71" s="105"/>
      <c r="GOP71" s="123"/>
      <c r="GOQ71" s="87"/>
      <c r="GOR71" s="88"/>
      <c r="GOS71" s="105"/>
      <c r="GOT71" s="123"/>
      <c r="GOU71" s="87"/>
      <c r="GOV71" s="88"/>
      <c r="GOW71" s="105"/>
      <c r="GOX71" s="123"/>
      <c r="GOY71" s="87"/>
      <c r="GOZ71" s="88"/>
      <c r="GPA71" s="105"/>
      <c r="GPB71" s="123"/>
      <c r="GPC71" s="87"/>
      <c r="GPD71" s="88"/>
      <c r="GPE71" s="105"/>
      <c r="GPF71" s="123"/>
      <c r="GPG71" s="87"/>
      <c r="GPH71" s="88"/>
      <c r="GPI71" s="105"/>
      <c r="GPJ71" s="123"/>
      <c r="GPK71" s="87"/>
      <c r="GPL71" s="88"/>
      <c r="GPM71" s="105"/>
      <c r="GPN71" s="123"/>
      <c r="GPO71" s="87"/>
      <c r="GPP71" s="88"/>
      <c r="GPQ71" s="105"/>
      <c r="GPR71" s="123"/>
      <c r="GPS71" s="87"/>
      <c r="GPT71" s="88"/>
      <c r="GPU71" s="105"/>
      <c r="GPV71" s="123"/>
      <c r="GPW71" s="87"/>
      <c r="GPX71" s="88"/>
      <c r="GPY71" s="105"/>
      <c r="GPZ71" s="123"/>
      <c r="GQA71" s="87"/>
      <c r="GQB71" s="88"/>
      <c r="GQC71" s="105"/>
      <c r="GQD71" s="123"/>
      <c r="GQE71" s="87"/>
      <c r="GQF71" s="88"/>
      <c r="GQG71" s="105"/>
      <c r="GQH71" s="123"/>
      <c r="GQI71" s="87"/>
      <c r="GQJ71" s="88"/>
      <c r="GQK71" s="105"/>
      <c r="GQL71" s="123"/>
      <c r="GQM71" s="87"/>
      <c r="GQN71" s="88"/>
      <c r="GQO71" s="105"/>
      <c r="GQP71" s="123"/>
      <c r="GQQ71" s="87"/>
      <c r="GQR71" s="88"/>
      <c r="GQS71" s="105"/>
      <c r="GQT71" s="123"/>
      <c r="GQU71" s="87"/>
      <c r="GQV71" s="88"/>
      <c r="GQW71" s="105"/>
      <c r="GQX71" s="123"/>
      <c r="GQY71" s="87"/>
      <c r="GQZ71" s="88"/>
      <c r="GRA71" s="105"/>
      <c r="GRB71" s="123"/>
      <c r="GRC71" s="87"/>
      <c r="GRD71" s="88"/>
      <c r="GRE71" s="105"/>
      <c r="GRF71" s="123"/>
      <c r="GRG71" s="87"/>
      <c r="GRH71" s="88"/>
      <c r="GRI71" s="105"/>
      <c r="GRJ71" s="123"/>
      <c r="GRK71" s="87"/>
      <c r="GRL71" s="88"/>
      <c r="GRM71" s="105"/>
      <c r="GRN71" s="123"/>
      <c r="GRO71" s="87"/>
      <c r="GRP71" s="88"/>
      <c r="GRQ71" s="105"/>
      <c r="GRR71" s="123"/>
      <c r="GRS71" s="87"/>
      <c r="GRT71" s="88"/>
      <c r="GRU71" s="105"/>
      <c r="GRV71" s="123"/>
      <c r="GRW71" s="87"/>
      <c r="GRX71" s="88"/>
      <c r="GRY71" s="105"/>
      <c r="GRZ71" s="123"/>
      <c r="GSA71" s="87"/>
      <c r="GSB71" s="88"/>
      <c r="GSC71" s="105"/>
      <c r="GSD71" s="123"/>
      <c r="GSE71" s="87"/>
      <c r="GSF71" s="88"/>
      <c r="GSG71" s="105"/>
      <c r="GSH71" s="123"/>
      <c r="GSI71" s="87"/>
      <c r="GSJ71" s="88"/>
      <c r="GSK71" s="105"/>
      <c r="GSL71" s="123"/>
      <c r="GSM71" s="87"/>
      <c r="GSN71" s="88"/>
      <c r="GSO71" s="105"/>
      <c r="GSP71" s="123"/>
      <c r="GSQ71" s="87"/>
      <c r="GSR71" s="88"/>
      <c r="GSS71" s="105"/>
      <c r="GST71" s="123"/>
      <c r="GSU71" s="87"/>
      <c r="GSV71" s="88"/>
      <c r="GSW71" s="105"/>
      <c r="GSX71" s="123"/>
      <c r="GSY71" s="87"/>
      <c r="GSZ71" s="88"/>
      <c r="GTA71" s="105"/>
      <c r="GTB71" s="123"/>
      <c r="GTC71" s="87"/>
      <c r="GTD71" s="88"/>
      <c r="GTE71" s="105"/>
      <c r="GTF71" s="123"/>
      <c r="GTG71" s="87"/>
      <c r="GTH71" s="88"/>
      <c r="GTI71" s="105"/>
      <c r="GTJ71" s="123"/>
      <c r="GTK71" s="87"/>
      <c r="GTL71" s="88"/>
      <c r="GTM71" s="105"/>
      <c r="GTN71" s="123"/>
      <c r="GTO71" s="87"/>
      <c r="GTP71" s="88"/>
      <c r="GTQ71" s="105"/>
      <c r="GTR71" s="123"/>
      <c r="GTS71" s="87"/>
      <c r="GTT71" s="88"/>
      <c r="GTU71" s="105"/>
      <c r="GTV71" s="123"/>
      <c r="GTW71" s="87"/>
      <c r="GTX71" s="88"/>
      <c r="GTY71" s="105"/>
      <c r="GTZ71" s="123"/>
      <c r="GUA71" s="87"/>
      <c r="GUB71" s="88"/>
      <c r="GUC71" s="105"/>
      <c r="GUD71" s="123"/>
      <c r="GUE71" s="87"/>
      <c r="GUF71" s="88"/>
      <c r="GUG71" s="105"/>
      <c r="GUH71" s="123"/>
      <c r="GUI71" s="87"/>
      <c r="GUJ71" s="88"/>
      <c r="GUK71" s="105"/>
      <c r="GUL71" s="123"/>
      <c r="GUM71" s="87"/>
      <c r="GUN71" s="88"/>
      <c r="GUO71" s="105"/>
      <c r="GUP71" s="123"/>
      <c r="GUQ71" s="87"/>
      <c r="GUR71" s="88"/>
      <c r="GUS71" s="105"/>
      <c r="GUT71" s="123"/>
      <c r="GUU71" s="87"/>
      <c r="GUV71" s="88"/>
      <c r="GUW71" s="105"/>
      <c r="GUX71" s="123"/>
      <c r="GUY71" s="87"/>
      <c r="GUZ71" s="88"/>
      <c r="GVA71" s="105"/>
      <c r="GVB71" s="123"/>
      <c r="GVC71" s="87"/>
      <c r="GVD71" s="88"/>
      <c r="GVE71" s="105"/>
      <c r="GVF71" s="123"/>
      <c r="GVG71" s="87"/>
      <c r="GVH71" s="88"/>
      <c r="GVI71" s="105"/>
      <c r="GVJ71" s="123"/>
      <c r="GVK71" s="87"/>
      <c r="GVL71" s="88"/>
      <c r="GVM71" s="105"/>
      <c r="GVN71" s="123"/>
      <c r="GVO71" s="87"/>
      <c r="GVP71" s="88"/>
      <c r="GVQ71" s="105"/>
      <c r="GVR71" s="123"/>
      <c r="GVS71" s="87"/>
      <c r="GVT71" s="88"/>
      <c r="GVU71" s="105"/>
      <c r="GVV71" s="123"/>
      <c r="GVW71" s="87"/>
      <c r="GVX71" s="88"/>
      <c r="GVY71" s="105"/>
      <c r="GVZ71" s="123"/>
      <c r="GWA71" s="87"/>
      <c r="GWB71" s="88"/>
      <c r="GWC71" s="105"/>
      <c r="GWD71" s="123"/>
      <c r="GWE71" s="87"/>
      <c r="GWF71" s="88"/>
      <c r="GWG71" s="105"/>
      <c r="GWH71" s="123"/>
      <c r="GWI71" s="87"/>
      <c r="GWJ71" s="88"/>
      <c r="GWK71" s="105"/>
      <c r="GWL71" s="123"/>
      <c r="GWM71" s="87"/>
      <c r="GWN71" s="88"/>
      <c r="GWO71" s="105"/>
      <c r="GWP71" s="123"/>
      <c r="GWQ71" s="87"/>
      <c r="GWR71" s="88"/>
      <c r="GWS71" s="105"/>
      <c r="GWT71" s="123"/>
      <c r="GWU71" s="87"/>
      <c r="GWV71" s="88"/>
      <c r="GWW71" s="105"/>
      <c r="GWX71" s="123"/>
      <c r="GWY71" s="87"/>
      <c r="GWZ71" s="88"/>
      <c r="GXA71" s="105"/>
      <c r="GXB71" s="123"/>
      <c r="GXC71" s="87"/>
      <c r="GXD71" s="88"/>
      <c r="GXE71" s="105"/>
      <c r="GXF71" s="123"/>
      <c r="GXG71" s="87"/>
      <c r="GXH71" s="88"/>
      <c r="GXI71" s="105"/>
      <c r="GXJ71" s="123"/>
      <c r="GXK71" s="87"/>
      <c r="GXL71" s="88"/>
      <c r="GXM71" s="105"/>
      <c r="GXN71" s="123"/>
      <c r="GXO71" s="87"/>
      <c r="GXP71" s="88"/>
      <c r="GXQ71" s="105"/>
      <c r="GXR71" s="123"/>
      <c r="GXS71" s="87"/>
      <c r="GXT71" s="88"/>
      <c r="GXU71" s="105"/>
      <c r="GXV71" s="123"/>
      <c r="GXW71" s="87"/>
      <c r="GXX71" s="88"/>
      <c r="GXY71" s="105"/>
      <c r="GXZ71" s="123"/>
      <c r="GYA71" s="87"/>
      <c r="GYB71" s="88"/>
      <c r="GYC71" s="105"/>
      <c r="GYD71" s="123"/>
      <c r="GYE71" s="87"/>
      <c r="GYF71" s="88"/>
      <c r="GYG71" s="105"/>
      <c r="GYH71" s="123"/>
      <c r="GYI71" s="87"/>
      <c r="GYJ71" s="88"/>
      <c r="GYK71" s="105"/>
      <c r="GYL71" s="123"/>
      <c r="GYM71" s="87"/>
      <c r="GYN71" s="88"/>
      <c r="GYO71" s="105"/>
      <c r="GYP71" s="123"/>
      <c r="GYQ71" s="87"/>
      <c r="GYR71" s="88"/>
      <c r="GYS71" s="105"/>
      <c r="GYT71" s="123"/>
      <c r="GYU71" s="87"/>
      <c r="GYV71" s="88"/>
      <c r="GYW71" s="105"/>
      <c r="GYX71" s="123"/>
      <c r="GYY71" s="87"/>
      <c r="GYZ71" s="88"/>
      <c r="GZA71" s="105"/>
      <c r="GZB71" s="123"/>
      <c r="GZC71" s="87"/>
      <c r="GZD71" s="88"/>
      <c r="GZE71" s="105"/>
      <c r="GZF71" s="123"/>
      <c r="GZG71" s="87"/>
      <c r="GZH71" s="88"/>
      <c r="GZI71" s="105"/>
      <c r="GZJ71" s="123"/>
      <c r="GZK71" s="87"/>
      <c r="GZL71" s="88"/>
      <c r="GZM71" s="105"/>
      <c r="GZN71" s="123"/>
      <c r="GZO71" s="87"/>
      <c r="GZP71" s="88"/>
      <c r="GZQ71" s="105"/>
      <c r="GZR71" s="123"/>
      <c r="GZS71" s="87"/>
      <c r="GZT71" s="88"/>
      <c r="GZU71" s="105"/>
      <c r="GZV71" s="123"/>
      <c r="GZW71" s="87"/>
      <c r="GZX71" s="88"/>
      <c r="GZY71" s="105"/>
      <c r="GZZ71" s="123"/>
      <c r="HAA71" s="87"/>
      <c r="HAB71" s="88"/>
      <c r="HAC71" s="105"/>
      <c r="HAD71" s="123"/>
      <c r="HAE71" s="87"/>
      <c r="HAF71" s="88"/>
      <c r="HAG71" s="105"/>
      <c r="HAH71" s="123"/>
      <c r="HAI71" s="87"/>
      <c r="HAJ71" s="88"/>
      <c r="HAK71" s="105"/>
      <c r="HAL71" s="123"/>
      <c r="HAM71" s="87"/>
      <c r="HAN71" s="88"/>
      <c r="HAO71" s="105"/>
      <c r="HAP71" s="123"/>
      <c r="HAQ71" s="87"/>
      <c r="HAR71" s="88"/>
      <c r="HAS71" s="105"/>
      <c r="HAT71" s="123"/>
      <c r="HAU71" s="87"/>
      <c r="HAV71" s="88"/>
      <c r="HAW71" s="105"/>
      <c r="HAX71" s="123"/>
      <c r="HAY71" s="87"/>
      <c r="HAZ71" s="88"/>
      <c r="HBA71" s="105"/>
      <c r="HBB71" s="123"/>
      <c r="HBC71" s="87"/>
      <c r="HBD71" s="88"/>
      <c r="HBE71" s="105"/>
      <c r="HBF71" s="123"/>
      <c r="HBG71" s="87"/>
      <c r="HBH71" s="88"/>
      <c r="HBI71" s="105"/>
      <c r="HBJ71" s="123"/>
      <c r="HBK71" s="87"/>
      <c r="HBL71" s="88"/>
      <c r="HBM71" s="105"/>
      <c r="HBN71" s="123"/>
      <c r="HBO71" s="87"/>
      <c r="HBP71" s="88"/>
      <c r="HBQ71" s="105"/>
      <c r="HBR71" s="123"/>
      <c r="HBS71" s="87"/>
      <c r="HBT71" s="88"/>
      <c r="HBU71" s="105"/>
      <c r="HBV71" s="123"/>
      <c r="HBW71" s="87"/>
      <c r="HBX71" s="88"/>
      <c r="HBY71" s="105"/>
      <c r="HBZ71" s="123"/>
      <c r="HCA71" s="87"/>
      <c r="HCB71" s="88"/>
      <c r="HCC71" s="105"/>
      <c r="HCD71" s="123"/>
      <c r="HCE71" s="87"/>
      <c r="HCF71" s="88"/>
      <c r="HCG71" s="105"/>
      <c r="HCH71" s="123"/>
      <c r="HCI71" s="87"/>
      <c r="HCJ71" s="88"/>
      <c r="HCK71" s="105"/>
      <c r="HCL71" s="123"/>
      <c r="HCM71" s="87"/>
      <c r="HCN71" s="88"/>
      <c r="HCO71" s="105"/>
      <c r="HCP71" s="123"/>
      <c r="HCQ71" s="87"/>
      <c r="HCR71" s="88"/>
      <c r="HCS71" s="105"/>
      <c r="HCT71" s="123"/>
      <c r="HCU71" s="87"/>
      <c r="HCV71" s="88"/>
      <c r="HCW71" s="105"/>
      <c r="HCX71" s="123"/>
      <c r="HCY71" s="87"/>
      <c r="HCZ71" s="88"/>
      <c r="HDA71" s="105"/>
      <c r="HDB71" s="123"/>
      <c r="HDC71" s="87"/>
      <c r="HDD71" s="88"/>
      <c r="HDE71" s="105"/>
      <c r="HDF71" s="123"/>
      <c r="HDG71" s="87"/>
      <c r="HDH71" s="88"/>
      <c r="HDI71" s="105"/>
      <c r="HDJ71" s="123"/>
      <c r="HDK71" s="87"/>
      <c r="HDL71" s="88"/>
      <c r="HDM71" s="105"/>
      <c r="HDN71" s="123"/>
      <c r="HDO71" s="87"/>
      <c r="HDP71" s="88"/>
      <c r="HDQ71" s="105"/>
      <c r="HDR71" s="123"/>
      <c r="HDS71" s="87"/>
      <c r="HDT71" s="88"/>
      <c r="HDU71" s="105"/>
      <c r="HDV71" s="123"/>
      <c r="HDW71" s="87"/>
      <c r="HDX71" s="88"/>
      <c r="HDY71" s="105"/>
      <c r="HDZ71" s="123"/>
      <c r="HEA71" s="87"/>
      <c r="HEB71" s="88"/>
      <c r="HEC71" s="105"/>
      <c r="HED71" s="123"/>
      <c r="HEE71" s="87"/>
      <c r="HEF71" s="88"/>
      <c r="HEG71" s="105"/>
      <c r="HEH71" s="123"/>
      <c r="HEI71" s="87"/>
      <c r="HEJ71" s="88"/>
      <c r="HEK71" s="105"/>
      <c r="HEL71" s="123"/>
      <c r="HEM71" s="87"/>
      <c r="HEN71" s="88"/>
      <c r="HEO71" s="105"/>
      <c r="HEP71" s="123"/>
      <c r="HEQ71" s="87"/>
      <c r="HER71" s="88"/>
      <c r="HES71" s="105"/>
      <c r="HET71" s="123"/>
      <c r="HEU71" s="87"/>
      <c r="HEV71" s="88"/>
      <c r="HEW71" s="105"/>
      <c r="HEX71" s="123"/>
      <c r="HEY71" s="87"/>
      <c r="HEZ71" s="88"/>
      <c r="HFA71" s="105"/>
      <c r="HFB71" s="123"/>
      <c r="HFC71" s="87"/>
      <c r="HFD71" s="88"/>
      <c r="HFE71" s="105"/>
      <c r="HFF71" s="123"/>
      <c r="HFG71" s="87"/>
      <c r="HFH71" s="88"/>
      <c r="HFI71" s="105"/>
      <c r="HFJ71" s="123"/>
      <c r="HFK71" s="87"/>
      <c r="HFL71" s="88"/>
      <c r="HFM71" s="105"/>
      <c r="HFN71" s="123"/>
      <c r="HFO71" s="87"/>
      <c r="HFP71" s="88"/>
      <c r="HFQ71" s="105"/>
      <c r="HFR71" s="123"/>
      <c r="HFS71" s="87"/>
      <c r="HFT71" s="88"/>
      <c r="HFU71" s="105"/>
      <c r="HFV71" s="123"/>
      <c r="HFW71" s="87"/>
      <c r="HFX71" s="88"/>
      <c r="HFY71" s="105"/>
      <c r="HFZ71" s="123"/>
      <c r="HGA71" s="87"/>
      <c r="HGB71" s="88"/>
      <c r="HGC71" s="105"/>
      <c r="HGD71" s="123"/>
      <c r="HGE71" s="87"/>
      <c r="HGF71" s="88"/>
      <c r="HGG71" s="105"/>
      <c r="HGH71" s="123"/>
      <c r="HGI71" s="87"/>
      <c r="HGJ71" s="88"/>
      <c r="HGK71" s="105"/>
      <c r="HGL71" s="123"/>
      <c r="HGM71" s="87"/>
      <c r="HGN71" s="88"/>
      <c r="HGO71" s="105"/>
      <c r="HGP71" s="123"/>
      <c r="HGQ71" s="87"/>
      <c r="HGR71" s="88"/>
      <c r="HGS71" s="105"/>
      <c r="HGT71" s="123"/>
      <c r="HGU71" s="87"/>
      <c r="HGV71" s="88"/>
      <c r="HGW71" s="105"/>
      <c r="HGX71" s="123"/>
      <c r="HGY71" s="87"/>
      <c r="HGZ71" s="88"/>
      <c r="HHA71" s="105"/>
      <c r="HHB71" s="123"/>
      <c r="HHC71" s="87"/>
      <c r="HHD71" s="88"/>
      <c r="HHE71" s="105"/>
      <c r="HHF71" s="123"/>
      <c r="HHG71" s="87"/>
      <c r="HHH71" s="88"/>
      <c r="HHI71" s="105"/>
      <c r="HHJ71" s="123"/>
      <c r="HHK71" s="87"/>
      <c r="HHL71" s="88"/>
      <c r="HHM71" s="105"/>
      <c r="HHN71" s="123"/>
      <c r="HHO71" s="87"/>
      <c r="HHP71" s="88"/>
      <c r="HHQ71" s="105"/>
      <c r="HHR71" s="123"/>
      <c r="HHS71" s="87"/>
      <c r="HHT71" s="88"/>
      <c r="HHU71" s="105"/>
      <c r="HHV71" s="123"/>
      <c r="HHW71" s="87"/>
      <c r="HHX71" s="88"/>
      <c r="HHY71" s="105"/>
      <c r="HHZ71" s="123"/>
      <c r="HIA71" s="87"/>
      <c r="HIB71" s="88"/>
      <c r="HIC71" s="105"/>
      <c r="HID71" s="123"/>
      <c r="HIE71" s="87"/>
      <c r="HIF71" s="88"/>
      <c r="HIG71" s="105"/>
      <c r="HIH71" s="123"/>
      <c r="HII71" s="87"/>
      <c r="HIJ71" s="88"/>
      <c r="HIK71" s="105"/>
      <c r="HIL71" s="123"/>
      <c r="HIM71" s="87"/>
      <c r="HIN71" s="88"/>
      <c r="HIO71" s="105"/>
      <c r="HIP71" s="123"/>
      <c r="HIQ71" s="87"/>
      <c r="HIR71" s="88"/>
      <c r="HIS71" s="105"/>
      <c r="HIT71" s="123"/>
      <c r="HIU71" s="87"/>
      <c r="HIV71" s="88"/>
      <c r="HIW71" s="105"/>
      <c r="HIX71" s="123"/>
      <c r="HIY71" s="87"/>
      <c r="HIZ71" s="88"/>
      <c r="HJA71" s="105"/>
      <c r="HJB71" s="123"/>
      <c r="HJC71" s="87"/>
      <c r="HJD71" s="88"/>
      <c r="HJE71" s="105"/>
      <c r="HJF71" s="123"/>
      <c r="HJG71" s="87"/>
      <c r="HJH71" s="88"/>
      <c r="HJI71" s="105"/>
      <c r="HJJ71" s="123"/>
      <c r="HJK71" s="87"/>
      <c r="HJL71" s="88"/>
      <c r="HJM71" s="105"/>
      <c r="HJN71" s="123"/>
      <c r="HJO71" s="87"/>
      <c r="HJP71" s="88"/>
      <c r="HJQ71" s="105"/>
      <c r="HJR71" s="123"/>
      <c r="HJS71" s="87"/>
      <c r="HJT71" s="88"/>
      <c r="HJU71" s="105"/>
      <c r="HJV71" s="123"/>
      <c r="HJW71" s="87"/>
      <c r="HJX71" s="88"/>
      <c r="HJY71" s="105"/>
      <c r="HJZ71" s="123"/>
      <c r="HKA71" s="87"/>
      <c r="HKB71" s="88"/>
      <c r="HKC71" s="105"/>
      <c r="HKD71" s="123"/>
      <c r="HKE71" s="87"/>
      <c r="HKF71" s="88"/>
      <c r="HKG71" s="105"/>
      <c r="HKH71" s="123"/>
      <c r="HKI71" s="87"/>
      <c r="HKJ71" s="88"/>
      <c r="HKK71" s="105"/>
      <c r="HKL71" s="123"/>
      <c r="HKM71" s="87"/>
      <c r="HKN71" s="88"/>
      <c r="HKO71" s="105"/>
      <c r="HKP71" s="123"/>
      <c r="HKQ71" s="87"/>
      <c r="HKR71" s="88"/>
      <c r="HKS71" s="105"/>
      <c r="HKT71" s="123"/>
      <c r="HKU71" s="87"/>
      <c r="HKV71" s="88"/>
      <c r="HKW71" s="105"/>
      <c r="HKX71" s="123"/>
      <c r="HKY71" s="87"/>
      <c r="HKZ71" s="88"/>
      <c r="HLA71" s="105"/>
      <c r="HLB71" s="123"/>
      <c r="HLC71" s="87"/>
      <c r="HLD71" s="88"/>
      <c r="HLE71" s="105"/>
      <c r="HLF71" s="123"/>
      <c r="HLG71" s="87"/>
      <c r="HLH71" s="88"/>
      <c r="HLI71" s="105"/>
      <c r="HLJ71" s="123"/>
      <c r="HLK71" s="87"/>
      <c r="HLL71" s="88"/>
      <c r="HLM71" s="105"/>
      <c r="HLN71" s="123"/>
      <c r="HLO71" s="87"/>
      <c r="HLP71" s="88"/>
      <c r="HLQ71" s="105"/>
      <c r="HLR71" s="123"/>
      <c r="HLS71" s="87"/>
      <c r="HLT71" s="88"/>
      <c r="HLU71" s="105"/>
      <c r="HLV71" s="123"/>
      <c r="HLW71" s="87"/>
      <c r="HLX71" s="88"/>
      <c r="HLY71" s="105"/>
      <c r="HLZ71" s="123"/>
      <c r="HMA71" s="87"/>
      <c r="HMB71" s="88"/>
      <c r="HMC71" s="105"/>
      <c r="HMD71" s="123"/>
      <c r="HME71" s="87"/>
      <c r="HMF71" s="88"/>
      <c r="HMG71" s="105"/>
      <c r="HMH71" s="123"/>
      <c r="HMI71" s="87"/>
      <c r="HMJ71" s="88"/>
      <c r="HMK71" s="105"/>
      <c r="HML71" s="123"/>
      <c r="HMM71" s="87"/>
      <c r="HMN71" s="88"/>
      <c r="HMO71" s="105"/>
      <c r="HMP71" s="123"/>
      <c r="HMQ71" s="87"/>
      <c r="HMR71" s="88"/>
      <c r="HMS71" s="105"/>
      <c r="HMT71" s="123"/>
      <c r="HMU71" s="87"/>
      <c r="HMV71" s="88"/>
      <c r="HMW71" s="105"/>
      <c r="HMX71" s="123"/>
      <c r="HMY71" s="87"/>
      <c r="HMZ71" s="88"/>
      <c r="HNA71" s="105"/>
      <c r="HNB71" s="123"/>
      <c r="HNC71" s="87"/>
      <c r="HND71" s="88"/>
      <c r="HNE71" s="105"/>
      <c r="HNF71" s="123"/>
      <c r="HNG71" s="87"/>
      <c r="HNH71" s="88"/>
      <c r="HNI71" s="105"/>
      <c r="HNJ71" s="123"/>
      <c r="HNK71" s="87"/>
      <c r="HNL71" s="88"/>
      <c r="HNM71" s="105"/>
      <c r="HNN71" s="123"/>
      <c r="HNO71" s="87"/>
      <c r="HNP71" s="88"/>
      <c r="HNQ71" s="105"/>
      <c r="HNR71" s="123"/>
      <c r="HNS71" s="87"/>
      <c r="HNT71" s="88"/>
      <c r="HNU71" s="105"/>
      <c r="HNV71" s="123"/>
      <c r="HNW71" s="87"/>
      <c r="HNX71" s="88"/>
      <c r="HNY71" s="105"/>
      <c r="HNZ71" s="123"/>
      <c r="HOA71" s="87"/>
      <c r="HOB71" s="88"/>
      <c r="HOC71" s="105"/>
      <c r="HOD71" s="123"/>
      <c r="HOE71" s="87"/>
      <c r="HOF71" s="88"/>
      <c r="HOG71" s="105"/>
      <c r="HOH71" s="123"/>
      <c r="HOI71" s="87"/>
      <c r="HOJ71" s="88"/>
      <c r="HOK71" s="105"/>
      <c r="HOL71" s="123"/>
      <c r="HOM71" s="87"/>
      <c r="HON71" s="88"/>
      <c r="HOO71" s="105"/>
      <c r="HOP71" s="123"/>
      <c r="HOQ71" s="87"/>
      <c r="HOR71" s="88"/>
      <c r="HOS71" s="105"/>
      <c r="HOT71" s="123"/>
      <c r="HOU71" s="87"/>
      <c r="HOV71" s="88"/>
      <c r="HOW71" s="105"/>
      <c r="HOX71" s="123"/>
      <c r="HOY71" s="87"/>
      <c r="HOZ71" s="88"/>
      <c r="HPA71" s="105"/>
      <c r="HPB71" s="123"/>
      <c r="HPC71" s="87"/>
      <c r="HPD71" s="88"/>
      <c r="HPE71" s="105"/>
      <c r="HPF71" s="123"/>
      <c r="HPG71" s="87"/>
      <c r="HPH71" s="88"/>
      <c r="HPI71" s="105"/>
      <c r="HPJ71" s="123"/>
      <c r="HPK71" s="87"/>
      <c r="HPL71" s="88"/>
      <c r="HPM71" s="105"/>
      <c r="HPN71" s="123"/>
      <c r="HPO71" s="87"/>
      <c r="HPP71" s="88"/>
      <c r="HPQ71" s="105"/>
      <c r="HPR71" s="123"/>
      <c r="HPS71" s="87"/>
      <c r="HPT71" s="88"/>
      <c r="HPU71" s="105"/>
      <c r="HPV71" s="123"/>
      <c r="HPW71" s="87"/>
      <c r="HPX71" s="88"/>
      <c r="HPY71" s="105"/>
      <c r="HPZ71" s="123"/>
      <c r="HQA71" s="87"/>
      <c r="HQB71" s="88"/>
      <c r="HQC71" s="105"/>
      <c r="HQD71" s="123"/>
      <c r="HQE71" s="87"/>
      <c r="HQF71" s="88"/>
      <c r="HQG71" s="105"/>
      <c r="HQH71" s="123"/>
      <c r="HQI71" s="87"/>
      <c r="HQJ71" s="88"/>
      <c r="HQK71" s="105"/>
      <c r="HQL71" s="123"/>
      <c r="HQM71" s="87"/>
      <c r="HQN71" s="88"/>
      <c r="HQO71" s="105"/>
      <c r="HQP71" s="123"/>
      <c r="HQQ71" s="87"/>
      <c r="HQR71" s="88"/>
      <c r="HQS71" s="105"/>
      <c r="HQT71" s="123"/>
      <c r="HQU71" s="87"/>
      <c r="HQV71" s="88"/>
      <c r="HQW71" s="105"/>
      <c r="HQX71" s="123"/>
      <c r="HQY71" s="87"/>
      <c r="HQZ71" s="88"/>
      <c r="HRA71" s="105"/>
      <c r="HRB71" s="123"/>
      <c r="HRC71" s="87"/>
      <c r="HRD71" s="88"/>
      <c r="HRE71" s="105"/>
      <c r="HRF71" s="123"/>
      <c r="HRG71" s="87"/>
      <c r="HRH71" s="88"/>
      <c r="HRI71" s="105"/>
      <c r="HRJ71" s="123"/>
      <c r="HRK71" s="87"/>
      <c r="HRL71" s="88"/>
      <c r="HRM71" s="105"/>
      <c r="HRN71" s="123"/>
      <c r="HRO71" s="87"/>
      <c r="HRP71" s="88"/>
      <c r="HRQ71" s="105"/>
      <c r="HRR71" s="123"/>
      <c r="HRS71" s="87"/>
      <c r="HRT71" s="88"/>
      <c r="HRU71" s="105"/>
      <c r="HRV71" s="123"/>
      <c r="HRW71" s="87"/>
      <c r="HRX71" s="88"/>
      <c r="HRY71" s="105"/>
      <c r="HRZ71" s="123"/>
      <c r="HSA71" s="87"/>
      <c r="HSB71" s="88"/>
      <c r="HSC71" s="105"/>
      <c r="HSD71" s="123"/>
      <c r="HSE71" s="87"/>
      <c r="HSF71" s="88"/>
      <c r="HSG71" s="105"/>
      <c r="HSH71" s="123"/>
      <c r="HSI71" s="87"/>
      <c r="HSJ71" s="88"/>
      <c r="HSK71" s="105"/>
      <c r="HSL71" s="123"/>
      <c r="HSM71" s="87"/>
      <c r="HSN71" s="88"/>
      <c r="HSO71" s="105"/>
      <c r="HSP71" s="123"/>
      <c r="HSQ71" s="87"/>
      <c r="HSR71" s="88"/>
      <c r="HSS71" s="105"/>
      <c r="HST71" s="123"/>
      <c r="HSU71" s="87"/>
      <c r="HSV71" s="88"/>
      <c r="HSW71" s="105"/>
      <c r="HSX71" s="123"/>
      <c r="HSY71" s="87"/>
      <c r="HSZ71" s="88"/>
      <c r="HTA71" s="105"/>
      <c r="HTB71" s="123"/>
      <c r="HTC71" s="87"/>
      <c r="HTD71" s="88"/>
      <c r="HTE71" s="105"/>
      <c r="HTF71" s="123"/>
      <c r="HTG71" s="87"/>
      <c r="HTH71" s="88"/>
      <c r="HTI71" s="105"/>
      <c r="HTJ71" s="123"/>
      <c r="HTK71" s="87"/>
      <c r="HTL71" s="88"/>
      <c r="HTM71" s="105"/>
      <c r="HTN71" s="123"/>
      <c r="HTO71" s="87"/>
      <c r="HTP71" s="88"/>
      <c r="HTQ71" s="105"/>
      <c r="HTR71" s="123"/>
      <c r="HTS71" s="87"/>
      <c r="HTT71" s="88"/>
      <c r="HTU71" s="105"/>
      <c r="HTV71" s="123"/>
      <c r="HTW71" s="87"/>
      <c r="HTX71" s="88"/>
      <c r="HTY71" s="105"/>
      <c r="HTZ71" s="123"/>
      <c r="HUA71" s="87"/>
      <c r="HUB71" s="88"/>
      <c r="HUC71" s="105"/>
      <c r="HUD71" s="123"/>
      <c r="HUE71" s="87"/>
      <c r="HUF71" s="88"/>
      <c r="HUG71" s="105"/>
      <c r="HUH71" s="123"/>
      <c r="HUI71" s="87"/>
      <c r="HUJ71" s="88"/>
      <c r="HUK71" s="105"/>
      <c r="HUL71" s="123"/>
      <c r="HUM71" s="87"/>
      <c r="HUN71" s="88"/>
      <c r="HUO71" s="105"/>
      <c r="HUP71" s="123"/>
      <c r="HUQ71" s="87"/>
      <c r="HUR71" s="88"/>
      <c r="HUS71" s="105"/>
      <c r="HUT71" s="123"/>
      <c r="HUU71" s="87"/>
      <c r="HUV71" s="88"/>
      <c r="HUW71" s="105"/>
      <c r="HUX71" s="123"/>
      <c r="HUY71" s="87"/>
      <c r="HUZ71" s="88"/>
      <c r="HVA71" s="105"/>
      <c r="HVB71" s="123"/>
      <c r="HVC71" s="87"/>
      <c r="HVD71" s="88"/>
      <c r="HVE71" s="105"/>
      <c r="HVF71" s="123"/>
      <c r="HVG71" s="87"/>
      <c r="HVH71" s="88"/>
      <c r="HVI71" s="105"/>
      <c r="HVJ71" s="123"/>
      <c r="HVK71" s="87"/>
      <c r="HVL71" s="88"/>
      <c r="HVM71" s="105"/>
      <c r="HVN71" s="123"/>
      <c r="HVO71" s="87"/>
      <c r="HVP71" s="88"/>
      <c r="HVQ71" s="105"/>
      <c r="HVR71" s="123"/>
      <c r="HVS71" s="87"/>
      <c r="HVT71" s="88"/>
      <c r="HVU71" s="105"/>
      <c r="HVV71" s="123"/>
      <c r="HVW71" s="87"/>
      <c r="HVX71" s="88"/>
      <c r="HVY71" s="105"/>
      <c r="HVZ71" s="123"/>
      <c r="HWA71" s="87"/>
      <c r="HWB71" s="88"/>
      <c r="HWC71" s="105"/>
      <c r="HWD71" s="123"/>
      <c r="HWE71" s="87"/>
      <c r="HWF71" s="88"/>
      <c r="HWG71" s="105"/>
      <c r="HWH71" s="123"/>
      <c r="HWI71" s="87"/>
      <c r="HWJ71" s="88"/>
      <c r="HWK71" s="105"/>
      <c r="HWL71" s="123"/>
      <c r="HWM71" s="87"/>
      <c r="HWN71" s="88"/>
      <c r="HWO71" s="105"/>
      <c r="HWP71" s="123"/>
      <c r="HWQ71" s="87"/>
      <c r="HWR71" s="88"/>
      <c r="HWS71" s="105"/>
      <c r="HWT71" s="123"/>
      <c r="HWU71" s="87"/>
      <c r="HWV71" s="88"/>
      <c r="HWW71" s="105"/>
      <c r="HWX71" s="123"/>
      <c r="HWY71" s="87"/>
      <c r="HWZ71" s="88"/>
      <c r="HXA71" s="105"/>
      <c r="HXB71" s="123"/>
      <c r="HXC71" s="87"/>
      <c r="HXD71" s="88"/>
      <c r="HXE71" s="105"/>
      <c r="HXF71" s="123"/>
      <c r="HXG71" s="87"/>
      <c r="HXH71" s="88"/>
      <c r="HXI71" s="105"/>
      <c r="HXJ71" s="123"/>
      <c r="HXK71" s="87"/>
      <c r="HXL71" s="88"/>
      <c r="HXM71" s="105"/>
      <c r="HXN71" s="123"/>
      <c r="HXO71" s="87"/>
      <c r="HXP71" s="88"/>
      <c r="HXQ71" s="105"/>
      <c r="HXR71" s="123"/>
      <c r="HXS71" s="87"/>
      <c r="HXT71" s="88"/>
      <c r="HXU71" s="105"/>
      <c r="HXV71" s="123"/>
      <c r="HXW71" s="87"/>
      <c r="HXX71" s="88"/>
      <c r="HXY71" s="105"/>
      <c r="HXZ71" s="123"/>
      <c r="HYA71" s="87"/>
      <c r="HYB71" s="88"/>
      <c r="HYC71" s="105"/>
      <c r="HYD71" s="123"/>
      <c r="HYE71" s="87"/>
      <c r="HYF71" s="88"/>
      <c r="HYG71" s="105"/>
      <c r="HYH71" s="123"/>
      <c r="HYI71" s="87"/>
      <c r="HYJ71" s="88"/>
      <c r="HYK71" s="105"/>
      <c r="HYL71" s="123"/>
      <c r="HYM71" s="87"/>
      <c r="HYN71" s="88"/>
      <c r="HYO71" s="105"/>
      <c r="HYP71" s="123"/>
      <c r="HYQ71" s="87"/>
      <c r="HYR71" s="88"/>
      <c r="HYS71" s="105"/>
      <c r="HYT71" s="123"/>
      <c r="HYU71" s="87"/>
      <c r="HYV71" s="88"/>
      <c r="HYW71" s="105"/>
      <c r="HYX71" s="123"/>
      <c r="HYY71" s="87"/>
      <c r="HYZ71" s="88"/>
      <c r="HZA71" s="105"/>
      <c r="HZB71" s="123"/>
      <c r="HZC71" s="87"/>
      <c r="HZD71" s="88"/>
      <c r="HZE71" s="105"/>
      <c r="HZF71" s="123"/>
      <c r="HZG71" s="87"/>
      <c r="HZH71" s="88"/>
      <c r="HZI71" s="105"/>
      <c r="HZJ71" s="123"/>
      <c r="HZK71" s="87"/>
      <c r="HZL71" s="88"/>
      <c r="HZM71" s="105"/>
      <c r="HZN71" s="123"/>
      <c r="HZO71" s="87"/>
      <c r="HZP71" s="88"/>
      <c r="HZQ71" s="105"/>
      <c r="HZR71" s="123"/>
      <c r="HZS71" s="87"/>
      <c r="HZT71" s="88"/>
      <c r="HZU71" s="105"/>
      <c r="HZV71" s="123"/>
      <c r="HZW71" s="87"/>
      <c r="HZX71" s="88"/>
      <c r="HZY71" s="105"/>
      <c r="HZZ71" s="123"/>
      <c r="IAA71" s="87"/>
      <c r="IAB71" s="88"/>
      <c r="IAC71" s="105"/>
      <c r="IAD71" s="123"/>
      <c r="IAE71" s="87"/>
      <c r="IAF71" s="88"/>
      <c r="IAG71" s="105"/>
      <c r="IAH71" s="123"/>
      <c r="IAI71" s="87"/>
      <c r="IAJ71" s="88"/>
      <c r="IAK71" s="105"/>
      <c r="IAL71" s="123"/>
      <c r="IAM71" s="87"/>
      <c r="IAN71" s="88"/>
      <c r="IAO71" s="105"/>
      <c r="IAP71" s="123"/>
      <c r="IAQ71" s="87"/>
      <c r="IAR71" s="88"/>
      <c r="IAS71" s="105"/>
      <c r="IAT71" s="123"/>
      <c r="IAU71" s="87"/>
      <c r="IAV71" s="88"/>
      <c r="IAW71" s="105"/>
      <c r="IAX71" s="123"/>
      <c r="IAY71" s="87"/>
      <c r="IAZ71" s="88"/>
      <c r="IBA71" s="105"/>
      <c r="IBB71" s="123"/>
      <c r="IBC71" s="87"/>
      <c r="IBD71" s="88"/>
      <c r="IBE71" s="105"/>
      <c r="IBF71" s="123"/>
      <c r="IBG71" s="87"/>
      <c r="IBH71" s="88"/>
      <c r="IBI71" s="105"/>
      <c r="IBJ71" s="123"/>
      <c r="IBK71" s="87"/>
      <c r="IBL71" s="88"/>
      <c r="IBM71" s="105"/>
      <c r="IBN71" s="123"/>
      <c r="IBO71" s="87"/>
      <c r="IBP71" s="88"/>
      <c r="IBQ71" s="105"/>
      <c r="IBR71" s="123"/>
      <c r="IBS71" s="87"/>
      <c r="IBT71" s="88"/>
      <c r="IBU71" s="105"/>
      <c r="IBV71" s="123"/>
      <c r="IBW71" s="87"/>
      <c r="IBX71" s="88"/>
      <c r="IBY71" s="105"/>
      <c r="IBZ71" s="123"/>
      <c r="ICA71" s="87"/>
      <c r="ICB71" s="88"/>
      <c r="ICC71" s="105"/>
      <c r="ICD71" s="123"/>
      <c r="ICE71" s="87"/>
      <c r="ICF71" s="88"/>
      <c r="ICG71" s="105"/>
      <c r="ICH71" s="123"/>
      <c r="ICI71" s="87"/>
      <c r="ICJ71" s="88"/>
      <c r="ICK71" s="105"/>
      <c r="ICL71" s="123"/>
      <c r="ICM71" s="87"/>
      <c r="ICN71" s="88"/>
      <c r="ICO71" s="105"/>
      <c r="ICP71" s="123"/>
      <c r="ICQ71" s="87"/>
      <c r="ICR71" s="88"/>
      <c r="ICS71" s="105"/>
      <c r="ICT71" s="123"/>
      <c r="ICU71" s="87"/>
      <c r="ICV71" s="88"/>
      <c r="ICW71" s="105"/>
      <c r="ICX71" s="123"/>
      <c r="ICY71" s="87"/>
      <c r="ICZ71" s="88"/>
      <c r="IDA71" s="105"/>
      <c r="IDB71" s="123"/>
      <c r="IDC71" s="87"/>
      <c r="IDD71" s="88"/>
      <c r="IDE71" s="105"/>
      <c r="IDF71" s="123"/>
      <c r="IDG71" s="87"/>
      <c r="IDH71" s="88"/>
      <c r="IDI71" s="105"/>
      <c r="IDJ71" s="123"/>
      <c r="IDK71" s="87"/>
      <c r="IDL71" s="88"/>
      <c r="IDM71" s="105"/>
      <c r="IDN71" s="123"/>
      <c r="IDO71" s="87"/>
      <c r="IDP71" s="88"/>
      <c r="IDQ71" s="105"/>
      <c r="IDR71" s="123"/>
      <c r="IDS71" s="87"/>
      <c r="IDT71" s="88"/>
      <c r="IDU71" s="105"/>
      <c r="IDV71" s="123"/>
      <c r="IDW71" s="87"/>
      <c r="IDX71" s="88"/>
      <c r="IDY71" s="105"/>
      <c r="IDZ71" s="123"/>
      <c r="IEA71" s="87"/>
      <c r="IEB71" s="88"/>
      <c r="IEC71" s="105"/>
      <c r="IED71" s="123"/>
      <c r="IEE71" s="87"/>
      <c r="IEF71" s="88"/>
      <c r="IEG71" s="105"/>
      <c r="IEH71" s="123"/>
      <c r="IEI71" s="87"/>
      <c r="IEJ71" s="88"/>
      <c r="IEK71" s="105"/>
      <c r="IEL71" s="123"/>
      <c r="IEM71" s="87"/>
      <c r="IEN71" s="88"/>
      <c r="IEO71" s="105"/>
      <c r="IEP71" s="123"/>
      <c r="IEQ71" s="87"/>
      <c r="IER71" s="88"/>
      <c r="IES71" s="105"/>
      <c r="IET71" s="123"/>
      <c r="IEU71" s="87"/>
      <c r="IEV71" s="88"/>
      <c r="IEW71" s="105"/>
      <c r="IEX71" s="123"/>
      <c r="IEY71" s="87"/>
      <c r="IEZ71" s="88"/>
      <c r="IFA71" s="105"/>
      <c r="IFB71" s="123"/>
      <c r="IFC71" s="87"/>
      <c r="IFD71" s="88"/>
      <c r="IFE71" s="105"/>
      <c r="IFF71" s="123"/>
      <c r="IFG71" s="87"/>
      <c r="IFH71" s="88"/>
      <c r="IFI71" s="105"/>
      <c r="IFJ71" s="123"/>
      <c r="IFK71" s="87"/>
      <c r="IFL71" s="88"/>
      <c r="IFM71" s="105"/>
      <c r="IFN71" s="123"/>
      <c r="IFO71" s="87"/>
      <c r="IFP71" s="88"/>
      <c r="IFQ71" s="105"/>
      <c r="IFR71" s="123"/>
      <c r="IFS71" s="87"/>
      <c r="IFT71" s="88"/>
      <c r="IFU71" s="105"/>
      <c r="IFV71" s="123"/>
      <c r="IFW71" s="87"/>
      <c r="IFX71" s="88"/>
      <c r="IFY71" s="105"/>
      <c r="IFZ71" s="123"/>
      <c r="IGA71" s="87"/>
      <c r="IGB71" s="88"/>
      <c r="IGC71" s="105"/>
      <c r="IGD71" s="123"/>
      <c r="IGE71" s="87"/>
      <c r="IGF71" s="88"/>
      <c r="IGG71" s="105"/>
      <c r="IGH71" s="123"/>
      <c r="IGI71" s="87"/>
      <c r="IGJ71" s="88"/>
      <c r="IGK71" s="105"/>
      <c r="IGL71" s="123"/>
      <c r="IGM71" s="87"/>
      <c r="IGN71" s="88"/>
      <c r="IGO71" s="105"/>
      <c r="IGP71" s="123"/>
      <c r="IGQ71" s="87"/>
      <c r="IGR71" s="88"/>
      <c r="IGS71" s="105"/>
      <c r="IGT71" s="123"/>
      <c r="IGU71" s="87"/>
      <c r="IGV71" s="88"/>
      <c r="IGW71" s="105"/>
      <c r="IGX71" s="123"/>
      <c r="IGY71" s="87"/>
      <c r="IGZ71" s="88"/>
      <c r="IHA71" s="105"/>
      <c r="IHB71" s="123"/>
      <c r="IHC71" s="87"/>
      <c r="IHD71" s="88"/>
      <c r="IHE71" s="105"/>
      <c r="IHF71" s="123"/>
      <c r="IHG71" s="87"/>
      <c r="IHH71" s="88"/>
      <c r="IHI71" s="105"/>
      <c r="IHJ71" s="123"/>
      <c r="IHK71" s="87"/>
      <c r="IHL71" s="88"/>
      <c r="IHM71" s="105"/>
      <c r="IHN71" s="123"/>
      <c r="IHO71" s="87"/>
      <c r="IHP71" s="88"/>
      <c r="IHQ71" s="105"/>
      <c r="IHR71" s="123"/>
      <c r="IHS71" s="87"/>
      <c r="IHT71" s="88"/>
      <c r="IHU71" s="105"/>
      <c r="IHV71" s="123"/>
      <c r="IHW71" s="87"/>
      <c r="IHX71" s="88"/>
      <c r="IHY71" s="105"/>
      <c r="IHZ71" s="123"/>
      <c r="IIA71" s="87"/>
      <c r="IIB71" s="88"/>
      <c r="IIC71" s="105"/>
      <c r="IID71" s="123"/>
      <c r="IIE71" s="87"/>
      <c r="IIF71" s="88"/>
      <c r="IIG71" s="105"/>
      <c r="IIH71" s="123"/>
      <c r="III71" s="87"/>
      <c r="IIJ71" s="88"/>
      <c r="IIK71" s="105"/>
      <c r="IIL71" s="123"/>
      <c r="IIM71" s="87"/>
      <c r="IIN71" s="88"/>
      <c r="IIO71" s="105"/>
      <c r="IIP71" s="123"/>
      <c r="IIQ71" s="87"/>
      <c r="IIR71" s="88"/>
      <c r="IIS71" s="105"/>
      <c r="IIT71" s="123"/>
      <c r="IIU71" s="87"/>
      <c r="IIV71" s="88"/>
      <c r="IIW71" s="105"/>
      <c r="IIX71" s="123"/>
      <c r="IIY71" s="87"/>
      <c r="IIZ71" s="88"/>
      <c r="IJA71" s="105"/>
      <c r="IJB71" s="123"/>
      <c r="IJC71" s="87"/>
      <c r="IJD71" s="88"/>
      <c r="IJE71" s="105"/>
      <c r="IJF71" s="123"/>
      <c r="IJG71" s="87"/>
      <c r="IJH71" s="88"/>
      <c r="IJI71" s="105"/>
      <c r="IJJ71" s="123"/>
      <c r="IJK71" s="87"/>
      <c r="IJL71" s="88"/>
      <c r="IJM71" s="105"/>
      <c r="IJN71" s="123"/>
      <c r="IJO71" s="87"/>
      <c r="IJP71" s="88"/>
      <c r="IJQ71" s="105"/>
      <c r="IJR71" s="123"/>
      <c r="IJS71" s="87"/>
      <c r="IJT71" s="88"/>
      <c r="IJU71" s="105"/>
      <c r="IJV71" s="123"/>
      <c r="IJW71" s="87"/>
      <c r="IJX71" s="88"/>
      <c r="IJY71" s="105"/>
      <c r="IJZ71" s="123"/>
      <c r="IKA71" s="87"/>
      <c r="IKB71" s="88"/>
      <c r="IKC71" s="105"/>
      <c r="IKD71" s="123"/>
      <c r="IKE71" s="87"/>
      <c r="IKF71" s="88"/>
      <c r="IKG71" s="105"/>
      <c r="IKH71" s="123"/>
      <c r="IKI71" s="87"/>
      <c r="IKJ71" s="88"/>
      <c r="IKK71" s="105"/>
      <c r="IKL71" s="123"/>
      <c r="IKM71" s="87"/>
      <c r="IKN71" s="88"/>
      <c r="IKO71" s="105"/>
      <c r="IKP71" s="123"/>
      <c r="IKQ71" s="87"/>
      <c r="IKR71" s="88"/>
      <c r="IKS71" s="105"/>
      <c r="IKT71" s="123"/>
      <c r="IKU71" s="87"/>
      <c r="IKV71" s="88"/>
      <c r="IKW71" s="105"/>
      <c r="IKX71" s="123"/>
      <c r="IKY71" s="87"/>
      <c r="IKZ71" s="88"/>
      <c r="ILA71" s="105"/>
      <c r="ILB71" s="123"/>
      <c r="ILC71" s="87"/>
      <c r="ILD71" s="88"/>
      <c r="ILE71" s="105"/>
      <c r="ILF71" s="123"/>
      <c r="ILG71" s="87"/>
      <c r="ILH71" s="88"/>
      <c r="ILI71" s="105"/>
      <c r="ILJ71" s="123"/>
      <c r="ILK71" s="87"/>
      <c r="ILL71" s="88"/>
      <c r="ILM71" s="105"/>
      <c r="ILN71" s="123"/>
      <c r="ILO71" s="87"/>
      <c r="ILP71" s="88"/>
      <c r="ILQ71" s="105"/>
      <c r="ILR71" s="123"/>
      <c r="ILS71" s="87"/>
      <c r="ILT71" s="88"/>
      <c r="ILU71" s="105"/>
      <c r="ILV71" s="123"/>
      <c r="ILW71" s="87"/>
      <c r="ILX71" s="88"/>
      <c r="ILY71" s="105"/>
      <c r="ILZ71" s="123"/>
      <c r="IMA71" s="87"/>
      <c r="IMB71" s="88"/>
      <c r="IMC71" s="105"/>
      <c r="IMD71" s="123"/>
      <c r="IME71" s="87"/>
      <c r="IMF71" s="88"/>
      <c r="IMG71" s="105"/>
      <c r="IMH71" s="123"/>
      <c r="IMI71" s="87"/>
      <c r="IMJ71" s="88"/>
      <c r="IMK71" s="105"/>
      <c r="IML71" s="123"/>
      <c r="IMM71" s="87"/>
      <c r="IMN71" s="88"/>
      <c r="IMO71" s="105"/>
      <c r="IMP71" s="123"/>
      <c r="IMQ71" s="87"/>
      <c r="IMR71" s="88"/>
      <c r="IMS71" s="105"/>
      <c r="IMT71" s="123"/>
      <c r="IMU71" s="87"/>
      <c r="IMV71" s="88"/>
      <c r="IMW71" s="105"/>
      <c r="IMX71" s="123"/>
      <c r="IMY71" s="87"/>
      <c r="IMZ71" s="88"/>
      <c r="INA71" s="105"/>
      <c r="INB71" s="123"/>
      <c r="INC71" s="87"/>
      <c r="IND71" s="88"/>
      <c r="INE71" s="105"/>
      <c r="INF71" s="123"/>
      <c r="ING71" s="87"/>
      <c r="INH71" s="88"/>
      <c r="INI71" s="105"/>
      <c r="INJ71" s="123"/>
      <c r="INK71" s="87"/>
      <c r="INL71" s="88"/>
      <c r="INM71" s="105"/>
      <c r="INN71" s="123"/>
      <c r="INO71" s="87"/>
      <c r="INP71" s="88"/>
      <c r="INQ71" s="105"/>
      <c r="INR71" s="123"/>
      <c r="INS71" s="87"/>
      <c r="INT71" s="88"/>
      <c r="INU71" s="105"/>
      <c r="INV71" s="123"/>
      <c r="INW71" s="87"/>
      <c r="INX71" s="88"/>
      <c r="INY71" s="105"/>
      <c r="INZ71" s="123"/>
      <c r="IOA71" s="87"/>
      <c r="IOB71" s="88"/>
      <c r="IOC71" s="105"/>
      <c r="IOD71" s="123"/>
      <c r="IOE71" s="87"/>
      <c r="IOF71" s="88"/>
      <c r="IOG71" s="105"/>
      <c r="IOH71" s="123"/>
      <c r="IOI71" s="87"/>
      <c r="IOJ71" s="88"/>
      <c r="IOK71" s="105"/>
      <c r="IOL71" s="123"/>
      <c r="IOM71" s="87"/>
      <c r="ION71" s="88"/>
      <c r="IOO71" s="105"/>
      <c r="IOP71" s="123"/>
      <c r="IOQ71" s="87"/>
      <c r="IOR71" s="88"/>
      <c r="IOS71" s="105"/>
      <c r="IOT71" s="123"/>
      <c r="IOU71" s="87"/>
      <c r="IOV71" s="88"/>
      <c r="IOW71" s="105"/>
      <c r="IOX71" s="123"/>
      <c r="IOY71" s="87"/>
      <c r="IOZ71" s="88"/>
      <c r="IPA71" s="105"/>
      <c r="IPB71" s="123"/>
      <c r="IPC71" s="87"/>
      <c r="IPD71" s="88"/>
      <c r="IPE71" s="105"/>
      <c r="IPF71" s="123"/>
      <c r="IPG71" s="87"/>
      <c r="IPH71" s="88"/>
      <c r="IPI71" s="105"/>
      <c r="IPJ71" s="123"/>
      <c r="IPK71" s="87"/>
      <c r="IPL71" s="88"/>
      <c r="IPM71" s="105"/>
      <c r="IPN71" s="123"/>
      <c r="IPO71" s="87"/>
      <c r="IPP71" s="88"/>
      <c r="IPQ71" s="105"/>
      <c r="IPR71" s="123"/>
      <c r="IPS71" s="87"/>
      <c r="IPT71" s="88"/>
      <c r="IPU71" s="105"/>
      <c r="IPV71" s="123"/>
      <c r="IPW71" s="87"/>
      <c r="IPX71" s="88"/>
      <c r="IPY71" s="105"/>
      <c r="IPZ71" s="123"/>
      <c r="IQA71" s="87"/>
      <c r="IQB71" s="88"/>
      <c r="IQC71" s="105"/>
      <c r="IQD71" s="123"/>
      <c r="IQE71" s="87"/>
      <c r="IQF71" s="88"/>
      <c r="IQG71" s="105"/>
      <c r="IQH71" s="123"/>
      <c r="IQI71" s="87"/>
      <c r="IQJ71" s="88"/>
      <c r="IQK71" s="105"/>
      <c r="IQL71" s="123"/>
      <c r="IQM71" s="87"/>
      <c r="IQN71" s="88"/>
      <c r="IQO71" s="105"/>
      <c r="IQP71" s="123"/>
      <c r="IQQ71" s="87"/>
      <c r="IQR71" s="88"/>
      <c r="IQS71" s="105"/>
      <c r="IQT71" s="123"/>
      <c r="IQU71" s="87"/>
      <c r="IQV71" s="88"/>
      <c r="IQW71" s="105"/>
      <c r="IQX71" s="123"/>
      <c r="IQY71" s="87"/>
      <c r="IQZ71" s="88"/>
      <c r="IRA71" s="105"/>
      <c r="IRB71" s="123"/>
      <c r="IRC71" s="87"/>
      <c r="IRD71" s="88"/>
      <c r="IRE71" s="105"/>
      <c r="IRF71" s="123"/>
      <c r="IRG71" s="87"/>
      <c r="IRH71" s="88"/>
      <c r="IRI71" s="105"/>
      <c r="IRJ71" s="123"/>
      <c r="IRK71" s="87"/>
      <c r="IRL71" s="88"/>
      <c r="IRM71" s="105"/>
      <c r="IRN71" s="123"/>
      <c r="IRO71" s="87"/>
      <c r="IRP71" s="88"/>
      <c r="IRQ71" s="105"/>
      <c r="IRR71" s="123"/>
      <c r="IRS71" s="87"/>
      <c r="IRT71" s="88"/>
      <c r="IRU71" s="105"/>
      <c r="IRV71" s="123"/>
      <c r="IRW71" s="87"/>
      <c r="IRX71" s="88"/>
      <c r="IRY71" s="105"/>
      <c r="IRZ71" s="123"/>
      <c r="ISA71" s="87"/>
      <c r="ISB71" s="88"/>
      <c r="ISC71" s="105"/>
      <c r="ISD71" s="123"/>
      <c r="ISE71" s="87"/>
      <c r="ISF71" s="88"/>
      <c r="ISG71" s="105"/>
      <c r="ISH71" s="123"/>
      <c r="ISI71" s="87"/>
      <c r="ISJ71" s="88"/>
      <c r="ISK71" s="105"/>
      <c r="ISL71" s="123"/>
      <c r="ISM71" s="87"/>
      <c r="ISN71" s="88"/>
      <c r="ISO71" s="105"/>
      <c r="ISP71" s="123"/>
      <c r="ISQ71" s="87"/>
      <c r="ISR71" s="88"/>
      <c r="ISS71" s="105"/>
      <c r="IST71" s="123"/>
      <c r="ISU71" s="87"/>
      <c r="ISV71" s="88"/>
      <c r="ISW71" s="105"/>
      <c r="ISX71" s="123"/>
      <c r="ISY71" s="87"/>
      <c r="ISZ71" s="88"/>
      <c r="ITA71" s="105"/>
      <c r="ITB71" s="123"/>
      <c r="ITC71" s="87"/>
      <c r="ITD71" s="88"/>
      <c r="ITE71" s="105"/>
      <c r="ITF71" s="123"/>
      <c r="ITG71" s="87"/>
      <c r="ITH71" s="88"/>
      <c r="ITI71" s="105"/>
      <c r="ITJ71" s="123"/>
      <c r="ITK71" s="87"/>
      <c r="ITL71" s="88"/>
      <c r="ITM71" s="105"/>
      <c r="ITN71" s="123"/>
      <c r="ITO71" s="87"/>
      <c r="ITP71" s="88"/>
      <c r="ITQ71" s="105"/>
      <c r="ITR71" s="123"/>
      <c r="ITS71" s="87"/>
      <c r="ITT71" s="88"/>
      <c r="ITU71" s="105"/>
      <c r="ITV71" s="123"/>
      <c r="ITW71" s="87"/>
      <c r="ITX71" s="88"/>
      <c r="ITY71" s="105"/>
      <c r="ITZ71" s="123"/>
      <c r="IUA71" s="87"/>
      <c r="IUB71" s="88"/>
      <c r="IUC71" s="105"/>
      <c r="IUD71" s="123"/>
      <c r="IUE71" s="87"/>
      <c r="IUF71" s="88"/>
      <c r="IUG71" s="105"/>
      <c r="IUH71" s="123"/>
      <c r="IUI71" s="87"/>
      <c r="IUJ71" s="88"/>
      <c r="IUK71" s="105"/>
      <c r="IUL71" s="123"/>
      <c r="IUM71" s="87"/>
      <c r="IUN71" s="88"/>
      <c r="IUO71" s="105"/>
      <c r="IUP71" s="123"/>
      <c r="IUQ71" s="87"/>
      <c r="IUR71" s="88"/>
      <c r="IUS71" s="105"/>
      <c r="IUT71" s="123"/>
      <c r="IUU71" s="87"/>
      <c r="IUV71" s="88"/>
      <c r="IUW71" s="105"/>
      <c r="IUX71" s="123"/>
      <c r="IUY71" s="87"/>
      <c r="IUZ71" s="88"/>
      <c r="IVA71" s="105"/>
      <c r="IVB71" s="123"/>
      <c r="IVC71" s="87"/>
      <c r="IVD71" s="88"/>
      <c r="IVE71" s="105"/>
      <c r="IVF71" s="123"/>
      <c r="IVG71" s="87"/>
      <c r="IVH71" s="88"/>
      <c r="IVI71" s="105"/>
      <c r="IVJ71" s="123"/>
      <c r="IVK71" s="87"/>
      <c r="IVL71" s="88"/>
      <c r="IVM71" s="105"/>
      <c r="IVN71" s="123"/>
      <c r="IVO71" s="87"/>
      <c r="IVP71" s="88"/>
      <c r="IVQ71" s="105"/>
      <c r="IVR71" s="123"/>
      <c r="IVS71" s="87"/>
      <c r="IVT71" s="88"/>
      <c r="IVU71" s="105"/>
      <c r="IVV71" s="123"/>
      <c r="IVW71" s="87"/>
      <c r="IVX71" s="88"/>
      <c r="IVY71" s="105"/>
      <c r="IVZ71" s="123"/>
      <c r="IWA71" s="87"/>
      <c r="IWB71" s="88"/>
      <c r="IWC71" s="105"/>
      <c r="IWD71" s="123"/>
      <c r="IWE71" s="87"/>
      <c r="IWF71" s="88"/>
      <c r="IWG71" s="105"/>
      <c r="IWH71" s="123"/>
      <c r="IWI71" s="87"/>
      <c r="IWJ71" s="88"/>
      <c r="IWK71" s="105"/>
      <c r="IWL71" s="123"/>
      <c r="IWM71" s="87"/>
      <c r="IWN71" s="88"/>
      <c r="IWO71" s="105"/>
      <c r="IWP71" s="123"/>
      <c r="IWQ71" s="87"/>
      <c r="IWR71" s="88"/>
      <c r="IWS71" s="105"/>
      <c r="IWT71" s="123"/>
      <c r="IWU71" s="87"/>
      <c r="IWV71" s="88"/>
      <c r="IWW71" s="105"/>
      <c r="IWX71" s="123"/>
      <c r="IWY71" s="87"/>
      <c r="IWZ71" s="88"/>
      <c r="IXA71" s="105"/>
      <c r="IXB71" s="123"/>
      <c r="IXC71" s="87"/>
      <c r="IXD71" s="88"/>
      <c r="IXE71" s="105"/>
      <c r="IXF71" s="123"/>
      <c r="IXG71" s="87"/>
      <c r="IXH71" s="88"/>
      <c r="IXI71" s="105"/>
      <c r="IXJ71" s="123"/>
      <c r="IXK71" s="87"/>
      <c r="IXL71" s="88"/>
      <c r="IXM71" s="105"/>
      <c r="IXN71" s="123"/>
      <c r="IXO71" s="87"/>
      <c r="IXP71" s="88"/>
      <c r="IXQ71" s="105"/>
      <c r="IXR71" s="123"/>
      <c r="IXS71" s="87"/>
      <c r="IXT71" s="88"/>
      <c r="IXU71" s="105"/>
      <c r="IXV71" s="123"/>
      <c r="IXW71" s="87"/>
      <c r="IXX71" s="88"/>
      <c r="IXY71" s="105"/>
      <c r="IXZ71" s="123"/>
      <c r="IYA71" s="87"/>
      <c r="IYB71" s="88"/>
      <c r="IYC71" s="105"/>
      <c r="IYD71" s="123"/>
      <c r="IYE71" s="87"/>
      <c r="IYF71" s="88"/>
      <c r="IYG71" s="105"/>
      <c r="IYH71" s="123"/>
      <c r="IYI71" s="87"/>
      <c r="IYJ71" s="88"/>
      <c r="IYK71" s="105"/>
      <c r="IYL71" s="123"/>
      <c r="IYM71" s="87"/>
      <c r="IYN71" s="88"/>
      <c r="IYO71" s="105"/>
      <c r="IYP71" s="123"/>
      <c r="IYQ71" s="87"/>
      <c r="IYR71" s="88"/>
      <c r="IYS71" s="105"/>
      <c r="IYT71" s="123"/>
      <c r="IYU71" s="87"/>
      <c r="IYV71" s="88"/>
      <c r="IYW71" s="105"/>
      <c r="IYX71" s="123"/>
      <c r="IYY71" s="87"/>
      <c r="IYZ71" s="88"/>
      <c r="IZA71" s="105"/>
      <c r="IZB71" s="123"/>
      <c r="IZC71" s="87"/>
      <c r="IZD71" s="88"/>
      <c r="IZE71" s="105"/>
      <c r="IZF71" s="123"/>
      <c r="IZG71" s="87"/>
      <c r="IZH71" s="88"/>
      <c r="IZI71" s="105"/>
      <c r="IZJ71" s="123"/>
      <c r="IZK71" s="87"/>
      <c r="IZL71" s="88"/>
      <c r="IZM71" s="105"/>
      <c r="IZN71" s="123"/>
      <c r="IZO71" s="87"/>
      <c r="IZP71" s="88"/>
      <c r="IZQ71" s="105"/>
      <c r="IZR71" s="123"/>
      <c r="IZS71" s="87"/>
      <c r="IZT71" s="88"/>
      <c r="IZU71" s="105"/>
      <c r="IZV71" s="123"/>
      <c r="IZW71" s="87"/>
      <c r="IZX71" s="88"/>
      <c r="IZY71" s="105"/>
      <c r="IZZ71" s="123"/>
      <c r="JAA71" s="87"/>
      <c r="JAB71" s="88"/>
      <c r="JAC71" s="105"/>
      <c r="JAD71" s="123"/>
      <c r="JAE71" s="87"/>
      <c r="JAF71" s="88"/>
      <c r="JAG71" s="105"/>
      <c r="JAH71" s="123"/>
      <c r="JAI71" s="87"/>
      <c r="JAJ71" s="88"/>
      <c r="JAK71" s="105"/>
      <c r="JAL71" s="123"/>
      <c r="JAM71" s="87"/>
      <c r="JAN71" s="88"/>
      <c r="JAO71" s="105"/>
      <c r="JAP71" s="123"/>
      <c r="JAQ71" s="87"/>
      <c r="JAR71" s="88"/>
      <c r="JAS71" s="105"/>
      <c r="JAT71" s="123"/>
      <c r="JAU71" s="87"/>
      <c r="JAV71" s="88"/>
      <c r="JAW71" s="105"/>
      <c r="JAX71" s="123"/>
      <c r="JAY71" s="87"/>
      <c r="JAZ71" s="88"/>
      <c r="JBA71" s="105"/>
      <c r="JBB71" s="123"/>
      <c r="JBC71" s="87"/>
      <c r="JBD71" s="88"/>
      <c r="JBE71" s="105"/>
      <c r="JBF71" s="123"/>
      <c r="JBG71" s="87"/>
      <c r="JBH71" s="88"/>
      <c r="JBI71" s="105"/>
      <c r="JBJ71" s="123"/>
      <c r="JBK71" s="87"/>
      <c r="JBL71" s="88"/>
      <c r="JBM71" s="105"/>
      <c r="JBN71" s="123"/>
      <c r="JBO71" s="87"/>
      <c r="JBP71" s="88"/>
      <c r="JBQ71" s="105"/>
      <c r="JBR71" s="123"/>
      <c r="JBS71" s="87"/>
      <c r="JBT71" s="88"/>
      <c r="JBU71" s="105"/>
      <c r="JBV71" s="123"/>
      <c r="JBW71" s="87"/>
      <c r="JBX71" s="88"/>
      <c r="JBY71" s="105"/>
      <c r="JBZ71" s="123"/>
      <c r="JCA71" s="87"/>
      <c r="JCB71" s="88"/>
      <c r="JCC71" s="105"/>
      <c r="JCD71" s="123"/>
      <c r="JCE71" s="87"/>
      <c r="JCF71" s="88"/>
      <c r="JCG71" s="105"/>
      <c r="JCH71" s="123"/>
      <c r="JCI71" s="87"/>
      <c r="JCJ71" s="88"/>
      <c r="JCK71" s="105"/>
      <c r="JCL71" s="123"/>
      <c r="JCM71" s="87"/>
      <c r="JCN71" s="88"/>
      <c r="JCO71" s="105"/>
      <c r="JCP71" s="123"/>
      <c r="JCQ71" s="87"/>
      <c r="JCR71" s="88"/>
      <c r="JCS71" s="105"/>
      <c r="JCT71" s="123"/>
      <c r="JCU71" s="87"/>
      <c r="JCV71" s="88"/>
      <c r="JCW71" s="105"/>
      <c r="JCX71" s="123"/>
      <c r="JCY71" s="87"/>
      <c r="JCZ71" s="88"/>
      <c r="JDA71" s="105"/>
      <c r="JDB71" s="123"/>
      <c r="JDC71" s="87"/>
      <c r="JDD71" s="88"/>
      <c r="JDE71" s="105"/>
      <c r="JDF71" s="123"/>
      <c r="JDG71" s="87"/>
      <c r="JDH71" s="88"/>
      <c r="JDI71" s="105"/>
      <c r="JDJ71" s="123"/>
      <c r="JDK71" s="87"/>
      <c r="JDL71" s="88"/>
      <c r="JDM71" s="105"/>
      <c r="JDN71" s="123"/>
      <c r="JDO71" s="87"/>
      <c r="JDP71" s="88"/>
      <c r="JDQ71" s="105"/>
      <c r="JDR71" s="123"/>
      <c r="JDS71" s="87"/>
      <c r="JDT71" s="88"/>
      <c r="JDU71" s="105"/>
      <c r="JDV71" s="123"/>
      <c r="JDW71" s="87"/>
      <c r="JDX71" s="88"/>
      <c r="JDY71" s="105"/>
      <c r="JDZ71" s="123"/>
      <c r="JEA71" s="87"/>
      <c r="JEB71" s="88"/>
      <c r="JEC71" s="105"/>
      <c r="JED71" s="123"/>
      <c r="JEE71" s="87"/>
      <c r="JEF71" s="88"/>
      <c r="JEG71" s="105"/>
      <c r="JEH71" s="123"/>
      <c r="JEI71" s="87"/>
      <c r="JEJ71" s="88"/>
      <c r="JEK71" s="105"/>
      <c r="JEL71" s="123"/>
      <c r="JEM71" s="87"/>
      <c r="JEN71" s="88"/>
      <c r="JEO71" s="105"/>
      <c r="JEP71" s="123"/>
      <c r="JEQ71" s="87"/>
      <c r="JER71" s="88"/>
      <c r="JES71" s="105"/>
      <c r="JET71" s="123"/>
      <c r="JEU71" s="87"/>
      <c r="JEV71" s="88"/>
      <c r="JEW71" s="105"/>
      <c r="JEX71" s="123"/>
      <c r="JEY71" s="87"/>
      <c r="JEZ71" s="88"/>
      <c r="JFA71" s="105"/>
      <c r="JFB71" s="123"/>
      <c r="JFC71" s="87"/>
      <c r="JFD71" s="88"/>
      <c r="JFE71" s="105"/>
      <c r="JFF71" s="123"/>
      <c r="JFG71" s="87"/>
      <c r="JFH71" s="88"/>
      <c r="JFI71" s="105"/>
      <c r="JFJ71" s="123"/>
      <c r="JFK71" s="87"/>
      <c r="JFL71" s="88"/>
      <c r="JFM71" s="105"/>
      <c r="JFN71" s="123"/>
      <c r="JFO71" s="87"/>
      <c r="JFP71" s="88"/>
      <c r="JFQ71" s="105"/>
      <c r="JFR71" s="123"/>
      <c r="JFS71" s="87"/>
      <c r="JFT71" s="88"/>
      <c r="JFU71" s="105"/>
      <c r="JFV71" s="123"/>
      <c r="JFW71" s="87"/>
      <c r="JFX71" s="88"/>
      <c r="JFY71" s="105"/>
      <c r="JFZ71" s="123"/>
      <c r="JGA71" s="87"/>
      <c r="JGB71" s="88"/>
      <c r="JGC71" s="105"/>
      <c r="JGD71" s="123"/>
      <c r="JGE71" s="87"/>
      <c r="JGF71" s="88"/>
      <c r="JGG71" s="105"/>
      <c r="JGH71" s="123"/>
      <c r="JGI71" s="87"/>
      <c r="JGJ71" s="88"/>
      <c r="JGK71" s="105"/>
      <c r="JGL71" s="123"/>
      <c r="JGM71" s="87"/>
      <c r="JGN71" s="88"/>
      <c r="JGO71" s="105"/>
      <c r="JGP71" s="123"/>
      <c r="JGQ71" s="87"/>
      <c r="JGR71" s="88"/>
      <c r="JGS71" s="105"/>
      <c r="JGT71" s="123"/>
      <c r="JGU71" s="87"/>
      <c r="JGV71" s="88"/>
      <c r="JGW71" s="105"/>
      <c r="JGX71" s="123"/>
      <c r="JGY71" s="87"/>
      <c r="JGZ71" s="88"/>
      <c r="JHA71" s="105"/>
      <c r="JHB71" s="123"/>
      <c r="JHC71" s="87"/>
      <c r="JHD71" s="88"/>
      <c r="JHE71" s="105"/>
      <c r="JHF71" s="123"/>
      <c r="JHG71" s="87"/>
      <c r="JHH71" s="88"/>
      <c r="JHI71" s="105"/>
      <c r="JHJ71" s="123"/>
      <c r="JHK71" s="87"/>
      <c r="JHL71" s="88"/>
      <c r="JHM71" s="105"/>
      <c r="JHN71" s="123"/>
      <c r="JHO71" s="87"/>
      <c r="JHP71" s="88"/>
      <c r="JHQ71" s="105"/>
      <c r="JHR71" s="123"/>
      <c r="JHS71" s="87"/>
      <c r="JHT71" s="88"/>
      <c r="JHU71" s="105"/>
      <c r="JHV71" s="123"/>
      <c r="JHW71" s="87"/>
      <c r="JHX71" s="88"/>
      <c r="JHY71" s="105"/>
      <c r="JHZ71" s="123"/>
      <c r="JIA71" s="87"/>
      <c r="JIB71" s="88"/>
      <c r="JIC71" s="105"/>
      <c r="JID71" s="123"/>
      <c r="JIE71" s="87"/>
      <c r="JIF71" s="88"/>
      <c r="JIG71" s="105"/>
      <c r="JIH71" s="123"/>
      <c r="JII71" s="87"/>
      <c r="JIJ71" s="88"/>
      <c r="JIK71" s="105"/>
      <c r="JIL71" s="123"/>
      <c r="JIM71" s="87"/>
      <c r="JIN71" s="88"/>
      <c r="JIO71" s="105"/>
      <c r="JIP71" s="123"/>
      <c r="JIQ71" s="87"/>
      <c r="JIR71" s="88"/>
      <c r="JIS71" s="105"/>
      <c r="JIT71" s="123"/>
      <c r="JIU71" s="87"/>
      <c r="JIV71" s="88"/>
      <c r="JIW71" s="105"/>
      <c r="JIX71" s="123"/>
      <c r="JIY71" s="87"/>
      <c r="JIZ71" s="88"/>
      <c r="JJA71" s="105"/>
      <c r="JJB71" s="123"/>
      <c r="JJC71" s="87"/>
      <c r="JJD71" s="88"/>
      <c r="JJE71" s="105"/>
      <c r="JJF71" s="123"/>
      <c r="JJG71" s="87"/>
      <c r="JJH71" s="88"/>
      <c r="JJI71" s="105"/>
      <c r="JJJ71" s="123"/>
      <c r="JJK71" s="87"/>
      <c r="JJL71" s="88"/>
      <c r="JJM71" s="105"/>
      <c r="JJN71" s="123"/>
      <c r="JJO71" s="87"/>
      <c r="JJP71" s="88"/>
      <c r="JJQ71" s="105"/>
      <c r="JJR71" s="123"/>
      <c r="JJS71" s="87"/>
      <c r="JJT71" s="88"/>
      <c r="JJU71" s="105"/>
      <c r="JJV71" s="123"/>
      <c r="JJW71" s="87"/>
      <c r="JJX71" s="88"/>
      <c r="JJY71" s="105"/>
      <c r="JJZ71" s="123"/>
      <c r="JKA71" s="87"/>
      <c r="JKB71" s="88"/>
      <c r="JKC71" s="105"/>
      <c r="JKD71" s="123"/>
      <c r="JKE71" s="87"/>
      <c r="JKF71" s="88"/>
      <c r="JKG71" s="105"/>
      <c r="JKH71" s="123"/>
      <c r="JKI71" s="87"/>
      <c r="JKJ71" s="88"/>
      <c r="JKK71" s="105"/>
      <c r="JKL71" s="123"/>
      <c r="JKM71" s="87"/>
      <c r="JKN71" s="88"/>
      <c r="JKO71" s="105"/>
      <c r="JKP71" s="123"/>
      <c r="JKQ71" s="87"/>
      <c r="JKR71" s="88"/>
      <c r="JKS71" s="105"/>
      <c r="JKT71" s="123"/>
      <c r="JKU71" s="87"/>
      <c r="JKV71" s="88"/>
      <c r="JKW71" s="105"/>
      <c r="JKX71" s="123"/>
      <c r="JKY71" s="87"/>
      <c r="JKZ71" s="88"/>
      <c r="JLA71" s="105"/>
      <c r="JLB71" s="123"/>
      <c r="JLC71" s="87"/>
      <c r="JLD71" s="88"/>
      <c r="JLE71" s="105"/>
      <c r="JLF71" s="123"/>
      <c r="JLG71" s="87"/>
      <c r="JLH71" s="88"/>
      <c r="JLI71" s="105"/>
      <c r="JLJ71" s="123"/>
      <c r="JLK71" s="87"/>
      <c r="JLL71" s="88"/>
      <c r="JLM71" s="105"/>
      <c r="JLN71" s="123"/>
      <c r="JLO71" s="87"/>
      <c r="JLP71" s="88"/>
      <c r="JLQ71" s="105"/>
      <c r="JLR71" s="123"/>
      <c r="JLS71" s="87"/>
      <c r="JLT71" s="88"/>
      <c r="JLU71" s="105"/>
      <c r="JLV71" s="123"/>
      <c r="JLW71" s="87"/>
      <c r="JLX71" s="88"/>
      <c r="JLY71" s="105"/>
      <c r="JLZ71" s="123"/>
      <c r="JMA71" s="87"/>
      <c r="JMB71" s="88"/>
      <c r="JMC71" s="105"/>
      <c r="JMD71" s="123"/>
      <c r="JME71" s="87"/>
      <c r="JMF71" s="88"/>
      <c r="JMG71" s="105"/>
      <c r="JMH71" s="123"/>
      <c r="JMI71" s="87"/>
      <c r="JMJ71" s="88"/>
      <c r="JMK71" s="105"/>
      <c r="JML71" s="123"/>
      <c r="JMM71" s="87"/>
      <c r="JMN71" s="88"/>
      <c r="JMO71" s="105"/>
      <c r="JMP71" s="123"/>
      <c r="JMQ71" s="87"/>
      <c r="JMR71" s="88"/>
      <c r="JMS71" s="105"/>
      <c r="JMT71" s="123"/>
      <c r="JMU71" s="87"/>
      <c r="JMV71" s="88"/>
      <c r="JMW71" s="105"/>
      <c r="JMX71" s="123"/>
      <c r="JMY71" s="87"/>
      <c r="JMZ71" s="88"/>
      <c r="JNA71" s="105"/>
      <c r="JNB71" s="123"/>
      <c r="JNC71" s="87"/>
      <c r="JND71" s="88"/>
      <c r="JNE71" s="105"/>
      <c r="JNF71" s="123"/>
      <c r="JNG71" s="87"/>
      <c r="JNH71" s="88"/>
      <c r="JNI71" s="105"/>
      <c r="JNJ71" s="123"/>
      <c r="JNK71" s="87"/>
      <c r="JNL71" s="88"/>
      <c r="JNM71" s="105"/>
      <c r="JNN71" s="123"/>
      <c r="JNO71" s="87"/>
      <c r="JNP71" s="88"/>
      <c r="JNQ71" s="105"/>
      <c r="JNR71" s="123"/>
      <c r="JNS71" s="87"/>
      <c r="JNT71" s="88"/>
      <c r="JNU71" s="105"/>
      <c r="JNV71" s="123"/>
      <c r="JNW71" s="87"/>
      <c r="JNX71" s="88"/>
      <c r="JNY71" s="105"/>
      <c r="JNZ71" s="123"/>
      <c r="JOA71" s="87"/>
      <c r="JOB71" s="88"/>
      <c r="JOC71" s="105"/>
      <c r="JOD71" s="123"/>
      <c r="JOE71" s="87"/>
      <c r="JOF71" s="88"/>
      <c r="JOG71" s="105"/>
      <c r="JOH71" s="123"/>
      <c r="JOI71" s="87"/>
      <c r="JOJ71" s="88"/>
      <c r="JOK71" s="105"/>
      <c r="JOL71" s="123"/>
      <c r="JOM71" s="87"/>
      <c r="JON71" s="88"/>
      <c r="JOO71" s="105"/>
      <c r="JOP71" s="123"/>
      <c r="JOQ71" s="87"/>
      <c r="JOR71" s="88"/>
      <c r="JOS71" s="105"/>
      <c r="JOT71" s="123"/>
      <c r="JOU71" s="87"/>
      <c r="JOV71" s="88"/>
      <c r="JOW71" s="105"/>
      <c r="JOX71" s="123"/>
      <c r="JOY71" s="87"/>
      <c r="JOZ71" s="88"/>
      <c r="JPA71" s="105"/>
      <c r="JPB71" s="123"/>
      <c r="JPC71" s="87"/>
      <c r="JPD71" s="88"/>
      <c r="JPE71" s="105"/>
      <c r="JPF71" s="123"/>
      <c r="JPG71" s="87"/>
      <c r="JPH71" s="88"/>
      <c r="JPI71" s="105"/>
      <c r="JPJ71" s="123"/>
      <c r="JPK71" s="87"/>
      <c r="JPL71" s="88"/>
      <c r="JPM71" s="105"/>
      <c r="JPN71" s="123"/>
      <c r="JPO71" s="87"/>
      <c r="JPP71" s="88"/>
      <c r="JPQ71" s="105"/>
      <c r="JPR71" s="123"/>
      <c r="JPS71" s="87"/>
      <c r="JPT71" s="88"/>
      <c r="JPU71" s="105"/>
      <c r="JPV71" s="123"/>
      <c r="JPW71" s="87"/>
      <c r="JPX71" s="88"/>
      <c r="JPY71" s="105"/>
      <c r="JPZ71" s="123"/>
      <c r="JQA71" s="87"/>
      <c r="JQB71" s="88"/>
      <c r="JQC71" s="105"/>
      <c r="JQD71" s="123"/>
      <c r="JQE71" s="87"/>
      <c r="JQF71" s="88"/>
      <c r="JQG71" s="105"/>
      <c r="JQH71" s="123"/>
      <c r="JQI71" s="87"/>
      <c r="JQJ71" s="88"/>
      <c r="JQK71" s="105"/>
      <c r="JQL71" s="123"/>
      <c r="JQM71" s="87"/>
      <c r="JQN71" s="88"/>
      <c r="JQO71" s="105"/>
      <c r="JQP71" s="123"/>
      <c r="JQQ71" s="87"/>
      <c r="JQR71" s="88"/>
      <c r="JQS71" s="105"/>
      <c r="JQT71" s="123"/>
      <c r="JQU71" s="87"/>
      <c r="JQV71" s="88"/>
      <c r="JQW71" s="105"/>
      <c r="JQX71" s="123"/>
      <c r="JQY71" s="87"/>
      <c r="JQZ71" s="88"/>
      <c r="JRA71" s="105"/>
      <c r="JRB71" s="123"/>
      <c r="JRC71" s="87"/>
      <c r="JRD71" s="88"/>
      <c r="JRE71" s="105"/>
      <c r="JRF71" s="123"/>
      <c r="JRG71" s="87"/>
      <c r="JRH71" s="88"/>
      <c r="JRI71" s="105"/>
      <c r="JRJ71" s="123"/>
      <c r="JRK71" s="87"/>
      <c r="JRL71" s="88"/>
      <c r="JRM71" s="105"/>
      <c r="JRN71" s="123"/>
      <c r="JRO71" s="87"/>
      <c r="JRP71" s="88"/>
      <c r="JRQ71" s="105"/>
      <c r="JRR71" s="123"/>
      <c r="JRS71" s="87"/>
      <c r="JRT71" s="88"/>
      <c r="JRU71" s="105"/>
      <c r="JRV71" s="123"/>
      <c r="JRW71" s="87"/>
      <c r="JRX71" s="88"/>
      <c r="JRY71" s="105"/>
      <c r="JRZ71" s="123"/>
      <c r="JSA71" s="87"/>
      <c r="JSB71" s="88"/>
      <c r="JSC71" s="105"/>
      <c r="JSD71" s="123"/>
      <c r="JSE71" s="87"/>
      <c r="JSF71" s="88"/>
      <c r="JSG71" s="105"/>
      <c r="JSH71" s="123"/>
      <c r="JSI71" s="87"/>
      <c r="JSJ71" s="88"/>
      <c r="JSK71" s="105"/>
      <c r="JSL71" s="123"/>
      <c r="JSM71" s="87"/>
      <c r="JSN71" s="88"/>
      <c r="JSO71" s="105"/>
      <c r="JSP71" s="123"/>
      <c r="JSQ71" s="87"/>
      <c r="JSR71" s="88"/>
      <c r="JSS71" s="105"/>
      <c r="JST71" s="123"/>
      <c r="JSU71" s="87"/>
      <c r="JSV71" s="88"/>
      <c r="JSW71" s="105"/>
      <c r="JSX71" s="123"/>
      <c r="JSY71" s="87"/>
      <c r="JSZ71" s="88"/>
      <c r="JTA71" s="105"/>
      <c r="JTB71" s="123"/>
      <c r="JTC71" s="87"/>
      <c r="JTD71" s="88"/>
      <c r="JTE71" s="105"/>
      <c r="JTF71" s="123"/>
      <c r="JTG71" s="87"/>
      <c r="JTH71" s="88"/>
      <c r="JTI71" s="105"/>
      <c r="JTJ71" s="123"/>
      <c r="JTK71" s="87"/>
      <c r="JTL71" s="88"/>
      <c r="JTM71" s="105"/>
      <c r="JTN71" s="123"/>
      <c r="JTO71" s="87"/>
      <c r="JTP71" s="88"/>
      <c r="JTQ71" s="105"/>
      <c r="JTR71" s="123"/>
      <c r="JTS71" s="87"/>
      <c r="JTT71" s="88"/>
      <c r="JTU71" s="105"/>
      <c r="JTV71" s="123"/>
      <c r="JTW71" s="87"/>
      <c r="JTX71" s="88"/>
      <c r="JTY71" s="105"/>
      <c r="JTZ71" s="123"/>
      <c r="JUA71" s="87"/>
      <c r="JUB71" s="88"/>
      <c r="JUC71" s="105"/>
      <c r="JUD71" s="123"/>
      <c r="JUE71" s="87"/>
      <c r="JUF71" s="88"/>
      <c r="JUG71" s="105"/>
      <c r="JUH71" s="123"/>
      <c r="JUI71" s="87"/>
      <c r="JUJ71" s="88"/>
      <c r="JUK71" s="105"/>
      <c r="JUL71" s="123"/>
      <c r="JUM71" s="87"/>
      <c r="JUN71" s="88"/>
      <c r="JUO71" s="105"/>
      <c r="JUP71" s="123"/>
      <c r="JUQ71" s="87"/>
      <c r="JUR71" s="88"/>
      <c r="JUS71" s="105"/>
      <c r="JUT71" s="123"/>
      <c r="JUU71" s="87"/>
      <c r="JUV71" s="88"/>
      <c r="JUW71" s="105"/>
      <c r="JUX71" s="123"/>
      <c r="JUY71" s="87"/>
      <c r="JUZ71" s="88"/>
      <c r="JVA71" s="105"/>
      <c r="JVB71" s="123"/>
      <c r="JVC71" s="87"/>
      <c r="JVD71" s="88"/>
      <c r="JVE71" s="105"/>
      <c r="JVF71" s="123"/>
      <c r="JVG71" s="87"/>
      <c r="JVH71" s="88"/>
      <c r="JVI71" s="105"/>
      <c r="JVJ71" s="123"/>
      <c r="JVK71" s="87"/>
      <c r="JVL71" s="88"/>
      <c r="JVM71" s="105"/>
      <c r="JVN71" s="123"/>
      <c r="JVO71" s="87"/>
      <c r="JVP71" s="88"/>
      <c r="JVQ71" s="105"/>
      <c r="JVR71" s="123"/>
      <c r="JVS71" s="87"/>
      <c r="JVT71" s="88"/>
      <c r="JVU71" s="105"/>
      <c r="JVV71" s="123"/>
      <c r="JVW71" s="87"/>
      <c r="JVX71" s="88"/>
      <c r="JVY71" s="105"/>
      <c r="JVZ71" s="123"/>
      <c r="JWA71" s="87"/>
      <c r="JWB71" s="88"/>
      <c r="JWC71" s="105"/>
      <c r="JWD71" s="123"/>
      <c r="JWE71" s="87"/>
      <c r="JWF71" s="88"/>
      <c r="JWG71" s="105"/>
      <c r="JWH71" s="123"/>
      <c r="JWI71" s="87"/>
      <c r="JWJ71" s="88"/>
      <c r="JWK71" s="105"/>
      <c r="JWL71" s="123"/>
      <c r="JWM71" s="87"/>
      <c r="JWN71" s="88"/>
      <c r="JWO71" s="105"/>
      <c r="JWP71" s="123"/>
      <c r="JWQ71" s="87"/>
      <c r="JWR71" s="88"/>
      <c r="JWS71" s="105"/>
      <c r="JWT71" s="123"/>
      <c r="JWU71" s="87"/>
      <c r="JWV71" s="88"/>
      <c r="JWW71" s="105"/>
      <c r="JWX71" s="123"/>
      <c r="JWY71" s="87"/>
      <c r="JWZ71" s="88"/>
      <c r="JXA71" s="105"/>
      <c r="JXB71" s="123"/>
      <c r="JXC71" s="87"/>
      <c r="JXD71" s="88"/>
      <c r="JXE71" s="105"/>
      <c r="JXF71" s="123"/>
      <c r="JXG71" s="87"/>
      <c r="JXH71" s="88"/>
      <c r="JXI71" s="105"/>
      <c r="JXJ71" s="123"/>
      <c r="JXK71" s="87"/>
      <c r="JXL71" s="88"/>
      <c r="JXM71" s="105"/>
      <c r="JXN71" s="123"/>
      <c r="JXO71" s="87"/>
      <c r="JXP71" s="88"/>
      <c r="JXQ71" s="105"/>
      <c r="JXR71" s="123"/>
      <c r="JXS71" s="87"/>
      <c r="JXT71" s="88"/>
      <c r="JXU71" s="105"/>
      <c r="JXV71" s="123"/>
      <c r="JXW71" s="87"/>
      <c r="JXX71" s="88"/>
      <c r="JXY71" s="105"/>
      <c r="JXZ71" s="123"/>
      <c r="JYA71" s="87"/>
      <c r="JYB71" s="88"/>
      <c r="JYC71" s="105"/>
      <c r="JYD71" s="123"/>
      <c r="JYE71" s="87"/>
      <c r="JYF71" s="88"/>
      <c r="JYG71" s="105"/>
      <c r="JYH71" s="123"/>
      <c r="JYI71" s="87"/>
      <c r="JYJ71" s="88"/>
      <c r="JYK71" s="105"/>
      <c r="JYL71" s="123"/>
      <c r="JYM71" s="87"/>
      <c r="JYN71" s="88"/>
      <c r="JYO71" s="105"/>
      <c r="JYP71" s="123"/>
      <c r="JYQ71" s="87"/>
      <c r="JYR71" s="88"/>
      <c r="JYS71" s="105"/>
      <c r="JYT71" s="123"/>
      <c r="JYU71" s="87"/>
      <c r="JYV71" s="88"/>
      <c r="JYW71" s="105"/>
      <c r="JYX71" s="123"/>
      <c r="JYY71" s="87"/>
      <c r="JYZ71" s="88"/>
      <c r="JZA71" s="105"/>
      <c r="JZB71" s="123"/>
      <c r="JZC71" s="87"/>
      <c r="JZD71" s="88"/>
      <c r="JZE71" s="105"/>
      <c r="JZF71" s="123"/>
      <c r="JZG71" s="87"/>
      <c r="JZH71" s="88"/>
      <c r="JZI71" s="105"/>
      <c r="JZJ71" s="123"/>
      <c r="JZK71" s="87"/>
      <c r="JZL71" s="88"/>
      <c r="JZM71" s="105"/>
      <c r="JZN71" s="123"/>
      <c r="JZO71" s="87"/>
      <c r="JZP71" s="88"/>
      <c r="JZQ71" s="105"/>
      <c r="JZR71" s="123"/>
      <c r="JZS71" s="87"/>
      <c r="JZT71" s="88"/>
      <c r="JZU71" s="105"/>
      <c r="JZV71" s="123"/>
      <c r="JZW71" s="87"/>
      <c r="JZX71" s="88"/>
      <c r="JZY71" s="105"/>
      <c r="JZZ71" s="123"/>
      <c r="KAA71" s="87"/>
      <c r="KAB71" s="88"/>
      <c r="KAC71" s="105"/>
      <c r="KAD71" s="123"/>
      <c r="KAE71" s="87"/>
      <c r="KAF71" s="88"/>
      <c r="KAG71" s="105"/>
      <c r="KAH71" s="123"/>
      <c r="KAI71" s="87"/>
      <c r="KAJ71" s="88"/>
      <c r="KAK71" s="105"/>
      <c r="KAL71" s="123"/>
      <c r="KAM71" s="87"/>
      <c r="KAN71" s="88"/>
      <c r="KAO71" s="105"/>
      <c r="KAP71" s="123"/>
      <c r="KAQ71" s="87"/>
      <c r="KAR71" s="88"/>
      <c r="KAS71" s="105"/>
      <c r="KAT71" s="123"/>
      <c r="KAU71" s="87"/>
      <c r="KAV71" s="88"/>
      <c r="KAW71" s="105"/>
      <c r="KAX71" s="123"/>
      <c r="KAY71" s="87"/>
      <c r="KAZ71" s="88"/>
      <c r="KBA71" s="105"/>
      <c r="KBB71" s="123"/>
      <c r="KBC71" s="87"/>
      <c r="KBD71" s="88"/>
      <c r="KBE71" s="105"/>
      <c r="KBF71" s="123"/>
      <c r="KBG71" s="87"/>
      <c r="KBH71" s="88"/>
      <c r="KBI71" s="105"/>
      <c r="KBJ71" s="123"/>
      <c r="KBK71" s="87"/>
      <c r="KBL71" s="88"/>
      <c r="KBM71" s="105"/>
      <c r="KBN71" s="123"/>
      <c r="KBO71" s="87"/>
      <c r="KBP71" s="88"/>
      <c r="KBQ71" s="105"/>
      <c r="KBR71" s="123"/>
      <c r="KBS71" s="87"/>
      <c r="KBT71" s="88"/>
      <c r="KBU71" s="105"/>
      <c r="KBV71" s="123"/>
      <c r="KBW71" s="87"/>
      <c r="KBX71" s="88"/>
      <c r="KBY71" s="105"/>
      <c r="KBZ71" s="123"/>
      <c r="KCA71" s="87"/>
      <c r="KCB71" s="88"/>
      <c r="KCC71" s="105"/>
      <c r="KCD71" s="123"/>
      <c r="KCE71" s="87"/>
      <c r="KCF71" s="88"/>
      <c r="KCG71" s="105"/>
      <c r="KCH71" s="123"/>
      <c r="KCI71" s="87"/>
      <c r="KCJ71" s="88"/>
      <c r="KCK71" s="105"/>
      <c r="KCL71" s="123"/>
      <c r="KCM71" s="87"/>
      <c r="KCN71" s="88"/>
      <c r="KCO71" s="105"/>
      <c r="KCP71" s="123"/>
      <c r="KCQ71" s="87"/>
      <c r="KCR71" s="88"/>
      <c r="KCS71" s="105"/>
      <c r="KCT71" s="123"/>
      <c r="KCU71" s="87"/>
      <c r="KCV71" s="88"/>
      <c r="KCW71" s="105"/>
      <c r="KCX71" s="123"/>
      <c r="KCY71" s="87"/>
      <c r="KCZ71" s="88"/>
      <c r="KDA71" s="105"/>
      <c r="KDB71" s="123"/>
      <c r="KDC71" s="87"/>
      <c r="KDD71" s="88"/>
      <c r="KDE71" s="105"/>
      <c r="KDF71" s="123"/>
      <c r="KDG71" s="87"/>
      <c r="KDH71" s="88"/>
      <c r="KDI71" s="105"/>
      <c r="KDJ71" s="123"/>
      <c r="KDK71" s="87"/>
      <c r="KDL71" s="88"/>
      <c r="KDM71" s="105"/>
      <c r="KDN71" s="123"/>
      <c r="KDO71" s="87"/>
      <c r="KDP71" s="88"/>
      <c r="KDQ71" s="105"/>
      <c r="KDR71" s="123"/>
      <c r="KDS71" s="87"/>
      <c r="KDT71" s="88"/>
      <c r="KDU71" s="105"/>
      <c r="KDV71" s="123"/>
      <c r="KDW71" s="87"/>
      <c r="KDX71" s="88"/>
      <c r="KDY71" s="105"/>
      <c r="KDZ71" s="123"/>
      <c r="KEA71" s="87"/>
      <c r="KEB71" s="88"/>
      <c r="KEC71" s="105"/>
      <c r="KED71" s="123"/>
      <c r="KEE71" s="87"/>
      <c r="KEF71" s="88"/>
      <c r="KEG71" s="105"/>
      <c r="KEH71" s="123"/>
      <c r="KEI71" s="87"/>
      <c r="KEJ71" s="88"/>
      <c r="KEK71" s="105"/>
      <c r="KEL71" s="123"/>
      <c r="KEM71" s="87"/>
      <c r="KEN71" s="88"/>
      <c r="KEO71" s="105"/>
      <c r="KEP71" s="123"/>
      <c r="KEQ71" s="87"/>
      <c r="KER71" s="88"/>
      <c r="KES71" s="105"/>
      <c r="KET71" s="123"/>
      <c r="KEU71" s="87"/>
      <c r="KEV71" s="88"/>
      <c r="KEW71" s="105"/>
      <c r="KEX71" s="123"/>
      <c r="KEY71" s="87"/>
      <c r="KEZ71" s="88"/>
      <c r="KFA71" s="105"/>
      <c r="KFB71" s="123"/>
      <c r="KFC71" s="87"/>
      <c r="KFD71" s="88"/>
      <c r="KFE71" s="105"/>
      <c r="KFF71" s="123"/>
      <c r="KFG71" s="87"/>
      <c r="KFH71" s="88"/>
      <c r="KFI71" s="105"/>
      <c r="KFJ71" s="123"/>
      <c r="KFK71" s="87"/>
      <c r="KFL71" s="88"/>
      <c r="KFM71" s="105"/>
      <c r="KFN71" s="123"/>
      <c r="KFO71" s="87"/>
      <c r="KFP71" s="88"/>
      <c r="KFQ71" s="105"/>
      <c r="KFR71" s="123"/>
      <c r="KFS71" s="87"/>
      <c r="KFT71" s="88"/>
      <c r="KFU71" s="105"/>
      <c r="KFV71" s="123"/>
      <c r="KFW71" s="87"/>
      <c r="KFX71" s="88"/>
      <c r="KFY71" s="105"/>
      <c r="KFZ71" s="123"/>
      <c r="KGA71" s="87"/>
      <c r="KGB71" s="88"/>
      <c r="KGC71" s="105"/>
      <c r="KGD71" s="123"/>
      <c r="KGE71" s="87"/>
      <c r="KGF71" s="88"/>
      <c r="KGG71" s="105"/>
      <c r="KGH71" s="123"/>
      <c r="KGI71" s="87"/>
      <c r="KGJ71" s="88"/>
      <c r="KGK71" s="105"/>
      <c r="KGL71" s="123"/>
      <c r="KGM71" s="87"/>
      <c r="KGN71" s="88"/>
      <c r="KGO71" s="105"/>
      <c r="KGP71" s="123"/>
      <c r="KGQ71" s="87"/>
      <c r="KGR71" s="88"/>
      <c r="KGS71" s="105"/>
      <c r="KGT71" s="123"/>
      <c r="KGU71" s="87"/>
      <c r="KGV71" s="88"/>
      <c r="KGW71" s="105"/>
      <c r="KGX71" s="123"/>
      <c r="KGY71" s="87"/>
      <c r="KGZ71" s="88"/>
      <c r="KHA71" s="105"/>
      <c r="KHB71" s="123"/>
      <c r="KHC71" s="87"/>
      <c r="KHD71" s="88"/>
      <c r="KHE71" s="105"/>
      <c r="KHF71" s="123"/>
      <c r="KHG71" s="87"/>
      <c r="KHH71" s="88"/>
      <c r="KHI71" s="105"/>
      <c r="KHJ71" s="123"/>
      <c r="KHK71" s="87"/>
      <c r="KHL71" s="88"/>
      <c r="KHM71" s="105"/>
      <c r="KHN71" s="123"/>
      <c r="KHO71" s="87"/>
      <c r="KHP71" s="88"/>
      <c r="KHQ71" s="105"/>
      <c r="KHR71" s="123"/>
      <c r="KHS71" s="87"/>
      <c r="KHT71" s="88"/>
      <c r="KHU71" s="105"/>
      <c r="KHV71" s="123"/>
      <c r="KHW71" s="87"/>
      <c r="KHX71" s="88"/>
      <c r="KHY71" s="105"/>
      <c r="KHZ71" s="123"/>
      <c r="KIA71" s="87"/>
      <c r="KIB71" s="88"/>
      <c r="KIC71" s="105"/>
      <c r="KID71" s="123"/>
      <c r="KIE71" s="87"/>
      <c r="KIF71" s="88"/>
      <c r="KIG71" s="105"/>
      <c r="KIH71" s="123"/>
      <c r="KII71" s="87"/>
      <c r="KIJ71" s="88"/>
      <c r="KIK71" s="105"/>
      <c r="KIL71" s="123"/>
      <c r="KIM71" s="87"/>
      <c r="KIN71" s="88"/>
      <c r="KIO71" s="105"/>
      <c r="KIP71" s="123"/>
      <c r="KIQ71" s="87"/>
      <c r="KIR71" s="88"/>
      <c r="KIS71" s="105"/>
      <c r="KIT71" s="123"/>
      <c r="KIU71" s="87"/>
      <c r="KIV71" s="88"/>
      <c r="KIW71" s="105"/>
      <c r="KIX71" s="123"/>
      <c r="KIY71" s="87"/>
      <c r="KIZ71" s="88"/>
      <c r="KJA71" s="105"/>
      <c r="KJB71" s="123"/>
      <c r="KJC71" s="87"/>
      <c r="KJD71" s="88"/>
      <c r="KJE71" s="105"/>
      <c r="KJF71" s="123"/>
      <c r="KJG71" s="87"/>
      <c r="KJH71" s="88"/>
      <c r="KJI71" s="105"/>
      <c r="KJJ71" s="123"/>
      <c r="KJK71" s="87"/>
      <c r="KJL71" s="88"/>
      <c r="KJM71" s="105"/>
      <c r="KJN71" s="123"/>
      <c r="KJO71" s="87"/>
      <c r="KJP71" s="88"/>
      <c r="KJQ71" s="105"/>
      <c r="KJR71" s="123"/>
      <c r="KJS71" s="87"/>
      <c r="KJT71" s="88"/>
      <c r="KJU71" s="105"/>
      <c r="KJV71" s="123"/>
      <c r="KJW71" s="87"/>
      <c r="KJX71" s="88"/>
      <c r="KJY71" s="105"/>
      <c r="KJZ71" s="123"/>
      <c r="KKA71" s="87"/>
      <c r="KKB71" s="88"/>
      <c r="KKC71" s="105"/>
      <c r="KKD71" s="123"/>
      <c r="KKE71" s="87"/>
      <c r="KKF71" s="88"/>
      <c r="KKG71" s="105"/>
      <c r="KKH71" s="123"/>
      <c r="KKI71" s="87"/>
      <c r="KKJ71" s="88"/>
      <c r="KKK71" s="105"/>
      <c r="KKL71" s="123"/>
      <c r="KKM71" s="87"/>
      <c r="KKN71" s="88"/>
      <c r="KKO71" s="105"/>
      <c r="KKP71" s="123"/>
      <c r="KKQ71" s="87"/>
      <c r="KKR71" s="88"/>
      <c r="KKS71" s="105"/>
      <c r="KKT71" s="123"/>
      <c r="KKU71" s="87"/>
      <c r="KKV71" s="88"/>
      <c r="KKW71" s="105"/>
      <c r="KKX71" s="123"/>
      <c r="KKY71" s="87"/>
      <c r="KKZ71" s="88"/>
      <c r="KLA71" s="105"/>
      <c r="KLB71" s="123"/>
      <c r="KLC71" s="87"/>
      <c r="KLD71" s="88"/>
      <c r="KLE71" s="105"/>
      <c r="KLF71" s="123"/>
      <c r="KLG71" s="87"/>
      <c r="KLH71" s="88"/>
      <c r="KLI71" s="105"/>
      <c r="KLJ71" s="123"/>
      <c r="KLK71" s="87"/>
      <c r="KLL71" s="88"/>
      <c r="KLM71" s="105"/>
      <c r="KLN71" s="123"/>
      <c r="KLO71" s="87"/>
      <c r="KLP71" s="88"/>
      <c r="KLQ71" s="105"/>
      <c r="KLR71" s="123"/>
      <c r="KLS71" s="87"/>
      <c r="KLT71" s="88"/>
      <c r="KLU71" s="105"/>
      <c r="KLV71" s="123"/>
      <c r="KLW71" s="87"/>
      <c r="KLX71" s="88"/>
      <c r="KLY71" s="105"/>
      <c r="KLZ71" s="123"/>
      <c r="KMA71" s="87"/>
      <c r="KMB71" s="88"/>
      <c r="KMC71" s="105"/>
      <c r="KMD71" s="123"/>
      <c r="KME71" s="87"/>
      <c r="KMF71" s="88"/>
      <c r="KMG71" s="105"/>
      <c r="KMH71" s="123"/>
      <c r="KMI71" s="87"/>
      <c r="KMJ71" s="88"/>
      <c r="KMK71" s="105"/>
      <c r="KML71" s="123"/>
      <c r="KMM71" s="87"/>
      <c r="KMN71" s="88"/>
      <c r="KMO71" s="105"/>
      <c r="KMP71" s="123"/>
      <c r="KMQ71" s="87"/>
      <c r="KMR71" s="88"/>
      <c r="KMS71" s="105"/>
      <c r="KMT71" s="123"/>
      <c r="KMU71" s="87"/>
      <c r="KMV71" s="88"/>
      <c r="KMW71" s="105"/>
      <c r="KMX71" s="123"/>
      <c r="KMY71" s="87"/>
      <c r="KMZ71" s="88"/>
      <c r="KNA71" s="105"/>
      <c r="KNB71" s="123"/>
      <c r="KNC71" s="87"/>
      <c r="KND71" s="88"/>
      <c r="KNE71" s="105"/>
      <c r="KNF71" s="123"/>
      <c r="KNG71" s="87"/>
      <c r="KNH71" s="88"/>
      <c r="KNI71" s="105"/>
      <c r="KNJ71" s="123"/>
      <c r="KNK71" s="87"/>
      <c r="KNL71" s="88"/>
      <c r="KNM71" s="105"/>
      <c r="KNN71" s="123"/>
      <c r="KNO71" s="87"/>
      <c r="KNP71" s="88"/>
      <c r="KNQ71" s="105"/>
      <c r="KNR71" s="123"/>
      <c r="KNS71" s="87"/>
      <c r="KNT71" s="88"/>
      <c r="KNU71" s="105"/>
      <c r="KNV71" s="123"/>
      <c r="KNW71" s="87"/>
      <c r="KNX71" s="88"/>
      <c r="KNY71" s="105"/>
      <c r="KNZ71" s="123"/>
      <c r="KOA71" s="87"/>
      <c r="KOB71" s="88"/>
      <c r="KOC71" s="105"/>
      <c r="KOD71" s="123"/>
      <c r="KOE71" s="87"/>
      <c r="KOF71" s="88"/>
      <c r="KOG71" s="105"/>
      <c r="KOH71" s="123"/>
      <c r="KOI71" s="87"/>
      <c r="KOJ71" s="88"/>
      <c r="KOK71" s="105"/>
      <c r="KOL71" s="123"/>
      <c r="KOM71" s="87"/>
      <c r="KON71" s="88"/>
      <c r="KOO71" s="105"/>
      <c r="KOP71" s="123"/>
      <c r="KOQ71" s="87"/>
      <c r="KOR71" s="88"/>
      <c r="KOS71" s="105"/>
      <c r="KOT71" s="123"/>
      <c r="KOU71" s="87"/>
      <c r="KOV71" s="88"/>
      <c r="KOW71" s="105"/>
      <c r="KOX71" s="123"/>
      <c r="KOY71" s="87"/>
      <c r="KOZ71" s="88"/>
      <c r="KPA71" s="105"/>
      <c r="KPB71" s="123"/>
      <c r="KPC71" s="87"/>
      <c r="KPD71" s="88"/>
      <c r="KPE71" s="105"/>
      <c r="KPF71" s="123"/>
      <c r="KPG71" s="87"/>
      <c r="KPH71" s="88"/>
      <c r="KPI71" s="105"/>
      <c r="KPJ71" s="123"/>
      <c r="KPK71" s="87"/>
      <c r="KPL71" s="88"/>
      <c r="KPM71" s="105"/>
      <c r="KPN71" s="123"/>
      <c r="KPO71" s="87"/>
      <c r="KPP71" s="88"/>
      <c r="KPQ71" s="105"/>
      <c r="KPR71" s="123"/>
      <c r="KPS71" s="87"/>
      <c r="KPT71" s="88"/>
      <c r="KPU71" s="105"/>
      <c r="KPV71" s="123"/>
      <c r="KPW71" s="87"/>
      <c r="KPX71" s="88"/>
      <c r="KPY71" s="105"/>
      <c r="KPZ71" s="123"/>
      <c r="KQA71" s="87"/>
      <c r="KQB71" s="88"/>
      <c r="KQC71" s="105"/>
      <c r="KQD71" s="123"/>
      <c r="KQE71" s="87"/>
      <c r="KQF71" s="88"/>
      <c r="KQG71" s="105"/>
      <c r="KQH71" s="123"/>
      <c r="KQI71" s="87"/>
      <c r="KQJ71" s="88"/>
      <c r="KQK71" s="105"/>
      <c r="KQL71" s="123"/>
      <c r="KQM71" s="87"/>
      <c r="KQN71" s="88"/>
      <c r="KQO71" s="105"/>
      <c r="KQP71" s="123"/>
      <c r="KQQ71" s="87"/>
      <c r="KQR71" s="88"/>
      <c r="KQS71" s="105"/>
      <c r="KQT71" s="123"/>
      <c r="KQU71" s="87"/>
      <c r="KQV71" s="88"/>
      <c r="KQW71" s="105"/>
      <c r="KQX71" s="123"/>
      <c r="KQY71" s="87"/>
      <c r="KQZ71" s="88"/>
      <c r="KRA71" s="105"/>
      <c r="KRB71" s="123"/>
      <c r="KRC71" s="87"/>
      <c r="KRD71" s="88"/>
      <c r="KRE71" s="105"/>
      <c r="KRF71" s="123"/>
      <c r="KRG71" s="87"/>
      <c r="KRH71" s="88"/>
      <c r="KRI71" s="105"/>
      <c r="KRJ71" s="123"/>
      <c r="KRK71" s="87"/>
      <c r="KRL71" s="88"/>
      <c r="KRM71" s="105"/>
      <c r="KRN71" s="123"/>
      <c r="KRO71" s="87"/>
      <c r="KRP71" s="88"/>
      <c r="KRQ71" s="105"/>
      <c r="KRR71" s="123"/>
      <c r="KRS71" s="87"/>
      <c r="KRT71" s="88"/>
      <c r="KRU71" s="105"/>
      <c r="KRV71" s="123"/>
      <c r="KRW71" s="87"/>
      <c r="KRX71" s="88"/>
      <c r="KRY71" s="105"/>
      <c r="KRZ71" s="123"/>
      <c r="KSA71" s="87"/>
      <c r="KSB71" s="88"/>
      <c r="KSC71" s="105"/>
      <c r="KSD71" s="123"/>
      <c r="KSE71" s="87"/>
      <c r="KSF71" s="88"/>
      <c r="KSG71" s="105"/>
      <c r="KSH71" s="123"/>
      <c r="KSI71" s="87"/>
      <c r="KSJ71" s="88"/>
      <c r="KSK71" s="105"/>
      <c r="KSL71" s="123"/>
      <c r="KSM71" s="87"/>
      <c r="KSN71" s="88"/>
      <c r="KSO71" s="105"/>
      <c r="KSP71" s="123"/>
      <c r="KSQ71" s="87"/>
      <c r="KSR71" s="88"/>
      <c r="KSS71" s="105"/>
      <c r="KST71" s="123"/>
      <c r="KSU71" s="87"/>
      <c r="KSV71" s="88"/>
      <c r="KSW71" s="105"/>
      <c r="KSX71" s="123"/>
      <c r="KSY71" s="87"/>
      <c r="KSZ71" s="88"/>
      <c r="KTA71" s="105"/>
      <c r="KTB71" s="123"/>
      <c r="KTC71" s="87"/>
      <c r="KTD71" s="88"/>
      <c r="KTE71" s="105"/>
      <c r="KTF71" s="123"/>
      <c r="KTG71" s="87"/>
      <c r="KTH71" s="88"/>
      <c r="KTI71" s="105"/>
      <c r="KTJ71" s="123"/>
      <c r="KTK71" s="87"/>
      <c r="KTL71" s="88"/>
      <c r="KTM71" s="105"/>
      <c r="KTN71" s="123"/>
      <c r="KTO71" s="87"/>
      <c r="KTP71" s="88"/>
      <c r="KTQ71" s="105"/>
      <c r="KTR71" s="123"/>
      <c r="KTS71" s="87"/>
      <c r="KTT71" s="88"/>
      <c r="KTU71" s="105"/>
      <c r="KTV71" s="123"/>
      <c r="KTW71" s="87"/>
      <c r="KTX71" s="88"/>
      <c r="KTY71" s="105"/>
      <c r="KTZ71" s="123"/>
      <c r="KUA71" s="87"/>
      <c r="KUB71" s="88"/>
      <c r="KUC71" s="105"/>
      <c r="KUD71" s="123"/>
      <c r="KUE71" s="87"/>
      <c r="KUF71" s="88"/>
      <c r="KUG71" s="105"/>
      <c r="KUH71" s="123"/>
      <c r="KUI71" s="87"/>
      <c r="KUJ71" s="88"/>
      <c r="KUK71" s="105"/>
      <c r="KUL71" s="123"/>
      <c r="KUM71" s="87"/>
      <c r="KUN71" s="88"/>
      <c r="KUO71" s="105"/>
      <c r="KUP71" s="123"/>
      <c r="KUQ71" s="87"/>
      <c r="KUR71" s="88"/>
      <c r="KUS71" s="105"/>
      <c r="KUT71" s="123"/>
      <c r="KUU71" s="87"/>
      <c r="KUV71" s="88"/>
      <c r="KUW71" s="105"/>
      <c r="KUX71" s="123"/>
      <c r="KUY71" s="87"/>
      <c r="KUZ71" s="88"/>
      <c r="KVA71" s="105"/>
      <c r="KVB71" s="123"/>
      <c r="KVC71" s="87"/>
      <c r="KVD71" s="88"/>
      <c r="KVE71" s="105"/>
      <c r="KVF71" s="123"/>
      <c r="KVG71" s="87"/>
      <c r="KVH71" s="88"/>
      <c r="KVI71" s="105"/>
      <c r="KVJ71" s="123"/>
      <c r="KVK71" s="87"/>
      <c r="KVL71" s="88"/>
      <c r="KVM71" s="105"/>
      <c r="KVN71" s="123"/>
      <c r="KVO71" s="87"/>
      <c r="KVP71" s="88"/>
      <c r="KVQ71" s="105"/>
      <c r="KVR71" s="123"/>
      <c r="KVS71" s="87"/>
      <c r="KVT71" s="88"/>
      <c r="KVU71" s="105"/>
      <c r="KVV71" s="123"/>
      <c r="KVW71" s="87"/>
      <c r="KVX71" s="88"/>
      <c r="KVY71" s="105"/>
      <c r="KVZ71" s="123"/>
      <c r="KWA71" s="87"/>
      <c r="KWB71" s="88"/>
      <c r="KWC71" s="105"/>
      <c r="KWD71" s="123"/>
      <c r="KWE71" s="87"/>
      <c r="KWF71" s="88"/>
      <c r="KWG71" s="105"/>
      <c r="KWH71" s="123"/>
      <c r="KWI71" s="87"/>
      <c r="KWJ71" s="88"/>
      <c r="KWK71" s="105"/>
      <c r="KWL71" s="123"/>
      <c r="KWM71" s="87"/>
      <c r="KWN71" s="88"/>
      <c r="KWO71" s="105"/>
      <c r="KWP71" s="123"/>
      <c r="KWQ71" s="87"/>
      <c r="KWR71" s="88"/>
      <c r="KWS71" s="105"/>
      <c r="KWT71" s="123"/>
      <c r="KWU71" s="87"/>
      <c r="KWV71" s="88"/>
      <c r="KWW71" s="105"/>
      <c r="KWX71" s="123"/>
      <c r="KWY71" s="87"/>
      <c r="KWZ71" s="88"/>
      <c r="KXA71" s="105"/>
      <c r="KXB71" s="123"/>
      <c r="KXC71" s="87"/>
      <c r="KXD71" s="88"/>
      <c r="KXE71" s="105"/>
      <c r="KXF71" s="123"/>
      <c r="KXG71" s="87"/>
      <c r="KXH71" s="88"/>
      <c r="KXI71" s="105"/>
      <c r="KXJ71" s="123"/>
      <c r="KXK71" s="87"/>
      <c r="KXL71" s="88"/>
      <c r="KXM71" s="105"/>
      <c r="KXN71" s="123"/>
      <c r="KXO71" s="87"/>
      <c r="KXP71" s="88"/>
      <c r="KXQ71" s="105"/>
      <c r="KXR71" s="123"/>
      <c r="KXS71" s="87"/>
      <c r="KXT71" s="88"/>
      <c r="KXU71" s="105"/>
      <c r="KXV71" s="123"/>
      <c r="KXW71" s="87"/>
      <c r="KXX71" s="88"/>
      <c r="KXY71" s="105"/>
      <c r="KXZ71" s="123"/>
      <c r="KYA71" s="87"/>
      <c r="KYB71" s="88"/>
      <c r="KYC71" s="105"/>
      <c r="KYD71" s="123"/>
      <c r="KYE71" s="87"/>
      <c r="KYF71" s="88"/>
      <c r="KYG71" s="105"/>
      <c r="KYH71" s="123"/>
      <c r="KYI71" s="87"/>
      <c r="KYJ71" s="88"/>
      <c r="KYK71" s="105"/>
      <c r="KYL71" s="123"/>
      <c r="KYM71" s="87"/>
      <c r="KYN71" s="88"/>
      <c r="KYO71" s="105"/>
      <c r="KYP71" s="123"/>
      <c r="KYQ71" s="87"/>
      <c r="KYR71" s="88"/>
      <c r="KYS71" s="105"/>
      <c r="KYT71" s="123"/>
      <c r="KYU71" s="87"/>
      <c r="KYV71" s="88"/>
      <c r="KYW71" s="105"/>
      <c r="KYX71" s="123"/>
      <c r="KYY71" s="87"/>
      <c r="KYZ71" s="88"/>
      <c r="KZA71" s="105"/>
      <c r="KZB71" s="123"/>
      <c r="KZC71" s="87"/>
      <c r="KZD71" s="88"/>
      <c r="KZE71" s="105"/>
      <c r="KZF71" s="123"/>
      <c r="KZG71" s="87"/>
      <c r="KZH71" s="88"/>
      <c r="KZI71" s="105"/>
      <c r="KZJ71" s="123"/>
      <c r="KZK71" s="87"/>
      <c r="KZL71" s="88"/>
      <c r="KZM71" s="105"/>
      <c r="KZN71" s="123"/>
      <c r="KZO71" s="87"/>
      <c r="KZP71" s="88"/>
      <c r="KZQ71" s="105"/>
      <c r="KZR71" s="123"/>
      <c r="KZS71" s="87"/>
      <c r="KZT71" s="88"/>
      <c r="KZU71" s="105"/>
      <c r="KZV71" s="123"/>
      <c r="KZW71" s="87"/>
      <c r="KZX71" s="88"/>
      <c r="KZY71" s="105"/>
      <c r="KZZ71" s="123"/>
      <c r="LAA71" s="87"/>
      <c r="LAB71" s="88"/>
      <c r="LAC71" s="105"/>
      <c r="LAD71" s="123"/>
      <c r="LAE71" s="87"/>
      <c r="LAF71" s="88"/>
      <c r="LAG71" s="105"/>
      <c r="LAH71" s="123"/>
      <c r="LAI71" s="87"/>
      <c r="LAJ71" s="88"/>
      <c r="LAK71" s="105"/>
      <c r="LAL71" s="123"/>
      <c r="LAM71" s="87"/>
      <c r="LAN71" s="88"/>
      <c r="LAO71" s="105"/>
      <c r="LAP71" s="123"/>
      <c r="LAQ71" s="87"/>
      <c r="LAR71" s="88"/>
      <c r="LAS71" s="105"/>
      <c r="LAT71" s="123"/>
      <c r="LAU71" s="87"/>
      <c r="LAV71" s="88"/>
      <c r="LAW71" s="105"/>
      <c r="LAX71" s="123"/>
      <c r="LAY71" s="87"/>
      <c r="LAZ71" s="88"/>
      <c r="LBA71" s="105"/>
      <c r="LBB71" s="123"/>
      <c r="LBC71" s="87"/>
      <c r="LBD71" s="88"/>
      <c r="LBE71" s="105"/>
      <c r="LBF71" s="123"/>
      <c r="LBG71" s="87"/>
      <c r="LBH71" s="88"/>
      <c r="LBI71" s="105"/>
      <c r="LBJ71" s="123"/>
      <c r="LBK71" s="87"/>
      <c r="LBL71" s="88"/>
      <c r="LBM71" s="105"/>
      <c r="LBN71" s="123"/>
      <c r="LBO71" s="87"/>
      <c r="LBP71" s="88"/>
      <c r="LBQ71" s="105"/>
      <c r="LBR71" s="123"/>
      <c r="LBS71" s="87"/>
      <c r="LBT71" s="88"/>
      <c r="LBU71" s="105"/>
      <c r="LBV71" s="123"/>
      <c r="LBW71" s="87"/>
      <c r="LBX71" s="88"/>
      <c r="LBY71" s="105"/>
      <c r="LBZ71" s="123"/>
      <c r="LCA71" s="87"/>
      <c r="LCB71" s="88"/>
      <c r="LCC71" s="105"/>
      <c r="LCD71" s="123"/>
      <c r="LCE71" s="87"/>
      <c r="LCF71" s="88"/>
      <c r="LCG71" s="105"/>
      <c r="LCH71" s="123"/>
      <c r="LCI71" s="87"/>
      <c r="LCJ71" s="88"/>
      <c r="LCK71" s="105"/>
      <c r="LCL71" s="123"/>
      <c r="LCM71" s="87"/>
      <c r="LCN71" s="88"/>
      <c r="LCO71" s="105"/>
      <c r="LCP71" s="123"/>
      <c r="LCQ71" s="87"/>
      <c r="LCR71" s="88"/>
      <c r="LCS71" s="105"/>
      <c r="LCT71" s="123"/>
      <c r="LCU71" s="87"/>
      <c r="LCV71" s="88"/>
      <c r="LCW71" s="105"/>
      <c r="LCX71" s="123"/>
      <c r="LCY71" s="87"/>
      <c r="LCZ71" s="88"/>
      <c r="LDA71" s="105"/>
      <c r="LDB71" s="123"/>
      <c r="LDC71" s="87"/>
      <c r="LDD71" s="88"/>
      <c r="LDE71" s="105"/>
      <c r="LDF71" s="123"/>
      <c r="LDG71" s="87"/>
      <c r="LDH71" s="88"/>
      <c r="LDI71" s="105"/>
      <c r="LDJ71" s="123"/>
      <c r="LDK71" s="87"/>
      <c r="LDL71" s="88"/>
      <c r="LDM71" s="105"/>
      <c r="LDN71" s="123"/>
      <c r="LDO71" s="87"/>
      <c r="LDP71" s="88"/>
      <c r="LDQ71" s="105"/>
      <c r="LDR71" s="123"/>
      <c r="LDS71" s="87"/>
      <c r="LDT71" s="88"/>
      <c r="LDU71" s="105"/>
      <c r="LDV71" s="123"/>
      <c r="LDW71" s="87"/>
      <c r="LDX71" s="88"/>
      <c r="LDY71" s="105"/>
      <c r="LDZ71" s="123"/>
      <c r="LEA71" s="87"/>
      <c r="LEB71" s="88"/>
      <c r="LEC71" s="105"/>
      <c r="LED71" s="123"/>
      <c r="LEE71" s="87"/>
      <c r="LEF71" s="88"/>
      <c r="LEG71" s="105"/>
      <c r="LEH71" s="123"/>
      <c r="LEI71" s="87"/>
      <c r="LEJ71" s="88"/>
      <c r="LEK71" s="105"/>
      <c r="LEL71" s="123"/>
      <c r="LEM71" s="87"/>
      <c r="LEN71" s="88"/>
      <c r="LEO71" s="105"/>
      <c r="LEP71" s="123"/>
      <c r="LEQ71" s="87"/>
      <c r="LER71" s="88"/>
      <c r="LES71" s="105"/>
      <c r="LET71" s="123"/>
      <c r="LEU71" s="87"/>
      <c r="LEV71" s="88"/>
      <c r="LEW71" s="105"/>
      <c r="LEX71" s="123"/>
      <c r="LEY71" s="87"/>
      <c r="LEZ71" s="88"/>
      <c r="LFA71" s="105"/>
      <c r="LFB71" s="123"/>
      <c r="LFC71" s="87"/>
      <c r="LFD71" s="88"/>
      <c r="LFE71" s="105"/>
      <c r="LFF71" s="123"/>
      <c r="LFG71" s="87"/>
      <c r="LFH71" s="88"/>
      <c r="LFI71" s="105"/>
      <c r="LFJ71" s="123"/>
      <c r="LFK71" s="87"/>
      <c r="LFL71" s="88"/>
      <c r="LFM71" s="105"/>
      <c r="LFN71" s="123"/>
      <c r="LFO71" s="87"/>
      <c r="LFP71" s="88"/>
      <c r="LFQ71" s="105"/>
      <c r="LFR71" s="123"/>
      <c r="LFS71" s="87"/>
      <c r="LFT71" s="88"/>
      <c r="LFU71" s="105"/>
      <c r="LFV71" s="123"/>
      <c r="LFW71" s="87"/>
      <c r="LFX71" s="88"/>
      <c r="LFY71" s="105"/>
      <c r="LFZ71" s="123"/>
      <c r="LGA71" s="87"/>
      <c r="LGB71" s="88"/>
      <c r="LGC71" s="105"/>
      <c r="LGD71" s="123"/>
      <c r="LGE71" s="87"/>
      <c r="LGF71" s="88"/>
      <c r="LGG71" s="105"/>
      <c r="LGH71" s="123"/>
      <c r="LGI71" s="87"/>
      <c r="LGJ71" s="88"/>
      <c r="LGK71" s="105"/>
      <c r="LGL71" s="123"/>
      <c r="LGM71" s="87"/>
      <c r="LGN71" s="88"/>
      <c r="LGO71" s="105"/>
      <c r="LGP71" s="123"/>
      <c r="LGQ71" s="87"/>
      <c r="LGR71" s="88"/>
      <c r="LGS71" s="105"/>
      <c r="LGT71" s="123"/>
      <c r="LGU71" s="87"/>
      <c r="LGV71" s="88"/>
      <c r="LGW71" s="105"/>
      <c r="LGX71" s="123"/>
      <c r="LGY71" s="87"/>
      <c r="LGZ71" s="88"/>
      <c r="LHA71" s="105"/>
      <c r="LHB71" s="123"/>
      <c r="LHC71" s="87"/>
      <c r="LHD71" s="88"/>
      <c r="LHE71" s="105"/>
      <c r="LHF71" s="123"/>
      <c r="LHG71" s="87"/>
      <c r="LHH71" s="88"/>
      <c r="LHI71" s="105"/>
      <c r="LHJ71" s="123"/>
      <c r="LHK71" s="87"/>
      <c r="LHL71" s="88"/>
      <c r="LHM71" s="105"/>
      <c r="LHN71" s="123"/>
      <c r="LHO71" s="87"/>
      <c r="LHP71" s="88"/>
      <c r="LHQ71" s="105"/>
      <c r="LHR71" s="123"/>
      <c r="LHS71" s="87"/>
      <c r="LHT71" s="88"/>
      <c r="LHU71" s="105"/>
      <c r="LHV71" s="123"/>
      <c r="LHW71" s="87"/>
      <c r="LHX71" s="88"/>
      <c r="LHY71" s="105"/>
      <c r="LHZ71" s="123"/>
      <c r="LIA71" s="87"/>
      <c r="LIB71" s="88"/>
      <c r="LIC71" s="105"/>
      <c r="LID71" s="123"/>
      <c r="LIE71" s="87"/>
      <c r="LIF71" s="88"/>
      <c r="LIG71" s="105"/>
      <c r="LIH71" s="123"/>
      <c r="LII71" s="87"/>
      <c r="LIJ71" s="88"/>
      <c r="LIK71" s="105"/>
      <c r="LIL71" s="123"/>
      <c r="LIM71" s="87"/>
      <c r="LIN71" s="88"/>
      <c r="LIO71" s="105"/>
      <c r="LIP71" s="123"/>
      <c r="LIQ71" s="87"/>
      <c r="LIR71" s="88"/>
      <c r="LIS71" s="105"/>
      <c r="LIT71" s="123"/>
      <c r="LIU71" s="87"/>
      <c r="LIV71" s="88"/>
      <c r="LIW71" s="105"/>
      <c r="LIX71" s="123"/>
      <c r="LIY71" s="87"/>
      <c r="LIZ71" s="88"/>
      <c r="LJA71" s="105"/>
      <c r="LJB71" s="123"/>
      <c r="LJC71" s="87"/>
      <c r="LJD71" s="88"/>
      <c r="LJE71" s="105"/>
      <c r="LJF71" s="123"/>
      <c r="LJG71" s="87"/>
      <c r="LJH71" s="88"/>
      <c r="LJI71" s="105"/>
      <c r="LJJ71" s="123"/>
      <c r="LJK71" s="87"/>
      <c r="LJL71" s="88"/>
      <c r="LJM71" s="105"/>
      <c r="LJN71" s="123"/>
      <c r="LJO71" s="87"/>
      <c r="LJP71" s="88"/>
      <c r="LJQ71" s="105"/>
      <c r="LJR71" s="123"/>
      <c r="LJS71" s="87"/>
      <c r="LJT71" s="88"/>
      <c r="LJU71" s="105"/>
      <c r="LJV71" s="123"/>
      <c r="LJW71" s="87"/>
      <c r="LJX71" s="88"/>
      <c r="LJY71" s="105"/>
      <c r="LJZ71" s="123"/>
      <c r="LKA71" s="87"/>
      <c r="LKB71" s="88"/>
      <c r="LKC71" s="105"/>
      <c r="LKD71" s="123"/>
      <c r="LKE71" s="87"/>
      <c r="LKF71" s="88"/>
      <c r="LKG71" s="105"/>
      <c r="LKH71" s="123"/>
      <c r="LKI71" s="87"/>
      <c r="LKJ71" s="88"/>
      <c r="LKK71" s="105"/>
      <c r="LKL71" s="123"/>
      <c r="LKM71" s="87"/>
      <c r="LKN71" s="88"/>
      <c r="LKO71" s="105"/>
      <c r="LKP71" s="123"/>
      <c r="LKQ71" s="87"/>
      <c r="LKR71" s="88"/>
      <c r="LKS71" s="105"/>
      <c r="LKT71" s="123"/>
      <c r="LKU71" s="87"/>
      <c r="LKV71" s="88"/>
      <c r="LKW71" s="105"/>
      <c r="LKX71" s="123"/>
      <c r="LKY71" s="87"/>
      <c r="LKZ71" s="88"/>
      <c r="LLA71" s="105"/>
      <c r="LLB71" s="123"/>
      <c r="LLC71" s="87"/>
      <c r="LLD71" s="88"/>
      <c r="LLE71" s="105"/>
      <c r="LLF71" s="123"/>
      <c r="LLG71" s="87"/>
      <c r="LLH71" s="88"/>
      <c r="LLI71" s="105"/>
      <c r="LLJ71" s="123"/>
      <c r="LLK71" s="87"/>
      <c r="LLL71" s="88"/>
      <c r="LLM71" s="105"/>
      <c r="LLN71" s="123"/>
      <c r="LLO71" s="87"/>
      <c r="LLP71" s="88"/>
      <c r="LLQ71" s="105"/>
      <c r="LLR71" s="123"/>
      <c r="LLS71" s="87"/>
      <c r="LLT71" s="88"/>
      <c r="LLU71" s="105"/>
      <c r="LLV71" s="123"/>
      <c r="LLW71" s="87"/>
      <c r="LLX71" s="88"/>
      <c r="LLY71" s="105"/>
      <c r="LLZ71" s="123"/>
      <c r="LMA71" s="87"/>
      <c r="LMB71" s="88"/>
      <c r="LMC71" s="105"/>
      <c r="LMD71" s="123"/>
      <c r="LME71" s="87"/>
      <c r="LMF71" s="88"/>
      <c r="LMG71" s="105"/>
      <c r="LMH71" s="123"/>
      <c r="LMI71" s="87"/>
      <c r="LMJ71" s="88"/>
      <c r="LMK71" s="105"/>
      <c r="LML71" s="123"/>
      <c r="LMM71" s="87"/>
      <c r="LMN71" s="88"/>
      <c r="LMO71" s="105"/>
      <c r="LMP71" s="123"/>
      <c r="LMQ71" s="87"/>
      <c r="LMR71" s="88"/>
      <c r="LMS71" s="105"/>
      <c r="LMT71" s="123"/>
      <c r="LMU71" s="87"/>
      <c r="LMV71" s="88"/>
      <c r="LMW71" s="105"/>
      <c r="LMX71" s="123"/>
      <c r="LMY71" s="87"/>
      <c r="LMZ71" s="88"/>
      <c r="LNA71" s="105"/>
      <c r="LNB71" s="123"/>
      <c r="LNC71" s="87"/>
      <c r="LND71" s="88"/>
      <c r="LNE71" s="105"/>
      <c r="LNF71" s="123"/>
      <c r="LNG71" s="87"/>
      <c r="LNH71" s="88"/>
      <c r="LNI71" s="105"/>
      <c r="LNJ71" s="123"/>
      <c r="LNK71" s="87"/>
      <c r="LNL71" s="88"/>
      <c r="LNM71" s="105"/>
      <c r="LNN71" s="123"/>
      <c r="LNO71" s="87"/>
      <c r="LNP71" s="88"/>
      <c r="LNQ71" s="105"/>
      <c r="LNR71" s="123"/>
      <c r="LNS71" s="87"/>
      <c r="LNT71" s="88"/>
      <c r="LNU71" s="105"/>
      <c r="LNV71" s="123"/>
      <c r="LNW71" s="87"/>
      <c r="LNX71" s="88"/>
      <c r="LNY71" s="105"/>
      <c r="LNZ71" s="123"/>
      <c r="LOA71" s="87"/>
      <c r="LOB71" s="88"/>
      <c r="LOC71" s="105"/>
      <c r="LOD71" s="123"/>
      <c r="LOE71" s="87"/>
      <c r="LOF71" s="88"/>
      <c r="LOG71" s="105"/>
      <c r="LOH71" s="123"/>
      <c r="LOI71" s="87"/>
      <c r="LOJ71" s="88"/>
      <c r="LOK71" s="105"/>
      <c r="LOL71" s="123"/>
      <c r="LOM71" s="87"/>
      <c r="LON71" s="88"/>
      <c r="LOO71" s="105"/>
      <c r="LOP71" s="123"/>
      <c r="LOQ71" s="87"/>
      <c r="LOR71" s="88"/>
      <c r="LOS71" s="105"/>
      <c r="LOT71" s="123"/>
      <c r="LOU71" s="87"/>
      <c r="LOV71" s="88"/>
      <c r="LOW71" s="105"/>
      <c r="LOX71" s="123"/>
      <c r="LOY71" s="87"/>
      <c r="LOZ71" s="88"/>
      <c r="LPA71" s="105"/>
      <c r="LPB71" s="123"/>
      <c r="LPC71" s="87"/>
      <c r="LPD71" s="88"/>
      <c r="LPE71" s="105"/>
      <c r="LPF71" s="123"/>
      <c r="LPG71" s="87"/>
      <c r="LPH71" s="88"/>
      <c r="LPI71" s="105"/>
      <c r="LPJ71" s="123"/>
      <c r="LPK71" s="87"/>
      <c r="LPL71" s="88"/>
      <c r="LPM71" s="105"/>
      <c r="LPN71" s="123"/>
      <c r="LPO71" s="87"/>
      <c r="LPP71" s="88"/>
      <c r="LPQ71" s="105"/>
      <c r="LPR71" s="123"/>
      <c r="LPS71" s="87"/>
      <c r="LPT71" s="88"/>
      <c r="LPU71" s="105"/>
      <c r="LPV71" s="123"/>
      <c r="LPW71" s="87"/>
      <c r="LPX71" s="88"/>
      <c r="LPY71" s="105"/>
      <c r="LPZ71" s="123"/>
      <c r="LQA71" s="87"/>
      <c r="LQB71" s="88"/>
      <c r="LQC71" s="105"/>
      <c r="LQD71" s="123"/>
      <c r="LQE71" s="87"/>
      <c r="LQF71" s="88"/>
      <c r="LQG71" s="105"/>
      <c r="LQH71" s="123"/>
      <c r="LQI71" s="87"/>
      <c r="LQJ71" s="88"/>
      <c r="LQK71" s="105"/>
      <c r="LQL71" s="123"/>
      <c r="LQM71" s="87"/>
      <c r="LQN71" s="88"/>
      <c r="LQO71" s="105"/>
      <c r="LQP71" s="123"/>
      <c r="LQQ71" s="87"/>
      <c r="LQR71" s="88"/>
      <c r="LQS71" s="105"/>
      <c r="LQT71" s="123"/>
      <c r="LQU71" s="87"/>
      <c r="LQV71" s="88"/>
      <c r="LQW71" s="105"/>
      <c r="LQX71" s="123"/>
      <c r="LQY71" s="87"/>
      <c r="LQZ71" s="88"/>
      <c r="LRA71" s="105"/>
      <c r="LRB71" s="123"/>
      <c r="LRC71" s="87"/>
      <c r="LRD71" s="88"/>
      <c r="LRE71" s="105"/>
      <c r="LRF71" s="123"/>
      <c r="LRG71" s="87"/>
      <c r="LRH71" s="88"/>
      <c r="LRI71" s="105"/>
      <c r="LRJ71" s="123"/>
      <c r="LRK71" s="87"/>
      <c r="LRL71" s="88"/>
      <c r="LRM71" s="105"/>
      <c r="LRN71" s="123"/>
      <c r="LRO71" s="87"/>
      <c r="LRP71" s="88"/>
      <c r="LRQ71" s="105"/>
      <c r="LRR71" s="123"/>
      <c r="LRS71" s="87"/>
      <c r="LRT71" s="88"/>
      <c r="LRU71" s="105"/>
      <c r="LRV71" s="123"/>
      <c r="LRW71" s="87"/>
      <c r="LRX71" s="88"/>
      <c r="LRY71" s="105"/>
      <c r="LRZ71" s="123"/>
      <c r="LSA71" s="87"/>
      <c r="LSB71" s="88"/>
      <c r="LSC71" s="105"/>
      <c r="LSD71" s="123"/>
      <c r="LSE71" s="87"/>
      <c r="LSF71" s="88"/>
      <c r="LSG71" s="105"/>
      <c r="LSH71" s="123"/>
      <c r="LSI71" s="87"/>
      <c r="LSJ71" s="88"/>
      <c r="LSK71" s="105"/>
      <c r="LSL71" s="123"/>
      <c r="LSM71" s="87"/>
      <c r="LSN71" s="88"/>
      <c r="LSO71" s="105"/>
      <c r="LSP71" s="123"/>
      <c r="LSQ71" s="87"/>
      <c r="LSR71" s="88"/>
      <c r="LSS71" s="105"/>
      <c r="LST71" s="123"/>
      <c r="LSU71" s="87"/>
      <c r="LSV71" s="88"/>
      <c r="LSW71" s="105"/>
      <c r="LSX71" s="123"/>
      <c r="LSY71" s="87"/>
      <c r="LSZ71" s="88"/>
      <c r="LTA71" s="105"/>
      <c r="LTB71" s="123"/>
      <c r="LTC71" s="87"/>
      <c r="LTD71" s="88"/>
      <c r="LTE71" s="105"/>
      <c r="LTF71" s="123"/>
      <c r="LTG71" s="87"/>
      <c r="LTH71" s="88"/>
      <c r="LTI71" s="105"/>
      <c r="LTJ71" s="123"/>
      <c r="LTK71" s="87"/>
      <c r="LTL71" s="88"/>
      <c r="LTM71" s="105"/>
      <c r="LTN71" s="123"/>
      <c r="LTO71" s="87"/>
      <c r="LTP71" s="88"/>
      <c r="LTQ71" s="105"/>
      <c r="LTR71" s="123"/>
      <c r="LTS71" s="87"/>
      <c r="LTT71" s="88"/>
      <c r="LTU71" s="105"/>
      <c r="LTV71" s="123"/>
      <c r="LTW71" s="87"/>
      <c r="LTX71" s="88"/>
      <c r="LTY71" s="105"/>
      <c r="LTZ71" s="123"/>
      <c r="LUA71" s="87"/>
      <c r="LUB71" s="88"/>
      <c r="LUC71" s="105"/>
      <c r="LUD71" s="123"/>
      <c r="LUE71" s="87"/>
      <c r="LUF71" s="88"/>
      <c r="LUG71" s="105"/>
      <c r="LUH71" s="123"/>
      <c r="LUI71" s="87"/>
      <c r="LUJ71" s="88"/>
      <c r="LUK71" s="105"/>
      <c r="LUL71" s="123"/>
      <c r="LUM71" s="87"/>
      <c r="LUN71" s="88"/>
      <c r="LUO71" s="105"/>
      <c r="LUP71" s="123"/>
      <c r="LUQ71" s="87"/>
      <c r="LUR71" s="88"/>
      <c r="LUS71" s="105"/>
      <c r="LUT71" s="123"/>
      <c r="LUU71" s="87"/>
      <c r="LUV71" s="88"/>
      <c r="LUW71" s="105"/>
      <c r="LUX71" s="123"/>
      <c r="LUY71" s="87"/>
      <c r="LUZ71" s="88"/>
      <c r="LVA71" s="105"/>
      <c r="LVB71" s="123"/>
      <c r="LVC71" s="87"/>
      <c r="LVD71" s="88"/>
      <c r="LVE71" s="105"/>
      <c r="LVF71" s="123"/>
      <c r="LVG71" s="87"/>
      <c r="LVH71" s="88"/>
      <c r="LVI71" s="105"/>
      <c r="LVJ71" s="123"/>
      <c r="LVK71" s="87"/>
      <c r="LVL71" s="88"/>
      <c r="LVM71" s="105"/>
      <c r="LVN71" s="123"/>
      <c r="LVO71" s="87"/>
      <c r="LVP71" s="88"/>
      <c r="LVQ71" s="105"/>
      <c r="LVR71" s="123"/>
      <c r="LVS71" s="87"/>
      <c r="LVT71" s="88"/>
      <c r="LVU71" s="105"/>
      <c r="LVV71" s="123"/>
      <c r="LVW71" s="87"/>
      <c r="LVX71" s="88"/>
      <c r="LVY71" s="105"/>
      <c r="LVZ71" s="123"/>
      <c r="LWA71" s="87"/>
      <c r="LWB71" s="88"/>
      <c r="LWC71" s="105"/>
      <c r="LWD71" s="123"/>
      <c r="LWE71" s="87"/>
      <c r="LWF71" s="88"/>
      <c r="LWG71" s="105"/>
      <c r="LWH71" s="123"/>
      <c r="LWI71" s="87"/>
      <c r="LWJ71" s="88"/>
      <c r="LWK71" s="105"/>
      <c r="LWL71" s="123"/>
      <c r="LWM71" s="87"/>
      <c r="LWN71" s="88"/>
      <c r="LWO71" s="105"/>
      <c r="LWP71" s="123"/>
      <c r="LWQ71" s="87"/>
      <c r="LWR71" s="88"/>
      <c r="LWS71" s="105"/>
      <c r="LWT71" s="123"/>
      <c r="LWU71" s="87"/>
      <c r="LWV71" s="88"/>
      <c r="LWW71" s="105"/>
      <c r="LWX71" s="123"/>
      <c r="LWY71" s="87"/>
      <c r="LWZ71" s="88"/>
      <c r="LXA71" s="105"/>
      <c r="LXB71" s="123"/>
      <c r="LXC71" s="87"/>
      <c r="LXD71" s="88"/>
      <c r="LXE71" s="105"/>
      <c r="LXF71" s="123"/>
      <c r="LXG71" s="87"/>
      <c r="LXH71" s="88"/>
      <c r="LXI71" s="105"/>
      <c r="LXJ71" s="123"/>
      <c r="LXK71" s="87"/>
      <c r="LXL71" s="88"/>
      <c r="LXM71" s="105"/>
      <c r="LXN71" s="123"/>
      <c r="LXO71" s="87"/>
      <c r="LXP71" s="88"/>
      <c r="LXQ71" s="105"/>
      <c r="LXR71" s="123"/>
      <c r="LXS71" s="87"/>
      <c r="LXT71" s="88"/>
      <c r="LXU71" s="105"/>
      <c r="LXV71" s="123"/>
      <c r="LXW71" s="87"/>
      <c r="LXX71" s="88"/>
      <c r="LXY71" s="105"/>
      <c r="LXZ71" s="123"/>
      <c r="LYA71" s="87"/>
      <c r="LYB71" s="88"/>
      <c r="LYC71" s="105"/>
      <c r="LYD71" s="123"/>
      <c r="LYE71" s="87"/>
      <c r="LYF71" s="88"/>
      <c r="LYG71" s="105"/>
      <c r="LYH71" s="123"/>
      <c r="LYI71" s="87"/>
      <c r="LYJ71" s="88"/>
      <c r="LYK71" s="105"/>
      <c r="LYL71" s="123"/>
      <c r="LYM71" s="87"/>
      <c r="LYN71" s="88"/>
      <c r="LYO71" s="105"/>
      <c r="LYP71" s="123"/>
      <c r="LYQ71" s="87"/>
      <c r="LYR71" s="88"/>
      <c r="LYS71" s="105"/>
      <c r="LYT71" s="123"/>
      <c r="LYU71" s="87"/>
      <c r="LYV71" s="88"/>
      <c r="LYW71" s="105"/>
      <c r="LYX71" s="123"/>
      <c r="LYY71" s="87"/>
      <c r="LYZ71" s="88"/>
      <c r="LZA71" s="105"/>
      <c r="LZB71" s="123"/>
      <c r="LZC71" s="87"/>
      <c r="LZD71" s="88"/>
      <c r="LZE71" s="105"/>
      <c r="LZF71" s="123"/>
      <c r="LZG71" s="87"/>
      <c r="LZH71" s="88"/>
      <c r="LZI71" s="105"/>
      <c r="LZJ71" s="123"/>
      <c r="LZK71" s="87"/>
      <c r="LZL71" s="88"/>
      <c r="LZM71" s="105"/>
      <c r="LZN71" s="123"/>
      <c r="LZO71" s="87"/>
      <c r="LZP71" s="88"/>
      <c r="LZQ71" s="105"/>
      <c r="LZR71" s="123"/>
      <c r="LZS71" s="87"/>
      <c r="LZT71" s="88"/>
      <c r="LZU71" s="105"/>
      <c r="LZV71" s="123"/>
      <c r="LZW71" s="87"/>
      <c r="LZX71" s="88"/>
      <c r="LZY71" s="105"/>
      <c r="LZZ71" s="123"/>
      <c r="MAA71" s="87"/>
      <c r="MAB71" s="88"/>
      <c r="MAC71" s="105"/>
      <c r="MAD71" s="123"/>
      <c r="MAE71" s="87"/>
      <c r="MAF71" s="88"/>
      <c r="MAG71" s="105"/>
      <c r="MAH71" s="123"/>
      <c r="MAI71" s="87"/>
      <c r="MAJ71" s="88"/>
      <c r="MAK71" s="105"/>
      <c r="MAL71" s="123"/>
      <c r="MAM71" s="87"/>
      <c r="MAN71" s="88"/>
      <c r="MAO71" s="105"/>
      <c r="MAP71" s="123"/>
      <c r="MAQ71" s="87"/>
      <c r="MAR71" s="88"/>
      <c r="MAS71" s="105"/>
      <c r="MAT71" s="123"/>
      <c r="MAU71" s="87"/>
      <c r="MAV71" s="88"/>
      <c r="MAW71" s="105"/>
      <c r="MAX71" s="123"/>
      <c r="MAY71" s="87"/>
      <c r="MAZ71" s="88"/>
      <c r="MBA71" s="105"/>
      <c r="MBB71" s="123"/>
      <c r="MBC71" s="87"/>
      <c r="MBD71" s="88"/>
      <c r="MBE71" s="105"/>
      <c r="MBF71" s="123"/>
      <c r="MBG71" s="87"/>
      <c r="MBH71" s="88"/>
      <c r="MBI71" s="105"/>
      <c r="MBJ71" s="123"/>
      <c r="MBK71" s="87"/>
      <c r="MBL71" s="88"/>
      <c r="MBM71" s="105"/>
      <c r="MBN71" s="123"/>
      <c r="MBO71" s="87"/>
      <c r="MBP71" s="88"/>
      <c r="MBQ71" s="105"/>
      <c r="MBR71" s="123"/>
      <c r="MBS71" s="87"/>
      <c r="MBT71" s="88"/>
      <c r="MBU71" s="105"/>
      <c r="MBV71" s="123"/>
      <c r="MBW71" s="87"/>
      <c r="MBX71" s="88"/>
      <c r="MBY71" s="105"/>
      <c r="MBZ71" s="123"/>
      <c r="MCA71" s="87"/>
      <c r="MCB71" s="88"/>
      <c r="MCC71" s="105"/>
      <c r="MCD71" s="123"/>
      <c r="MCE71" s="87"/>
      <c r="MCF71" s="88"/>
      <c r="MCG71" s="105"/>
      <c r="MCH71" s="123"/>
      <c r="MCI71" s="87"/>
      <c r="MCJ71" s="88"/>
      <c r="MCK71" s="105"/>
      <c r="MCL71" s="123"/>
      <c r="MCM71" s="87"/>
      <c r="MCN71" s="88"/>
      <c r="MCO71" s="105"/>
      <c r="MCP71" s="123"/>
      <c r="MCQ71" s="87"/>
      <c r="MCR71" s="88"/>
      <c r="MCS71" s="105"/>
      <c r="MCT71" s="123"/>
      <c r="MCU71" s="87"/>
      <c r="MCV71" s="88"/>
      <c r="MCW71" s="105"/>
      <c r="MCX71" s="123"/>
      <c r="MCY71" s="87"/>
      <c r="MCZ71" s="88"/>
      <c r="MDA71" s="105"/>
      <c r="MDB71" s="123"/>
      <c r="MDC71" s="87"/>
      <c r="MDD71" s="88"/>
      <c r="MDE71" s="105"/>
      <c r="MDF71" s="123"/>
      <c r="MDG71" s="87"/>
      <c r="MDH71" s="88"/>
      <c r="MDI71" s="105"/>
      <c r="MDJ71" s="123"/>
      <c r="MDK71" s="87"/>
      <c r="MDL71" s="88"/>
      <c r="MDM71" s="105"/>
      <c r="MDN71" s="123"/>
      <c r="MDO71" s="87"/>
      <c r="MDP71" s="88"/>
      <c r="MDQ71" s="105"/>
      <c r="MDR71" s="123"/>
      <c r="MDS71" s="87"/>
      <c r="MDT71" s="88"/>
      <c r="MDU71" s="105"/>
      <c r="MDV71" s="123"/>
      <c r="MDW71" s="87"/>
      <c r="MDX71" s="88"/>
      <c r="MDY71" s="105"/>
      <c r="MDZ71" s="123"/>
      <c r="MEA71" s="87"/>
      <c r="MEB71" s="88"/>
      <c r="MEC71" s="105"/>
      <c r="MED71" s="123"/>
      <c r="MEE71" s="87"/>
      <c r="MEF71" s="88"/>
      <c r="MEG71" s="105"/>
      <c r="MEH71" s="123"/>
      <c r="MEI71" s="87"/>
      <c r="MEJ71" s="88"/>
      <c r="MEK71" s="105"/>
      <c r="MEL71" s="123"/>
      <c r="MEM71" s="87"/>
      <c r="MEN71" s="88"/>
      <c r="MEO71" s="105"/>
      <c r="MEP71" s="123"/>
      <c r="MEQ71" s="87"/>
      <c r="MER71" s="88"/>
      <c r="MES71" s="105"/>
      <c r="MET71" s="123"/>
      <c r="MEU71" s="87"/>
      <c r="MEV71" s="88"/>
      <c r="MEW71" s="105"/>
      <c r="MEX71" s="123"/>
      <c r="MEY71" s="87"/>
      <c r="MEZ71" s="88"/>
      <c r="MFA71" s="105"/>
      <c r="MFB71" s="123"/>
      <c r="MFC71" s="87"/>
      <c r="MFD71" s="88"/>
      <c r="MFE71" s="105"/>
      <c r="MFF71" s="123"/>
      <c r="MFG71" s="87"/>
      <c r="MFH71" s="88"/>
      <c r="MFI71" s="105"/>
      <c r="MFJ71" s="123"/>
      <c r="MFK71" s="87"/>
      <c r="MFL71" s="88"/>
      <c r="MFM71" s="105"/>
      <c r="MFN71" s="123"/>
      <c r="MFO71" s="87"/>
      <c r="MFP71" s="88"/>
      <c r="MFQ71" s="105"/>
      <c r="MFR71" s="123"/>
      <c r="MFS71" s="87"/>
      <c r="MFT71" s="88"/>
      <c r="MFU71" s="105"/>
      <c r="MFV71" s="123"/>
      <c r="MFW71" s="87"/>
      <c r="MFX71" s="88"/>
      <c r="MFY71" s="105"/>
      <c r="MFZ71" s="123"/>
      <c r="MGA71" s="87"/>
      <c r="MGB71" s="88"/>
      <c r="MGC71" s="105"/>
      <c r="MGD71" s="123"/>
      <c r="MGE71" s="87"/>
      <c r="MGF71" s="88"/>
      <c r="MGG71" s="105"/>
      <c r="MGH71" s="123"/>
      <c r="MGI71" s="87"/>
      <c r="MGJ71" s="88"/>
      <c r="MGK71" s="105"/>
      <c r="MGL71" s="123"/>
      <c r="MGM71" s="87"/>
      <c r="MGN71" s="88"/>
      <c r="MGO71" s="105"/>
      <c r="MGP71" s="123"/>
      <c r="MGQ71" s="87"/>
      <c r="MGR71" s="88"/>
      <c r="MGS71" s="105"/>
      <c r="MGT71" s="123"/>
      <c r="MGU71" s="87"/>
      <c r="MGV71" s="88"/>
      <c r="MGW71" s="105"/>
      <c r="MGX71" s="123"/>
      <c r="MGY71" s="87"/>
      <c r="MGZ71" s="88"/>
      <c r="MHA71" s="105"/>
      <c r="MHB71" s="123"/>
      <c r="MHC71" s="87"/>
      <c r="MHD71" s="88"/>
      <c r="MHE71" s="105"/>
      <c r="MHF71" s="123"/>
      <c r="MHG71" s="87"/>
      <c r="MHH71" s="88"/>
      <c r="MHI71" s="105"/>
      <c r="MHJ71" s="123"/>
      <c r="MHK71" s="87"/>
      <c r="MHL71" s="88"/>
      <c r="MHM71" s="105"/>
      <c r="MHN71" s="123"/>
      <c r="MHO71" s="87"/>
      <c r="MHP71" s="88"/>
      <c r="MHQ71" s="105"/>
      <c r="MHR71" s="123"/>
      <c r="MHS71" s="87"/>
      <c r="MHT71" s="88"/>
      <c r="MHU71" s="105"/>
      <c r="MHV71" s="123"/>
      <c r="MHW71" s="87"/>
      <c r="MHX71" s="88"/>
      <c r="MHY71" s="105"/>
      <c r="MHZ71" s="123"/>
      <c r="MIA71" s="87"/>
      <c r="MIB71" s="88"/>
      <c r="MIC71" s="105"/>
      <c r="MID71" s="123"/>
      <c r="MIE71" s="87"/>
      <c r="MIF71" s="88"/>
      <c r="MIG71" s="105"/>
      <c r="MIH71" s="123"/>
      <c r="MII71" s="87"/>
      <c r="MIJ71" s="88"/>
      <c r="MIK71" s="105"/>
      <c r="MIL71" s="123"/>
      <c r="MIM71" s="87"/>
      <c r="MIN71" s="88"/>
      <c r="MIO71" s="105"/>
      <c r="MIP71" s="123"/>
      <c r="MIQ71" s="87"/>
      <c r="MIR71" s="88"/>
      <c r="MIS71" s="105"/>
      <c r="MIT71" s="123"/>
      <c r="MIU71" s="87"/>
      <c r="MIV71" s="88"/>
      <c r="MIW71" s="105"/>
      <c r="MIX71" s="123"/>
      <c r="MIY71" s="87"/>
      <c r="MIZ71" s="88"/>
      <c r="MJA71" s="105"/>
      <c r="MJB71" s="123"/>
      <c r="MJC71" s="87"/>
      <c r="MJD71" s="88"/>
      <c r="MJE71" s="105"/>
      <c r="MJF71" s="123"/>
      <c r="MJG71" s="87"/>
      <c r="MJH71" s="88"/>
      <c r="MJI71" s="105"/>
      <c r="MJJ71" s="123"/>
      <c r="MJK71" s="87"/>
      <c r="MJL71" s="88"/>
      <c r="MJM71" s="105"/>
      <c r="MJN71" s="123"/>
      <c r="MJO71" s="87"/>
      <c r="MJP71" s="88"/>
      <c r="MJQ71" s="105"/>
      <c r="MJR71" s="123"/>
      <c r="MJS71" s="87"/>
      <c r="MJT71" s="88"/>
      <c r="MJU71" s="105"/>
      <c r="MJV71" s="123"/>
      <c r="MJW71" s="87"/>
      <c r="MJX71" s="88"/>
      <c r="MJY71" s="105"/>
      <c r="MJZ71" s="123"/>
      <c r="MKA71" s="87"/>
      <c r="MKB71" s="88"/>
      <c r="MKC71" s="105"/>
      <c r="MKD71" s="123"/>
      <c r="MKE71" s="87"/>
      <c r="MKF71" s="88"/>
      <c r="MKG71" s="105"/>
      <c r="MKH71" s="123"/>
      <c r="MKI71" s="87"/>
      <c r="MKJ71" s="88"/>
      <c r="MKK71" s="105"/>
      <c r="MKL71" s="123"/>
      <c r="MKM71" s="87"/>
      <c r="MKN71" s="88"/>
      <c r="MKO71" s="105"/>
      <c r="MKP71" s="123"/>
      <c r="MKQ71" s="87"/>
      <c r="MKR71" s="88"/>
      <c r="MKS71" s="105"/>
      <c r="MKT71" s="123"/>
      <c r="MKU71" s="87"/>
      <c r="MKV71" s="88"/>
      <c r="MKW71" s="105"/>
      <c r="MKX71" s="123"/>
      <c r="MKY71" s="87"/>
      <c r="MKZ71" s="88"/>
      <c r="MLA71" s="105"/>
      <c r="MLB71" s="123"/>
      <c r="MLC71" s="87"/>
      <c r="MLD71" s="88"/>
      <c r="MLE71" s="105"/>
      <c r="MLF71" s="123"/>
      <c r="MLG71" s="87"/>
      <c r="MLH71" s="88"/>
      <c r="MLI71" s="105"/>
      <c r="MLJ71" s="123"/>
      <c r="MLK71" s="87"/>
      <c r="MLL71" s="88"/>
      <c r="MLM71" s="105"/>
      <c r="MLN71" s="123"/>
      <c r="MLO71" s="87"/>
      <c r="MLP71" s="88"/>
      <c r="MLQ71" s="105"/>
      <c r="MLR71" s="123"/>
      <c r="MLS71" s="87"/>
      <c r="MLT71" s="88"/>
      <c r="MLU71" s="105"/>
      <c r="MLV71" s="123"/>
      <c r="MLW71" s="87"/>
      <c r="MLX71" s="88"/>
      <c r="MLY71" s="105"/>
      <c r="MLZ71" s="123"/>
      <c r="MMA71" s="87"/>
      <c r="MMB71" s="88"/>
      <c r="MMC71" s="105"/>
      <c r="MMD71" s="123"/>
      <c r="MME71" s="87"/>
      <c r="MMF71" s="88"/>
      <c r="MMG71" s="105"/>
      <c r="MMH71" s="123"/>
      <c r="MMI71" s="87"/>
      <c r="MMJ71" s="88"/>
      <c r="MMK71" s="105"/>
      <c r="MML71" s="123"/>
      <c r="MMM71" s="87"/>
      <c r="MMN71" s="88"/>
      <c r="MMO71" s="105"/>
      <c r="MMP71" s="123"/>
      <c r="MMQ71" s="87"/>
      <c r="MMR71" s="88"/>
      <c r="MMS71" s="105"/>
      <c r="MMT71" s="123"/>
      <c r="MMU71" s="87"/>
      <c r="MMV71" s="88"/>
      <c r="MMW71" s="105"/>
      <c r="MMX71" s="123"/>
      <c r="MMY71" s="87"/>
      <c r="MMZ71" s="88"/>
      <c r="MNA71" s="105"/>
      <c r="MNB71" s="123"/>
      <c r="MNC71" s="87"/>
      <c r="MND71" s="88"/>
      <c r="MNE71" s="105"/>
      <c r="MNF71" s="123"/>
      <c r="MNG71" s="87"/>
      <c r="MNH71" s="88"/>
      <c r="MNI71" s="105"/>
      <c r="MNJ71" s="123"/>
      <c r="MNK71" s="87"/>
      <c r="MNL71" s="88"/>
      <c r="MNM71" s="105"/>
      <c r="MNN71" s="123"/>
      <c r="MNO71" s="87"/>
      <c r="MNP71" s="88"/>
      <c r="MNQ71" s="105"/>
      <c r="MNR71" s="123"/>
      <c r="MNS71" s="87"/>
      <c r="MNT71" s="88"/>
      <c r="MNU71" s="105"/>
      <c r="MNV71" s="123"/>
      <c r="MNW71" s="87"/>
      <c r="MNX71" s="88"/>
      <c r="MNY71" s="105"/>
      <c r="MNZ71" s="123"/>
      <c r="MOA71" s="87"/>
      <c r="MOB71" s="88"/>
      <c r="MOC71" s="105"/>
      <c r="MOD71" s="123"/>
      <c r="MOE71" s="87"/>
      <c r="MOF71" s="88"/>
      <c r="MOG71" s="105"/>
      <c r="MOH71" s="123"/>
      <c r="MOI71" s="87"/>
      <c r="MOJ71" s="88"/>
      <c r="MOK71" s="105"/>
      <c r="MOL71" s="123"/>
      <c r="MOM71" s="87"/>
      <c r="MON71" s="88"/>
      <c r="MOO71" s="105"/>
      <c r="MOP71" s="123"/>
      <c r="MOQ71" s="87"/>
      <c r="MOR71" s="88"/>
      <c r="MOS71" s="105"/>
      <c r="MOT71" s="123"/>
      <c r="MOU71" s="87"/>
      <c r="MOV71" s="88"/>
      <c r="MOW71" s="105"/>
      <c r="MOX71" s="123"/>
      <c r="MOY71" s="87"/>
      <c r="MOZ71" s="88"/>
      <c r="MPA71" s="105"/>
      <c r="MPB71" s="123"/>
      <c r="MPC71" s="87"/>
      <c r="MPD71" s="88"/>
      <c r="MPE71" s="105"/>
      <c r="MPF71" s="123"/>
      <c r="MPG71" s="87"/>
      <c r="MPH71" s="88"/>
      <c r="MPI71" s="105"/>
      <c r="MPJ71" s="123"/>
      <c r="MPK71" s="87"/>
      <c r="MPL71" s="88"/>
      <c r="MPM71" s="105"/>
      <c r="MPN71" s="123"/>
      <c r="MPO71" s="87"/>
      <c r="MPP71" s="88"/>
      <c r="MPQ71" s="105"/>
      <c r="MPR71" s="123"/>
      <c r="MPS71" s="87"/>
      <c r="MPT71" s="88"/>
      <c r="MPU71" s="105"/>
      <c r="MPV71" s="123"/>
      <c r="MPW71" s="87"/>
      <c r="MPX71" s="88"/>
      <c r="MPY71" s="105"/>
      <c r="MPZ71" s="123"/>
      <c r="MQA71" s="87"/>
      <c r="MQB71" s="88"/>
      <c r="MQC71" s="105"/>
      <c r="MQD71" s="123"/>
      <c r="MQE71" s="87"/>
      <c r="MQF71" s="88"/>
      <c r="MQG71" s="105"/>
      <c r="MQH71" s="123"/>
      <c r="MQI71" s="87"/>
      <c r="MQJ71" s="88"/>
      <c r="MQK71" s="105"/>
      <c r="MQL71" s="123"/>
      <c r="MQM71" s="87"/>
      <c r="MQN71" s="88"/>
      <c r="MQO71" s="105"/>
      <c r="MQP71" s="123"/>
      <c r="MQQ71" s="87"/>
      <c r="MQR71" s="88"/>
      <c r="MQS71" s="105"/>
      <c r="MQT71" s="123"/>
      <c r="MQU71" s="87"/>
      <c r="MQV71" s="88"/>
      <c r="MQW71" s="105"/>
      <c r="MQX71" s="123"/>
      <c r="MQY71" s="87"/>
      <c r="MQZ71" s="88"/>
      <c r="MRA71" s="105"/>
      <c r="MRB71" s="123"/>
      <c r="MRC71" s="87"/>
      <c r="MRD71" s="88"/>
      <c r="MRE71" s="105"/>
      <c r="MRF71" s="123"/>
      <c r="MRG71" s="87"/>
      <c r="MRH71" s="88"/>
      <c r="MRI71" s="105"/>
      <c r="MRJ71" s="123"/>
      <c r="MRK71" s="87"/>
      <c r="MRL71" s="88"/>
      <c r="MRM71" s="105"/>
      <c r="MRN71" s="123"/>
      <c r="MRO71" s="87"/>
      <c r="MRP71" s="88"/>
      <c r="MRQ71" s="105"/>
      <c r="MRR71" s="123"/>
      <c r="MRS71" s="87"/>
      <c r="MRT71" s="88"/>
      <c r="MRU71" s="105"/>
      <c r="MRV71" s="123"/>
      <c r="MRW71" s="87"/>
      <c r="MRX71" s="88"/>
      <c r="MRY71" s="105"/>
      <c r="MRZ71" s="123"/>
      <c r="MSA71" s="87"/>
      <c r="MSB71" s="88"/>
      <c r="MSC71" s="105"/>
      <c r="MSD71" s="123"/>
      <c r="MSE71" s="87"/>
      <c r="MSF71" s="88"/>
      <c r="MSG71" s="105"/>
      <c r="MSH71" s="123"/>
      <c r="MSI71" s="87"/>
      <c r="MSJ71" s="88"/>
      <c r="MSK71" s="105"/>
      <c r="MSL71" s="123"/>
      <c r="MSM71" s="87"/>
      <c r="MSN71" s="88"/>
      <c r="MSO71" s="105"/>
      <c r="MSP71" s="123"/>
      <c r="MSQ71" s="87"/>
      <c r="MSR71" s="88"/>
      <c r="MSS71" s="105"/>
      <c r="MST71" s="123"/>
      <c r="MSU71" s="87"/>
      <c r="MSV71" s="88"/>
      <c r="MSW71" s="105"/>
      <c r="MSX71" s="123"/>
      <c r="MSY71" s="87"/>
      <c r="MSZ71" s="88"/>
      <c r="MTA71" s="105"/>
      <c r="MTB71" s="123"/>
      <c r="MTC71" s="87"/>
      <c r="MTD71" s="88"/>
      <c r="MTE71" s="105"/>
      <c r="MTF71" s="123"/>
      <c r="MTG71" s="87"/>
      <c r="MTH71" s="88"/>
      <c r="MTI71" s="105"/>
      <c r="MTJ71" s="123"/>
      <c r="MTK71" s="87"/>
      <c r="MTL71" s="88"/>
      <c r="MTM71" s="105"/>
      <c r="MTN71" s="123"/>
      <c r="MTO71" s="87"/>
      <c r="MTP71" s="88"/>
      <c r="MTQ71" s="105"/>
      <c r="MTR71" s="123"/>
      <c r="MTS71" s="87"/>
      <c r="MTT71" s="88"/>
      <c r="MTU71" s="105"/>
      <c r="MTV71" s="123"/>
      <c r="MTW71" s="87"/>
      <c r="MTX71" s="88"/>
      <c r="MTY71" s="105"/>
      <c r="MTZ71" s="123"/>
      <c r="MUA71" s="87"/>
      <c r="MUB71" s="88"/>
      <c r="MUC71" s="105"/>
      <c r="MUD71" s="123"/>
      <c r="MUE71" s="87"/>
      <c r="MUF71" s="88"/>
      <c r="MUG71" s="105"/>
      <c r="MUH71" s="123"/>
      <c r="MUI71" s="87"/>
      <c r="MUJ71" s="88"/>
      <c r="MUK71" s="105"/>
      <c r="MUL71" s="123"/>
      <c r="MUM71" s="87"/>
      <c r="MUN71" s="88"/>
      <c r="MUO71" s="105"/>
      <c r="MUP71" s="123"/>
      <c r="MUQ71" s="87"/>
      <c r="MUR71" s="88"/>
      <c r="MUS71" s="105"/>
      <c r="MUT71" s="123"/>
      <c r="MUU71" s="87"/>
      <c r="MUV71" s="88"/>
      <c r="MUW71" s="105"/>
      <c r="MUX71" s="123"/>
      <c r="MUY71" s="87"/>
      <c r="MUZ71" s="88"/>
      <c r="MVA71" s="105"/>
      <c r="MVB71" s="123"/>
      <c r="MVC71" s="87"/>
      <c r="MVD71" s="88"/>
      <c r="MVE71" s="105"/>
      <c r="MVF71" s="123"/>
      <c r="MVG71" s="87"/>
      <c r="MVH71" s="88"/>
      <c r="MVI71" s="105"/>
      <c r="MVJ71" s="123"/>
      <c r="MVK71" s="87"/>
      <c r="MVL71" s="88"/>
      <c r="MVM71" s="105"/>
      <c r="MVN71" s="123"/>
      <c r="MVO71" s="87"/>
      <c r="MVP71" s="88"/>
      <c r="MVQ71" s="105"/>
      <c r="MVR71" s="123"/>
      <c r="MVS71" s="87"/>
      <c r="MVT71" s="88"/>
      <c r="MVU71" s="105"/>
      <c r="MVV71" s="123"/>
      <c r="MVW71" s="87"/>
      <c r="MVX71" s="88"/>
      <c r="MVY71" s="105"/>
      <c r="MVZ71" s="123"/>
      <c r="MWA71" s="87"/>
      <c r="MWB71" s="88"/>
      <c r="MWC71" s="105"/>
      <c r="MWD71" s="123"/>
      <c r="MWE71" s="87"/>
      <c r="MWF71" s="88"/>
      <c r="MWG71" s="105"/>
      <c r="MWH71" s="123"/>
      <c r="MWI71" s="87"/>
      <c r="MWJ71" s="88"/>
      <c r="MWK71" s="105"/>
      <c r="MWL71" s="123"/>
      <c r="MWM71" s="87"/>
      <c r="MWN71" s="88"/>
      <c r="MWO71" s="105"/>
      <c r="MWP71" s="123"/>
      <c r="MWQ71" s="87"/>
      <c r="MWR71" s="88"/>
      <c r="MWS71" s="105"/>
      <c r="MWT71" s="123"/>
      <c r="MWU71" s="87"/>
      <c r="MWV71" s="88"/>
      <c r="MWW71" s="105"/>
      <c r="MWX71" s="123"/>
      <c r="MWY71" s="87"/>
      <c r="MWZ71" s="88"/>
      <c r="MXA71" s="105"/>
      <c r="MXB71" s="123"/>
      <c r="MXC71" s="87"/>
      <c r="MXD71" s="88"/>
      <c r="MXE71" s="105"/>
      <c r="MXF71" s="123"/>
      <c r="MXG71" s="87"/>
      <c r="MXH71" s="88"/>
      <c r="MXI71" s="105"/>
      <c r="MXJ71" s="123"/>
      <c r="MXK71" s="87"/>
      <c r="MXL71" s="88"/>
      <c r="MXM71" s="105"/>
      <c r="MXN71" s="123"/>
      <c r="MXO71" s="87"/>
      <c r="MXP71" s="88"/>
      <c r="MXQ71" s="105"/>
      <c r="MXR71" s="123"/>
      <c r="MXS71" s="87"/>
      <c r="MXT71" s="88"/>
      <c r="MXU71" s="105"/>
      <c r="MXV71" s="123"/>
      <c r="MXW71" s="87"/>
      <c r="MXX71" s="88"/>
      <c r="MXY71" s="105"/>
      <c r="MXZ71" s="123"/>
      <c r="MYA71" s="87"/>
      <c r="MYB71" s="88"/>
      <c r="MYC71" s="105"/>
      <c r="MYD71" s="123"/>
      <c r="MYE71" s="87"/>
      <c r="MYF71" s="88"/>
      <c r="MYG71" s="105"/>
      <c r="MYH71" s="123"/>
      <c r="MYI71" s="87"/>
      <c r="MYJ71" s="88"/>
      <c r="MYK71" s="105"/>
      <c r="MYL71" s="123"/>
      <c r="MYM71" s="87"/>
      <c r="MYN71" s="88"/>
      <c r="MYO71" s="105"/>
      <c r="MYP71" s="123"/>
      <c r="MYQ71" s="87"/>
      <c r="MYR71" s="88"/>
      <c r="MYS71" s="105"/>
      <c r="MYT71" s="123"/>
      <c r="MYU71" s="87"/>
      <c r="MYV71" s="88"/>
      <c r="MYW71" s="105"/>
      <c r="MYX71" s="123"/>
      <c r="MYY71" s="87"/>
      <c r="MYZ71" s="88"/>
      <c r="MZA71" s="105"/>
      <c r="MZB71" s="123"/>
      <c r="MZC71" s="87"/>
      <c r="MZD71" s="88"/>
      <c r="MZE71" s="105"/>
      <c r="MZF71" s="123"/>
      <c r="MZG71" s="87"/>
      <c r="MZH71" s="88"/>
      <c r="MZI71" s="105"/>
      <c r="MZJ71" s="123"/>
      <c r="MZK71" s="87"/>
      <c r="MZL71" s="88"/>
      <c r="MZM71" s="105"/>
      <c r="MZN71" s="123"/>
      <c r="MZO71" s="87"/>
      <c r="MZP71" s="88"/>
      <c r="MZQ71" s="105"/>
      <c r="MZR71" s="123"/>
      <c r="MZS71" s="87"/>
      <c r="MZT71" s="88"/>
      <c r="MZU71" s="105"/>
      <c r="MZV71" s="123"/>
      <c r="MZW71" s="87"/>
      <c r="MZX71" s="88"/>
      <c r="MZY71" s="105"/>
      <c r="MZZ71" s="123"/>
      <c r="NAA71" s="87"/>
      <c r="NAB71" s="88"/>
      <c r="NAC71" s="105"/>
      <c r="NAD71" s="123"/>
      <c r="NAE71" s="87"/>
      <c r="NAF71" s="88"/>
      <c r="NAG71" s="105"/>
      <c r="NAH71" s="123"/>
      <c r="NAI71" s="87"/>
      <c r="NAJ71" s="88"/>
      <c r="NAK71" s="105"/>
      <c r="NAL71" s="123"/>
      <c r="NAM71" s="87"/>
      <c r="NAN71" s="88"/>
      <c r="NAO71" s="105"/>
      <c r="NAP71" s="123"/>
      <c r="NAQ71" s="87"/>
      <c r="NAR71" s="88"/>
      <c r="NAS71" s="105"/>
      <c r="NAT71" s="123"/>
      <c r="NAU71" s="87"/>
      <c r="NAV71" s="88"/>
      <c r="NAW71" s="105"/>
      <c r="NAX71" s="123"/>
      <c r="NAY71" s="87"/>
      <c r="NAZ71" s="88"/>
      <c r="NBA71" s="105"/>
      <c r="NBB71" s="123"/>
      <c r="NBC71" s="87"/>
      <c r="NBD71" s="88"/>
      <c r="NBE71" s="105"/>
      <c r="NBF71" s="123"/>
      <c r="NBG71" s="87"/>
      <c r="NBH71" s="88"/>
      <c r="NBI71" s="105"/>
      <c r="NBJ71" s="123"/>
      <c r="NBK71" s="87"/>
      <c r="NBL71" s="88"/>
      <c r="NBM71" s="105"/>
      <c r="NBN71" s="123"/>
      <c r="NBO71" s="87"/>
      <c r="NBP71" s="88"/>
      <c r="NBQ71" s="105"/>
      <c r="NBR71" s="123"/>
      <c r="NBS71" s="87"/>
      <c r="NBT71" s="88"/>
      <c r="NBU71" s="105"/>
      <c r="NBV71" s="123"/>
      <c r="NBW71" s="87"/>
      <c r="NBX71" s="88"/>
      <c r="NBY71" s="105"/>
      <c r="NBZ71" s="123"/>
      <c r="NCA71" s="87"/>
      <c r="NCB71" s="88"/>
      <c r="NCC71" s="105"/>
      <c r="NCD71" s="123"/>
      <c r="NCE71" s="87"/>
      <c r="NCF71" s="88"/>
      <c r="NCG71" s="105"/>
      <c r="NCH71" s="123"/>
      <c r="NCI71" s="87"/>
      <c r="NCJ71" s="88"/>
      <c r="NCK71" s="105"/>
      <c r="NCL71" s="123"/>
      <c r="NCM71" s="87"/>
      <c r="NCN71" s="88"/>
      <c r="NCO71" s="105"/>
      <c r="NCP71" s="123"/>
      <c r="NCQ71" s="87"/>
      <c r="NCR71" s="88"/>
      <c r="NCS71" s="105"/>
      <c r="NCT71" s="123"/>
      <c r="NCU71" s="87"/>
      <c r="NCV71" s="88"/>
      <c r="NCW71" s="105"/>
      <c r="NCX71" s="123"/>
      <c r="NCY71" s="87"/>
      <c r="NCZ71" s="88"/>
      <c r="NDA71" s="105"/>
      <c r="NDB71" s="123"/>
      <c r="NDC71" s="87"/>
      <c r="NDD71" s="88"/>
      <c r="NDE71" s="105"/>
      <c r="NDF71" s="123"/>
      <c r="NDG71" s="87"/>
      <c r="NDH71" s="88"/>
      <c r="NDI71" s="105"/>
      <c r="NDJ71" s="123"/>
      <c r="NDK71" s="87"/>
      <c r="NDL71" s="88"/>
      <c r="NDM71" s="105"/>
      <c r="NDN71" s="123"/>
      <c r="NDO71" s="87"/>
      <c r="NDP71" s="88"/>
      <c r="NDQ71" s="105"/>
      <c r="NDR71" s="123"/>
      <c r="NDS71" s="87"/>
      <c r="NDT71" s="88"/>
      <c r="NDU71" s="105"/>
      <c r="NDV71" s="123"/>
      <c r="NDW71" s="87"/>
      <c r="NDX71" s="88"/>
      <c r="NDY71" s="105"/>
      <c r="NDZ71" s="123"/>
      <c r="NEA71" s="87"/>
      <c r="NEB71" s="88"/>
      <c r="NEC71" s="105"/>
      <c r="NED71" s="123"/>
      <c r="NEE71" s="87"/>
      <c r="NEF71" s="88"/>
      <c r="NEG71" s="105"/>
      <c r="NEH71" s="123"/>
      <c r="NEI71" s="87"/>
      <c r="NEJ71" s="88"/>
      <c r="NEK71" s="105"/>
      <c r="NEL71" s="123"/>
      <c r="NEM71" s="87"/>
      <c r="NEN71" s="88"/>
      <c r="NEO71" s="105"/>
      <c r="NEP71" s="123"/>
      <c r="NEQ71" s="87"/>
      <c r="NER71" s="88"/>
      <c r="NES71" s="105"/>
      <c r="NET71" s="123"/>
      <c r="NEU71" s="87"/>
      <c r="NEV71" s="88"/>
      <c r="NEW71" s="105"/>
      <c r="NEX71" s="123"/>
      <c r="NEY71" s="87"/>
      <c r="NEZ71" s="88"/>
      <c r="NFA71" s="105"/>
      <c r="NFB71" s="123"/>
      <c r="NFC71" s="87"/>
      <c r="NFD71" s="88"/>
      <c r="NFE71" s="105"/>
      <c r="NFF71" s="123"/>
      <c r="NFG71" s="87"/>
      <c r="NFH71" s="88"/>
      <c r="NFI71" s="105"/>
      <c r="NFJ71" s="123"/>
      <c r="NFK71" s="87"/>
      <c r="NFL71" s="88"/>
      <c r="NFM71" s="105"/>
      <c r="NFN71" s="123"/>
      <c r="NFO71" s="87"/>
      <c r="NFP71" s="88"/>
      <c r="NFQ71" s="105"/>
      <c r="NFR71" s="123"/>
      <c r="NFS71" s="87"/>
      <c r="NFT71" s="88"/>
      <c r="NFU71" s="105"/>
      <c r="NFV71" s="123"/>
      <c r="NFW71" s="87"/>
      <c r="NFX71" s="88"/>
      <c r="NFY71" s="105"/>
      <c r="NFZ71" s="123"/>
      <c r="NGA71" s="87"/>
      <c r="NGB71" s="88"/>
      <c r="NGC71" s="105"/>
      <c r="NGD71" s="123"/>
      <c r="NGE71" s="87"/>
      <c r="NGF71" s="88"/>
      <c r="NGG71" s="105"/>
      <c r="NGH71" s="123"/>
      <c r="NGI71" s="87"/>
      <c r="NGJ71" s="88"/>
      <c r="NGK71" s="105"/>
      <c r="NGL71" s="123"/>
      <c r="NGM71" s="87"/>
      <c r="NGN71" s="88"/>
      <c r="NGO71" s="105"/>
      <c r="NGP71" s="123"/>
      <c r="NGQ71" s="87"/>
      <c r="NGR71" s="88"/>
      <c r="NGS71" s="105"/>
      <c r="NGT71" s="123"/>
      <c r="NGU71" s="87"/>
      <c r="NGV71" s="88"/>
      <c r="NGW71" s="105"/>
      <c r="NGX71" s="123"/>
      <c r="NGY71" s="87"/>
      <c r="NGZ71" s="88"/>
      <c r="NHA71" s="105"/>
      <c r="NHB71" s="123"/>
      <c r="NHC71" s="87"/>
      <c r="NHD71" s="88"/>
      <c r="NHE71" s="105"/>
      <c r="NHF71" s="123"/>
      <c r="NHG71" s="87"/>
      <c r="NHH71" s="88"/>
      <c r="NHI71" s="105"/>
      <c r="NHJ71" s="123"/>
      <c r="NHK71" s="87"/>
      <c r="NHL71" s="88"/>
      <c r="NHM71" s="105"/>
      <c r="NHN71" s="123"/>
      <c r="NHO71" s="87"/>
      <c r="NHP71" s="88"/>
      <c r="NHQ71" s="105"/>
      <c r="NHR71" s="123"/>
      <c r="NHS71" s="87"/>
      <c r="NHT71" s="88"/>
      <c r="NHU71" s="105"/>
      <c r="NHV71" s="123"/>
      <c r="NHW71" s="87"/>
      <c r="NHX71" s="88"/>
      <c r="NHY71" s="105"/>
      <c r="NHZ71" s="123"/>
      <c r="NIA71" s="87"/>
      <c r="NIB71" s="88"/>
      <c r="NIC71" s="105"/>
      <c r="NID71" s="123"/>
      <c r="NIE71" s="87"/>
      <c r="NIF71" s="88"/>
      <c r="NIG71" s="105"/>
      <c r="NIH71" s="123"/>
      <c r="NII71" s="87"/>
      <c r="NIJ71" s="88"/>
      <c r="NIK71" s="105"/>
      <c r="NIL71" s="123"/>
      <c r="NIM71" s="87"/>
      <c r="NIN71" s="88"/>
      <c r="NIO71" s="105"/>
      <c r="NIP71" s="123"/>
      <c r="NIQ71" s="87"/>
      <c r="NIR71" s="88"/>
      <c r="NIS71" s="105"/>
      <c r="NIT71" s="123"/>
      <c r="NIU71" s="87"/>
      <c r="NIV71" s="88"/>
      <c r="NIW71" s="105"/>
      <c r="NIX71" s="123"/>
      <c r="NIY71" s="87"/>
      <c r="NIZ71" s="88"/>
      <c r="NJA71" s="105"/>
      <c r="NJB71" s="123"/>
      <c r="NJC71" s="87"/>
      <c r="NJD71" s="88"/>
      <c r="NJE71" s="105"/>
      <c r="NJF71" s="123"/>
      <c r="NJG71" s="87"/>
      <c r="NJH71" s="88"/>
      <c r="NJI71" s="105"/>
      <c r="NJJ71" s="123"/>
      <c r="NJK71" s="87"/>
      <c r="NJL71" s="88"/>
      <c r="NJM71" s="105"/>
      <c r="NJN71" s="123"/>
      <c r="NJO71" s="87"/>
      <c r="NJP71" s="88"/>
      <c r="NJQ71" s="105"/>
      <c r="NJR71" s="123"/>
      <c r="NJS71" s="87"/>
      <c r="NJT71" s="88"/>
      <c r="NJU71" s="105"/>
      <c r="NJV71" s="123"/>
      <c r="NJW71" s="87"/>
      <c r="NJX71" s="88"/>
      <c r="NJY71" s="105"/>
      <c r="NJZ71" s="123"/>
      <c r="NKA71" s="87"/>
      <c r="NKB71" s="88"/>
      <c r="NKC71" s="105"/>
      <c r="NKD71" s="123"/>
      <c r="NKE71" s="87"/>
      <c r="NKF71" s="88"/>
      <c r="NKG71" s="105"/>
      <c r="NKH71" s="123"/>
      <c r="NKI71" s="87"/>
      <c r="NKJ71" s="88"/>
      <c r="NKK71" s="105"/>
      <c r="NKL71" s="123"/>
      <c r="NKM71" s="87"/>
      <c r="NKN71" s="88"/>
      <c r="NKO71" s="105"/>
      <c r="NKP71" s="123"/>
      <c r="NKQ71" s="87"/>
      <c r="NKR71" s="88"/>
      <c r="NKS71" s="105"/>
      <c r="NKT71" s="123"/>
      <c r="NKU71" s="87"/>
      <c r="NKV71" s="88"/>
      <c r="NKW71" s="105"/>
      <c r="NKX71" s="123"/>
      <c r="NKY71" s="87"/>
      <c r="NKZ71" s="88"/>
      <c r="NLA71" s="105"/>
      <c r="NLB71" s="123"/>
      <c r="NLC71" s="87"/>
      <c r="NLD71" s="88"/>
      <c r="NLE71" s="105"/>
      <c r="NLF71" s="123"/>
      <c r="NLG71" s="87"/>
      <c r="NLH71" s="88"/>
      <c r="NLI71" s="105"/>
      <c r="NLJ71" s="123"/>
      <c r="NLK71" s="87"/>
      <c r="NLL71" s="88"/>
      <c r="NLM71" s="105"/>
      <c r="NLN71" s="123"/>
      <c r="NLO71" s="87"/>
      <c r="NLP71" s="88"/>
      <c r="NLQ71" s="105"/>
      <c r="NLR71" s="123"/>
      <c r="NLS71" s="87"/>
      <c r="NLT71" s="88"/>
      <c r="NLU71" s="105"/>
      <c r="NLV71" s="123"/>
      <c r="NLW71" s="87"/>
      <c r="NLX71" s="88"/>
      <c r="NLY71" s="105"/>
      <c r="NLZ71" s="123"/>
      <c r="NMA71" s="87"/>
      <c r="NMB71" s="88"/>
      <c r="NMC71" s="105"/>
      <c r="NMD71" s="123"/>
      <c r="NME71" s="87"/>
      <c r="NMF71" s="88"/>
      <c r="NMG71" s="105"/>
      <c r="NMH71" s="123"/>
      <c r="NMI71" s="87"/>
      <c r="NMJ71" s="88"/>
      <c r="NMK71" s="105"/>
      <c r="NML71" s="123"/>
      <c r="NMM71" s="87"/>
      <c r="NMN71" s="88"/>
      <c r="NMO71" s="105"/>
      <c r="NMP71" s="123"/>
      <c r="NMQ71" s="87"/>
      <c r="NMR71" s="88"/>
      <c r="NMS71" s="105"/>
      <c r="NMT71" s="123"/>
      <c r="NMU71" s="87"/>
      <c r="NMV71" s="88"/>
      <c r="NMW71" s="105"/>
      <c r="NMX71" s="123"/>
      <c r="NMY71" s="87"/>
      <c r="NMZ71" s="88"/>
      <c r="NNA71" s="105"/>
      <c r="NNB71" s="123"/>
      <c r="NNC71" s="87"/>
      <c r="NND71" s="88"/>
      <c r="NNE71" s="105"/>
      <c r="NNF71" s="123"/>
      <c r="NNG71" s="87"/>
      <c r="NNH71" s="88"/>
      <c r="NNI71" s="105"/>
      <c r="NNJ71" s="123"/>
      <c r="NNK71" s="87"/>
      <c r="NNL71" s="88"/>
      <c r="NNM71" s="105"/>
      <c r="NNN71" s="123"/>
      <c r="NNO71" s="87"/>
      <c r="NNP71" s="88"/>
      <c r="NNQ71" s="105"/>
      <c r="NNR71" s="123"/>
      <c r="NNS71" s="87"/>
      <c r="NNT71" s="88"/>
      <c r="NNU71" s="105"/>
      <c r="NNV71" s="123"/>
      <c r="NNW71" s="87"/>
      <c r="NNX71" s="88"/>
      <c r="NNY71" s="105"/>
      <c r="NNZ71" s="123"/>
      <c r="NOA71" s="87"/>
      <c r="NOB71" s="88"/>
      <c r="NOC71" s="105"/>
      <c r="NOD71" s="123"/>
      <c r="NOE71" s="87"/>
      <c r="NOF71" s="88"/>
      <c r="NOG71" s="105"/>
      <c r="NOH71" s="123"/>
      <c r="NOI71" s="87"/>
      <c r="NOJ71" s="88"/>
      <c r="NOK71" s="105"/>
      <c r="NOL71" s="123"/>
      <c r="NOM71" s="87"/>
      <c r="NON71" s="88"/>
      <c r="NOO71" s="105"/>
      <c r="NOP71" s="123"/>
      <c r="NOQ71" s="87"/>
      <c r="NOR71" s="88"/>
      <c r="NOS71" s="105"/>
      <c r="NOT71" s="123"/>
      <c r="NOU71" s="87"/>
      <c r="NOV71" s="88"/>
      <c r="NOW71" s="105"/>
      <c r="NOX71" s="123"/>
      <c r="NOY71" s="87"/>
      <c r="NOZ71" s="88"/>
      <c r="NPA71" s="105"/>
      <c r="NPB71" s="123"/>
      <c r="NPC71" s="87"/>
      <c r="NPD71" s="88"/>
      <c r="NPE71" s="105"/>
      <c r="NPF71" s="123"/>
      <c r="NPG71" s="87"/>
      <c r="NPH71" s="88"/>
      <c r="NPI71" s="105"/>
      <c r="NPJ71" s="123"/>
      <c r="NPK71" s="87"/>
      <c r="NPL71" s="88"/>
      <c r="NPM71" s="105"/>
      <c r="NPN71" s="123"/>
      <c r="NPO71" s="87"/>
      <c r="NPP71" s="88"/>
      <c r="NPQ71" s="105"/>
      <c r="NPR71" s="123"/>
      <c r="NPS71" s="87"/>
      <c r="NPT71" s="88"/>
      <c r="NPU71" s="105"/>
      <c r="NPV71" s="123"/>
      <c r="NPW71" s="87"/>
      <c r="NPX71" s="88"/>
      <c r="NPY71" s="105"/>
      <c r="NPZ71" s="123"/>
      <c r="NQA71" s="87"/>
      <c r="NQB71" s="88"/>
      <c r="NQC71" s="105"/>
      <c r="NQD71" s="123"/>
      <c r="NQE71" s="87"/>
      <c r="NQF71" s="88"/>
      <c r="NQG71" s="105"/>
      <c r="NQH71" s="123"/>
      <c r="NQI71" s="87"/>
      <c r="NQJ71" s="88"/>
      <c r="NQK71" s="105"/>
      <c r="NQL71" s="123"/>
      <c r="NQM71" s="87"/>
      <c r="NQN71" s="88"/>
      <c r="NQO71" s="105"/>
      <c r="NQP71" s="123"/>
      <c r="NQQ71" s="87"/>
      <c r="NQR71" s="88"/>
      <c r="NQS71" s="105"/>
      <c r="NQT71" s="123"/>
      <c r="NQU71" s="87"/>
      <c r="NQV71" s="88"/>
      <c r="NQW71" s="105"/>
      <c r="NQX71" s="123"/>
      <c r="NQY71" s="87"/>
      <c r="NQZ71" s="88"/>
      <c r="NRA71" s="105"/>
      <c r="NRB71" s="123"/>
      <c r="NRC71" s="87"/>
      <c r="NRD71" s="88"/>
      <c r="NRE71" s="105"/>
      <c r="NRF71" s="123"/>
      <c r="NRG71" s="87"/>
      <c r="NRH71" s="88"/>
      <c r="NRI71" s="105"/>
      <c r="NRJ71" s="123"/>
      <c r="NRK71" s="87"/>
      <c r="NRL71" s="88"/>
      <c r="NRM71" s="105"/>
      <c r="NRN71" s="123"/>
      <c r="NRO71" s="87"/>
      <c r="NRP71" s="88"/>
      <c r="NRQ71" s="105"/>
      <c r="NRR71" s="123"/>
      <c r="NRS71" s="87"/>
      <c r="NRT71" s="88"/>
      <c r="NRU71" s="105"/>
      <c r="NRV71" s="123"/>
      <c r="NRW71" s="87"/>
      <c r="NRX71" s="88"/>
      <c r="NRY71" s="105"/>
      <c r="NRZ71" s="123"/>
      <c r="NSA71" s="87"/>
      <c r="NSB71" s="88"/>
      <c r="NSC71" s="105"/>
      <c r="NSD71" s="123"/>
      <c r="NSE71" s="87"/>
      <c r="NSF71" s="88"/>
      <c r="NSG71" s="105"/>
      <c r="NSH71" s="123"/>
      <c r="NSI71" s="87"/>
      <c r="NSJ71" s="88"/>
      <c r="NSK71" s="105"/>
      <c r="NSL71" s="123"/>
      <c r="NSM71" s="87"/>
      <c r="NSN71" s="88"/>
      <c r="NSO71" s="105"/>
      <c r="NSP71" s="123"/>
      <c r="NSQ71" s="87"/>
      <c r="NSR71" s="88"/>
      <c r="NSS71" s="105"/>
      <c r="NST71" s="123"/>
      <c r="NSU71" s="87"/>
      <c r="NSV71" s="88"/>
      <c r="NSW71" s="105"/>
      <c r="NSX71" s="123"/>
      <c r="NSY71" s="87"/>
      <c r="NSZ71" s="88"/>
      <c r="NTA71" s="105"/>
      <c r="NTB71" s="123"/>
      <c r="NTC71" s="87"/>
      <c r="NTD71" s="88"/>
      <c r="NTE71" s="105"/>
      <c r="NTF71" s="123"/>
      <c r="NTG71" s="87"/>
      <c r="NTH71" s="88"/>
      <c r="NTI71" s="105"/>
      <c r="NTJ71" s="123"/>
      <c r="NTK71" s="87"/>
      <c r="NTL71" s="88"/>
      <c r="NTM71" s="105"/>
      <c r="NTN71" s="123"/>
      <c r="NTO71" s="87"/>
      <c r="NTP71" s="88"/>
      <c r="NTQ71" s="105"/>
      <c r="NTR71" s="123"/>
      <c r="NTS71" s="87"/>
      <c r="NTT71" s="88"/>
      <c r="NTU71" s="105"/>
      <c r="NTV71" s="123"/>
      <c r="NTW71" s="87"/>
      <c r="NTX71" s="88"/>
      <c r="NTY71" s="105"/>
      <c r="NTZ71" s="123"/>
      <c r="NUA71" s="87"/>
      <c r="NUB71" s="88"/>
      <c r="NUC71" s="105"/>
      <c r="NUD71" s="123"/>
      <c r="NUE71" s="87"/>
      <c r="NUF71" s="88"/>
      <c r="NUG71" s="105"/>
      <c r="NUH71" s="123"/>
      <c r="NUI71" s="87"/>
      <c r="NUJ71" s="88"/>
      <c r="NUK71" s="105"/>
      <c r="NUL71" s="123"/>
      <c r="NUM71" s="87"/>
      <c r="NUN71" s="88"/>
      <c r="NUO71" s="105"/>
      <c r="NUP71" s="123"/>
      <c r="NUQ71" s="87"/>
      <c r="NUR71" s="88"/>
      <c r="NUS71" s="105"/>
      <c r="NUT71" s="123"/>
      <c r="NUU71" s="87"/>
      <c r="NUV71" s="88"/>
      <c r="NUW71" s="105"/>
      <c r="NUX71" s="123"/>
      <c r="NUY71" s="87"/>
      <c r="NUZ71" s="88"/>
      <c r="NVA71" s="105"/>
      <c r="NVB71" s="123"/>
      <c r="NVC71" s="87"/>
      <c r="NVD71" s="88"/>
      <c r="NVE71" s="105"/>
      <c r="NVF71" s="123"/>
      <c r="NVG71" s="87"/>
      <c r="NVH71" s="88"/>
      <c r="NVI71" s="105"/>
      <c r="NVJ71" s="123"/>
      <c r="NVK71" s="87"/>
      <c r="NVL71" s="88"/>
      <c r="NVM71" s="105"/>
      <c r="NVN71" s="123"/>
      <c r="NVO71" s="87"/>
      <c r="NVP71" s="88"/>
      <c r="NVQ71" s="105"/>
      <c r="NVR71" s="123"/>
      <c r="NVS71" s="87"/>
      <c r="NVT71" s="88"/>
      <c r="NVU71" s="105"/>
      <c r="NVV71" s="123"/>
      <c r="NVW71" s="87"/>
      <c r="NVX71" s="88"/>
      <c r="NVY71" s="105"/>
      <c r="NVZ71" s="123"/>
      <c r="NWA71" s="87"/>
      <c r="NWB71" s="88"/>
      <c r="NWC71" s="105"/>
      <c r="NWD71" s="123"/>
      <c r="NWE71" s="87"/>
      <c r="NWF71" s="88"/>
      <c r="NWG71" s="105"/>
      <c r="NWH71" s="123"/>
      <c r="NWI71" s="87"/>
      <c r="NWJ71" s="88"/>
      <c r="NWK71" s="105"/>
      <c r="NWL71" s="123"/>
      <c r="NWM71" s="87"/>
      <c r="NWN71" s="88"/>
      <c r="NWO71" s="105"/>
      <c r="NWP71" s="123"/>
      <c r="NWQ71" s="87"/>
      <c r="NWR71" s="88"/>
      <c r="NWS71" s="105"/>
      <c r="NWT71" s="123"/>
      <c r="NWU71" s="87"/>
      <c r="NWV71" s="88"/>
      <c r="NWW71" s="105"/>
      <c r="NWX71" s="123"/>
      <c r="NWY71" s="87"/>
      <c r="NWZ71" s="88"/>
      <c r="NXA71" s="105"/>
      <c r="NXB71" s="123"/>
      <c r="NXC71" s="87"/>
      <c r="NXD71" s="88"/>
      <c r="NXE71" s="105"/>
      <c r="NXF71" s="123"/>
      <c r="NXG71" s="87"/>
      <c r="NXH71" s="88"/>
      <c r="NXI71" s="105"/>
      <c r="NXJ71" s="123"/>
      <c r="NXK71" s="87"/>
      <c r="NXL71" s="88"/>
      <c r="NXM71" s="105"/>
      <c r="NXN71" s="123"/>
      <c r="NXO71" s="87"/>
      <c r="NXP71" s="88"/>
      <c r="NXQ71" s="105"/>
      <c r="NXR71" s="123"/>
      <c r="NXS71" s="87"/>
      <c r="NXT71" s="88"/>
      <c r="NXU71" s="105"/>
      <c r="NXV71" s="123"/>
      <c r="NXW71" s="87"/>
      <c r="NXX71" s="88"/>
      <c r="NXY71" s="105"/>
      <c r="NXZ71" s="123"/>
      <c r="NYA71" s="87"/>
      <c r="NYB71" s="88"/>
      <c r="NYC71" s="105"/>
      <c r="NYD71" s="123"/>
      <c r="NYE71" s="87"/>
      <c r="NYF71" s="88"/>
      <c r="NYG71" s="105"/>
      <c r="NYH71" s="123"/>
      <c r="NYI71" s="87"/>
      <c r="NYJ71" s="88"/>
      <c r="NYK71" s="105"/>
      <c r="NYL71" s="123"/>
      <c r="NYM71" s="87"/>
      <c r="NYN71" s="88"/>
      <c r="NYO71" s="105"/>
      <c r="NYP71" s="123"/>
      <c r="NYQ71" s="87"/>
      <c r="NYR71" s="88"/>
      <c r="NYS71" s="105"/>
      <c r="NYT71" s="123"/>
      <c r="NYU71" s="87"/>
      <c r="NYV71" s="88"/>
      <c r="NYW71" s="105"/>
      <c r="NYX71" s="123"/>
      <c r="NYY71" s="87"/>
      <c r="NYZ71" s="88"/>
      <c r="NZA71" s="105"/>
      <c r="NZB71" s="123"/>
      <c r="NZC71" s="87"/>
      <c r="NZD71" s="88"/>
      <c r="NZE71" s="105"/>
      <c r="NZF71" s="123"/>
      <c r="NZG71" s="87"/>
      <c r="NZH71" s="88"/>
      <c r="NZI71" s="105"/>
      <c r="NZJ71" s="123"/>
      <c r="NZK71" s="87"/>
      <c r="NZL71" s="88"/>
      <c r="NZM71" s="105"/>
      <c r="NZN71" s="123"/>
      <c r="NZO71" s="87"/>
      <c r="NZP71" s="88"/>
      <c r="NZQ71" s="105"/>
      <c r="NZR71" s="123"/>
      <c r="NZS71" s="87"/>
      <c r="NZT71" s="88"/>
      <c r="NZU71" s="105"/>
      <c r="NZV71" s="123"/>
      <c r="NZW71" s="87"/>
      <c r="NZX71" s="88"/>
      <c r="NZY71" s="105"/>
      <c r="NZZ71" s="123"/>
      <c r="OAA71" s="87"/>
      <c r="OAB71" s="88"/>
      <c r="OAC71" s="105"/>
      <c r="OAD71" s="123"/>
      <c r="OAE71" s="87"/>
      <c r="OAF71" s="88"/>
      <c r="OAG71" s="105"/>
      <c r="OAH71" s="123"/>
      <c r="OAI71" s="87"/>
      <c r="OAJ71" s="88"/>
      <c r="OAK71" s="105"/>
      <c r="OAL71" s="123"/>
      <c r="OAM71" s="87"/>
      <c r="OAN71" s="88"/>
      <c r="OAO71" s="105"/>
      <c r="OAP71" s="123"/>
      <c r="OAQ71" s="87"/>
      <c r="OAR71" s="88"/>
      <c r="OAS71" s="105"/>
      <c r="OAT71" s="123"/>
      <c r="OAU71" s="87"/>
      <c r="OAV71" s="88"/>
      <c r="OAW71" s="105"/>
      <c r="OAX71" s="123"/>
      <c r="OAY71" s="87"/>
      <c r="OAZ71" s="88"/>
      <c r="OBA71" s="105"/>
      <c r="OBB71" s="123"/>
      <c r="OBC71" s="87"/>
      <c r="OBD71" s="88"/>
      <c r="OBE71" s="105"/>
      <c r="OBF71" s="123"/>
      <c r="OBG71" s="87"/>
      <c r="OBH71" s="88"/>
      <c r="OBI71" s="105"/>
      <c r="OBJ71" s="123"/>
      <c r="OBK71" s="87"/>
      <c r="OBL71" s="88"/>
      <c r="OBM71" s="105"/>
      <c r="OBN71" s="123"/>
      <c r="OBO71" s="87"/>
      <c r="OBP71" s="88"/>
      <c r="OBQ71" s="105"/>
      <c r="OBR71" s="123"/>
      <c r="OBS71" s="87"/>
      <c r="OBT71" s="88"/>
      <c r="OBU71" s="105"/>
      <c r="OBV71" s="123"/>
      <c r="OBW71" s="87"/>
      <c r="OBX71" s="88"/>
      <c r="OBY71" s="105"/>
      <c r="OBZ71" s="123"/>
      <c r="OCA71" s="87"/>
      <c r="OCB71" s="88"/>
      <c r="OCC71" s="105"/>
      <c r="OCD71" s="123"/>
      <c r="OCE71" s="87"/>
      <c r="OCF71" s="88"/>
      <c r="OCG71" s="105"/>
      <c r="OCH71" s="123"/>
      <c r="OCI71" s="87"/>
      <c r="OCJ71" s="88"/>
      <c r="OCK71" s="105"/>
      <c r="OCL71" s="123"/>
      <c r="OCM71" s="87"/>
      <c r="OCN71" s="88"/>
      <c r="OCO71" s="105"/>
      <c r="OCP71" s="123"/>
      <c r="OCQ71" s="87"/>
      <c r="OCR71" s="88"/>
      <c r="OCS71" s="105"/>
      <c r="OCT71" s="123"/>
      <c r="OCU71" s="87"/>
      <c r="OCV71" s="88"/>
      <c r="OCW71" s="105"/>
      <c r="OCX71" s="123"/>
      <c r="OCY71" s="87"/>
      <c r="OCZ71" s="88"/>
      <c r="ODA71" s="105"/>
      <c r="ODB71" s="123"/>
      <c r="ODC71" s="87"/>
      <c r="ODD71" s="88"/>
      <c r="ODE71" s="105"/>
      <c r="ODF71" s="123"/>
      <c r="ODG71" s="87"/>
      <c r="ODH71" s="88"/>
      <c r="ODI71" s="105"/>
      <c r="ODJ71" s="123"/>
      <c r="ODK71" s="87"/>
      <c r="ODL71" s="88"/>
      <c r="ODM71" s="105"/>
      <c r="ODN71" s="123"/>
      <c r="ODO71" s="87"/>
      <c r="ODP71" s="88"/>
      <c r="ODQ71" s="105"/>
      <c r="ODR71" s="123"/>
      <c r="ODS71" s="87"/>
      <c r="ODT71" s="88"/>
      <c r="ODU71" s="105"/>
      <c r="ODV71" s="123"/>
      <c r="ODW71" s="87"/>
      <c r="ODX71" s="88"/>
      <c r="ODY71" s="105"/>
      <c r="ODZ71" s="123"/>
      <c r="OEA71" s="87"/>
      <c r="OEB71" s="88"/>
      <c r="OEC71" s="105"/>
      <c r="OED71" s="123"/>
      <c r="OEE71" s="87"/>
      <c r="OEF71" s="88"/>
      <c r="OEG71" s="105"/>
      <c r="OEH71" s="123"/>
      <c r="OEI71" s="87"/>
      <c r="OEJ71" s="88"/>
      <c r="OEK71" s="105"/>
      <c r="OEL71" s="123"/>
      <c r="OEM71" s="87"/>
      <c r="OEN71" s="88"/>
      <c r="OEO71" s="105"/>
      <c r="OEP71" s="123"/>
      <c r="OEQ71" s="87"/>
      <c r="OER71" s="88"/>
      <c r="OES71" s="105"/>
      <c r="OET71" s="123"/>
      <c r="OEU71" s="87"/>
      <c r="OEV71" s="88"/>
      <c r="OEW71" s="105"/>
      <c r="OEX71" s="123"/>
      <c r="OEY71" s="87"/>
      <c r="OEZ71" s="88"/>
      <c r="OFA71" s="105"/>
      <c r="OFB71" s="123"/>
      <c r="OFC71" s="87"/>
      <c r="OFD71" s="88"/>
      <c r="OFE71" s="105"/>
      <c r="OFF71" s="123"/>
      <c r="OFG71" s="87"/>
      <c r="OFH71" s="88"/>
      <c r="OFI71" s="105"/>
      <c r="OFJ71" s="123"/>
      <c r="OFK71" s="87"/>
      <c r="OFL71" s="88"/>
      <c r="OFM71" s="105"/>
      <c r="OFN71" s="123"/>
      <c r="OFO71" s="87"/>
      <c r="OFP71" s="88"/>
      <c r="OFQ71" s="105"/>
      <c r="OFR71" s="123"/>
      <c r="OFS71" s="87"/>
      <c r="OFT71" s="88"/>
      <c r="OFU71" s="105"/>
      <c r="OFV71" s="123"/>
      <c r="OFW71" s="87"/>
      <c r="OFX71" s="88"/>
      <c r="OFY71" s="105"/>
      <c r="OFZ71" s="123"/>
      <c r="OGA71" s="87"/>
      <c r="OGB71" s="88"/>
      <c r="OGC71" s="105"/>
      <c r="OGD71" s="123"/>
      <c r="OGE71" s="87"/>
      <c r="OGF71" s="88"/>
      <c r="OGG71" s="105"/>
      <c r="OGH71" s="123"/>
      <c r="OGI71" s="87"/>
      <c r="OGJ71" s="88"/>
      <c r="OGK71" s="105"/>
      <c r="OGL71" s="123"/>
      <c r="OGM71" s="87"/>
      <c r="OGN71" s="88"/>
      <c r="OGO71" s="105"/>
      <c r="OGP71" s="123"/>
      <c r="OGQ71" s="87"/>
      <c r="OGR71" s="88"/>
      <c r="OGS71" s="105"/>
      <c r="OGT71" s="123"/>
      <c r="OGU71" s="87"/>
      <c r="OGV71" s="88"/>
      <c r="OGW71" s="105"/>
      <c r="OGX71" s="123"/>
      <c r="OGY71" s="87"/>
      <c r="OGZ71" s="88"/>
      <c r="OHA71" s="105"/>
      <c r="OHB71" s="123"/>
      <c r="OHC71" s="87"/>
      <c r="OHD71" s="88"/>
      <c r="OHE71" s="105"/>
      <c r="OHF71" s="123"/>
      <c r="OHG71" s="87"/>
      <c r="OHH71" s="88"/>
      <c r="OHI71" s="105"/>
      <c r="OHJ71" s="123"/>
      <c r="OHK71" s="87"/>
      <c r="OHL71" s="88"/>
      <c r="OHM71" s="105"/>
      <c r="OHN71" s="123"/>
      <c r="OHO71" s="87"/>
      <c r="OHP71" s="88"/>
      <c r="OHQ71" s="105"/>
      <c r="OHR71" s="123"/>
      <c r="OHS71" s="87"/>
      <c r="OHT71" s="88"/>
      <c r="OHU71" s="105"/>
      <c r="OHV71" s="123"/>
      <c r="OHW71" s="87"/>
      <c r="OHX71" s="88"/>
      <c r="OHY71" s="105"/>
      <c r="OHZ71" s="123"/>
      <c r="OIA71" s="87"/>
      <c r="OIB71" s="88"/>
      <c r="OIC71" s="105"/>
      <c r="OID71" s="123"/>
      <c r="OIE71" s="87"/>
      <c r="OIF71" s="88"/>
      <c r="OIG71" s="105"/>
      <c r="OIH71" s="123"/>
      <c r="OII71" s="87"/>
      <c r="OIJ71" s="88"/>
      <c r="OIK71" s="105"/>
      <c r="OIL71" s="123"/>
      <c r="OIM71" s="87"/>
      <c r="OIN71" s="88"/>
      <c r="OIO71" s="105"/>
      <c r="OIP71" s="123"/>
      <c r="OIQ71" s="87"/>
      <c r="OIR71" s="88"/>
      <c r="OIS71" s="105"/>
      <c r="OIT71" s="123"/>
      <c r="OIU71" s="87"/>
      <c r="OIV71" s="88"/>
      <c r="OIW71" s="105"/>
      <c r="OIX71" s="123"/>
      <c r="OIY71" s="87"/>
      <c r="OIZ71" s="88"/>
      <c r="OJA71" s="105"/>
      <c r="OJB71" s="123"/>
      <c r="OJC71" s="87"/>
      <c r="OJD71" s="88"/>
      <c r="OJE71" s="105"/>
      <c r="OJF71" s="123"/>
      <c r="OJG71" s="87"/>
      <c r="OJH71" s="88"/>
      <c r="OJI71" s="105"/>
      <c r="OJJ71" s="123"/>
      <c r="OJK71" s="87"/>
      <c r="OJL71" s="88"/>
      <c r="OJM71" s="105"/>
      <c r="OJN71" s="123"/>
      <c r="OJO71" s="87"/>
      <c r="OJP71" s="88"/>
      <c r="OJQ71" s="105"/>
      <c r="OJR71" s="123"/>
      <c r="OJS71" s="87"/>
      <c r="OJT71" s="88"/>
      <c r="OJU71" s="105"/>
      <c r="OJV71" s="123"/>
      <c r="OJW71" s="87"/>
      <c r="OJX71" s="88"/>
      <c r="OJY71" s="105"/>
      <c r="OJZ71" s="123"/>
      <c r="OKA71" s="87"/>
      <c r="OKB71" s="88"/>
      <c r="OKC71" s="105"/>
      <c r="OKD71" s="123"/>
      <c r="OKE71" s="87"/>
      <c r="OKF71" s="88"/>
      <c r="OKG71" s="105"/>
      <c r="OKH71" s="123"/>
      <c r="OKI71" s="87"/>
      <c r="OKJ71" s="88"/>
      <c r="OKK71" s="105"/>
      <c r="OKL71" s="123"/>
      <c r="OKM71" s="87"/>
      <c r="OKN71" s="88"/>
      <c r="OKO71" s="105"/>
      <c r="OKP71" s="123"/>
      <c r="OKQ71" s="87"/>
      <c r="OKR71" s="88"/>
      <c r="OKS71" s="105"/>
      <c r="OKT71" s="123"/>
      <c r="OKU71" s="87"/>
      <c r="OKV71" s="88"/>
      <c r="OKW71" s="105"/>
      <c r="OKX71" s="123"/>
      <c r="OKY71" s="87"/>
      <c r="OKZ71" s="88"/>
      <c r="OLA71" s="105"/>
      <c r="OLB71" s="123"/>
      <c r="OLC71" s="87"/>
      <c r="OLD71" s="88"/>
      <c r="OLE71" s="105"/>
      <c r="OLF71" s="123"/>
      <c r="OLG71" s="87"/>
      <c r="OLH71" s="88"/>
      <c r="OLI71" s="105"/>
      <c r="OLJ71" s="123"/>
      <c r="OLK71" s="87"/>
      <c r="OLL71" s="88"/>
      <c r="OLM71" s="105"/>
      <c r="OLN71" s="123"/>
      <c r="OLO71" s="87"/>
      <c r="OLP71" s="88"/>
      <c r="OLQ71" s="105"/>
      <c r="OLR71" s="123"/>
      <c r="OLS71" s="87"/>
      <c r="OLT71" s="88"/>
      <c r="OLU71" s="105"/>
      <c r="OLV71" s="123"/>
      <c r="OLW71" s="87"/>
      <c r="OLX71" s="88"/>
      <c r="OLY71" s="105"/>
      <c r="OLZ71" s="123"/>
      <c r="OMA71" s="87"/>
      <c r="OMB71" s="88"/>
      <c r="OMC71" s="105"/>
      <c r="OMD71" s="123"/>
      <c r="OME71" s="87"/>
      <c r="OMF71" s="88"/>
      <c r="OMG71" s="105"/>
      <c r="OMH71" s="123"/>
      <c r="OMI71" s="87"/>
      <c r="OMJ71" s="88"/>
      <c r="OMK71" s="105"/>
      <c r="OML71" s="123"/>
      <c r="OMM71" s="87"/>
      <c r="OMN71" s="88"/>
      <c r="OMO71" s="105"/>
      <c r="OMP71" s="123"/>
      <c r="OMQ71" s="87"/>
      <c r="OMR71" s="88"/>
      <c r="OMS71" s="105"/>
      <c r="OMT71" s="123"/>
      <c r="OMU71" s="87"/>
      <c r="OMV71" s="88"/>
      <c r="OMW71" s="105"/>
      <c r="OMX71" s="123"/>
      <c r="OMY71" s="87"/>
      <c r="OMZ71" s="88"/>
      <c r="ONA71" s="105"/>
      <c r="ONB71" s="123"/>
      <c r="ONC71" s="87"/>
      <c r="OND71" s="88"/>
      <c r="ONE71" s="105"/>
      <c r="ONF71" s="123"/>
      <c r="ONG71" s="87"/>
      <c r="ONH71" s="88"/>
      <c r="ONI71" s="105"/>
      <c r="ONJ71" s="123"/>
      <c r="ONK71" s="87"/>
      <c r="ONL71" s="88"/>
      <c r="ONM71" s="105"/>
      <c r="ONN71" s="123"/>
      <c r="ONO71" s="87"/>
      <c r="ONP71" s="88"/>
      <c r="ONQ71" s="105"/>
      <c r="ONR71" s="123"/>
      <c r="ONS71" s="87"/>
      <c r="ONT71" s="88"/>
      <c r="ONU71" s="105"/>
      <c r="ONV71" s="123"/>
      <c r="ONW71" s="87"/>
      <c r="ONX71" s="88"/>
      <c r="ONY71" s="105"/>
      <c r="ONZ71" s="123"/>
      <c r="OOA71" s="87"/>
      <c r="OOB71" s="88"/>
      <c r="OOC71" s="105"/>
      <c r="OOD71" s="123"/>
      <c r="OOE71" s="87"/>
      <c r="OOF71" s="88"/>
      <c r="OOG71" s="105"/>
      <c r="OOH71" s="123"/>
      <c r="OOI71" s="87"/>
      <c r="OOJ71" s="88"/>
      <c r="OOK71" s="105"/>
      <c r="OOL71" s="123"/>
      <c r="OOM71" s="87"/>
      <c r="OON71" s="88"/>
      <c r="OOO71" s="105"/>
      <c r="OOP71" s="123"/>
      <c r="OOQ71" s="87"/>
      <c r="OOR71" s="88"/>
      <c r="OOS71" s="105"/>
      <c r="OOT71" s="123"/>
      <c r="OOU71" s="87"/>
      <c r="OOV71" s="88"/>
      <c r="OOW71" s="105"/>
      <c r="OOX71" s="123"/>
      <c r="OOY71" s="87"/>
      <c r="OOZ71" s="88"/>
      <c r="OPA71" s="105"/>
      <c r="OPB71" s="123"/>
      <c r="OPC71" s="87"/>
      <c r="OPD71" s="88"/>
      <c r="OPE71" s="105"/>
      <c r="OPF71" s="123"/>
      <c r="OPG71" s="87"/>
      <c r="OPH71" s="88"/>
      <c r="OPI71" s="105"/>
      <c r="OPJ71" s="123"/>
      <c r="OPK71" s="87"/>
      <c r="OPL71" s="88"/>
      <c r="OPM71" s="105"/>
      <c r="OPN71" s="123"/>
      <c r="OPO71" s="87"/>
      <c r="OPP71" s="88"/>
      <c r="OPQ71" s="105"/>
      <c r="OPR71" s="123"/>
      <c r="OPS71" s="87"/>
      <c r="OPT71" s="88"/>
      <c r="OPU71" s="105"/>
      <c r="OPV71" s="123"/>
      <c r="OPW71" s="87"/>
      <c r="OPX71" s="88"/>
      <c r="OPY71" s="105"/>
      <c r="OPZ71" s="123"/>
      <c r="OQA71" s="87"/>
      <c r="OQB71" s="88"/>
      <c r="OQC71" s="105"/>
      <c r="OQD71" s="123"/>
      <c r="OQE71" s="87"/>
      <c r="OQF71" s="88"/>
      <c r="OQG71" s="105"/>
      <c r="OQH71" s="123"/>
      <c r="OQI71" s="87"/>
      <c r="OQJ71" s="88"/>
      <c r="OQK71" s="105"/>
      <c r="OQL71" s="123"/>
      <c r="OQM71" s="87"/>
      <c r="OQN71" s="88"/>
      <c r="OQO71" s="105"/>
      <c r="OQP71" s="123"/>
      <c r="OQQ71" s="87"/>
      <c r="OQR71" s="88"/>
      <c r="OQS71" s="105"/>
      <c r="OQT71" s="123"/>
      <c r="OQU71" s="87"/>
      <c r="OQV71" s="88"/>
      <c r="OQW71" s="105"/>
      <c r="OQX71" s="123"/>
      <c r="OQY71" s="87"/>
      <c r="OQZ71" s="88"/>
      <c r="ORA71" s="105"/>
      <c r="ORB71" s="123"/>
      <c r="ORC71" s="87"/>
      <c r="ORD71" s="88"/>
      <c r="ORE71" s="105"/>
      <c r="ORF71" s="123"/>
      <c r="ORG71" s="87"/>
      <c r="ORH71" s="88"/>
      <c r="ORI71" s="105"/>
      <c r="ORJ71" s="123"/>
      <c r="ORK71" s="87"/>
      <c r="ORL71" s="88"/>
      <c r="ORM71" s="105"/>
      <c r="ORN71" s="123"/>
      <c r="ORO71" s="87"/>
      <c r="ORP71" s="88"/>
      <c r="ORQ71" s="105"/>
      <c r="ORR71" s="123"/>
      <c r="ORS71" s="87"/>
      <c r="ORT71" s="88"/>
      <c r="ORU71" s="105"/>
      <c r="ORV71" s="123"/>
      <c r="ORW71" s="87"/>
      <c r="ORX71" s="88"/>
      <c r="ORY71" s="105"/>
      <c r="ORZ71" s="123"/>
      <c r="OSA71" s="87"/>
      <c r="OSB71" s="88"/>
      <c r="OSC71" s="105"/>
      <c r="OSD71" s="123"/>
      <c r="OSE71" s="87"/>
      <c r="OSF71" s="88"/>
      <c r="OSG71" s="105"/>
      <c r="OSH71" s="123"/>
      <c r="OSI71" s="87"/>
      <c r="OSJ71" s="88"/>
      <c r="OSK71" s="105"/>
      <c r="OSL71" s="123"/>
      <c r="OSM71" s="87"/>
      <c r="OSN71" s="88"/>
      <c r="OSO71" s="105"/>
      <c r="OSP71" s="123"/>
      <c r="OSQ71" s="87"/>
      <c r="OSR71" s="88"/>
      <c r="OSS71" s="105"/>
      <c r="OST71" s="123"/>
      <c r="OSU71" s="87"/>
      <c r="OSV71" s="88"/>
      <c r="OSW71" s="105"/>
      <c r="OSX71" s="123"/>
      <c r="OSY71" s="87"/>
      <c r="OSZ71" s="88"/>
      <c r="OTA71" s="105"/>
      <c r="OTB71" s="123"/>
      <c r="OTC71" s="87"/>
      <c r="OTD71" s="88"/>
      <c r="OTE71" s="105"/>
      <c r="OTF71" s="123"/>
      <c r="OTG71" s="87"/>
      <c r="OTH71" s="88"/>
      <c r="OTI71" s="105"/>
      <c r="OTJ71" s="123"/>
      <c r="OTK71" s="87"/>
      <c r="OTL71" s="88"/>
      <c r="OTM71" s="105"/>
      <c r="OTN71" s="123"/>
      <c r="OTO71" s="87"/>
      <c r="OTP71" s="88"/>
      <c r="OTQ71" s="105"/>
      <c r="OTR71" s="123"/>
      <c r="OTS71" s="87"/>
      <c r="OTT71" s="88"/>
      <c r="OTU71" s="105"/>
      <c r="OTV71" s="123"/>
      <c r="OTW71" s="87"/>
      <c r="OTX71" s="88"/>
      <c r="OTY71" s="105"/>
      <c r="OTZ71" s="123"/>
      <c r="OUA71" s="87"/>
      <c r="OUB71" s="88"/>
      <c r="OUC71" s="105"/>
      <c r="OUD71" s="123"/>
      <c r="OUE71" s="87"/>
      <c r="OUF71" s="88"/>
      <c r="OUG71" s="105"/>
      <c r="OUH71" s="123"/>
      <c r="OUI71" s="87"/>
      <c r="OUJ71" s="88"/>
      <c r="OUK71" s="105"/>
      <c r="OUL71" s="123"/>
      <c r="OUM71" s="87"/>
      <c r="OUN71" s="88"/>
      <c r="OUO71" s="105"/>
      <c r="OUP71" s="123"/>
      <c r="OUQ71" s="87"/>
      <c r="OUR71" s="88"/>
      <c r="OUS71" s="105"/>
      <c r="OUT71" s="123"/>
      <c r="OUU71" s="87"/>
      <c r="OUV71" s="88"/>
      <c r="OUW71" s="105"/>
      <c r="OUX71" s="123"/>
      <c r="OUY71" s="87"/>
      <c r="OUZ71" s="88"/>
      <c r="OVA71" s="105"/>
      <c r="OVB71" s="123"/>
      <c r="OVC71" s="87"/>
      <c r="OVD71" s="88"/>
      <c r="OVE71" s="105"/>
      <c r="OVF71" s="123"/>
      <c r="OVG71" s="87"/>
      <c r="OVH71" s="88"/>
      <c r="OVI71" s="105"/>
      <c r="OVJ71" s="123"/>
      <c r="OVK71" s="87"/>
      <c r="OVL71" s="88"/>
      <c r="OVM71" s="105"/>
      <c r="OVN71" s="123"/>
      <c r="OVO71" s="87"/>
      <c r="OVP71" s="88"/>
      <c r="OVQ71" s="105"/>
      <c r="OVR71" s="123"/>
      <c r="OVS71" s="87"/>
      <c r="OVT71" s="88"/>
      <c r="OVU71" s="105"/>
      <c r="OVV71" s="123"/>
      <c r="OVW71" s="87"/>
      <c r="OVX71" s="88"/>
      <c r="OVY71" s="105"/>
      <c r="OVZ71" s="123"/>
      <c r="OWA71" s="87"/>
      <c r="OWB71" s="88"/>
      <c r="OWC71" s="105"/>
      <c r="OWD71" s="123"/>
      <c r="OWE71" s="87"/>
      <c r="OWF71" s="88"/>
      <c r="OWG71" s="105"/>
      <c r="OWH71" s="123"/>
      <c r="OWI71" s="87"/>
      <c r="OWJ71" s="88"/>
      <c r="OWK71" s="105"/>
      <c r="OWL71" s="123"/>
      <c r="OWM71" s="87"/>
      <c r="OWN71" s="88"/>
      <c r="OWO71" s="105"/>
      <c r="OWP71" s="123"/>
      <c r="OWQ71" s="87"/>
      <c r="OWR71" s="88"/>
      <c r="OWS71" s="105"/>
      <c r="OWT71" s="123"/>
      <c r="OWU71" s="87"/>
      <c r="OWV71" s="88"/>
      <c r="OWW71" s="105"/>
      <c r="OWX71" s="123"/>
      <c r="OWY71" s="87"/>
      <c r="OWZ71" s="88"/>
      <c r="OXA71" s="105"/>
      <c r="OXB71" s="123"/>
      <c r="OXC71" s="87"/>
      <c r="OXD71" s="88"/>
      <c r="OXE71" s="105"/>
      <c r="OXF71" s="123"/>
      <c r="OXG71" s="87"/>
      <c r="OXH71" s="88"/>
      <c r="OXI71" s="105"/>
      <c r="OXJ71" s="123"/>
      <c r="OXK71" s="87"/>
      <c r="OXL71" s="88"/>
      <c r="OXM71" s="105"/>
      <c r="OXN71" s="123"/>
      <c r="OXO71" s="87"/>
      <c r="OXP71" s="88"/>
      <c r="OXQ71" s="105"/>
      <c r="OXR71" s="123"/>
      <c r="OXS71" s="87"/>
      <c r="OXT71" s="88"/>
      <c r="OXU71" s="105"/>
      <c r="OXV71" s="123"/>
      <c r="OXW71" s="87"/>
      <c r="OXX71" s="88"/>
      <c r="OXY71" s="105"/>
      <c r="OXZ71" s="123"/>
      <c r="OYA71" s="87"/>
      <c r="OYB71" s="88"/>
      <c r="OYC71" s="105"/>
      <c r="OYD71" s="123"/>
      <c r="OYE71" s="87"/>
      <c r="OYF71" s="88"/>
      <c r="OYG71" s="105"/>
      <c r="OYH71" s="123"/>
      <c r="OYI71" s="87"/>
      <c r="OYJ71" s="88"/>
      <c r="OYK71" s="105"/>
      <c r="OYL71" s="123"/>
      <c r="OYM71" s="87"/>
      <c r="OYN71" s="88"/>
      <c r="OYO71" s="105"/>
      <c r="OYP71" s="123"/>
      <c r="OYQ71" s="87"/>
      <c r="OYR71" s="88"/>
      <c r="OYS71" s="105"/>
      <c r="OYT71" s="123"/>
      <c r="OYU71" s="87"/>
      <c r="OYV71" s="88"/>
      <c r="OYW71" s="105"/>
      <c r="OYX71" s="123"/>
      <c r="OYY71" s="87"/>
      <c r="OYZ71" s="88"/>
      <c r="OZA71" s="105"/>
      <c r="OZB71" s="123"/>
      <c r="OZC71" s="87"/>
      <c r="OZD71" s="88"/>
      <c r="OZE71" s="105"/>
      <c r="OZF71" s="123"/>
      <c r="OZG71" s="87"/>
      <c r="OZH71" s="88"/>
      <c r="OZI71" s="105"/>
      <c r="OZJ71" s="123"/>
      <c r="OZK71" s="87"/>
      <c r="OZL71" s="88"/>
      <c r="OZM71" s="105"/>
      <c r="OZN71" s="123"/>
      <c r="OZO71" s="87"/>
      <c r="OZP71" s="88"/>
      <c r="OZQ71" s="105"/>
      <c r="OZR71" s="123"/>
      <c r="OZS71" s="87"/>
      <c r="OZT71" s="88"/>
      <c r="OZU71" s="105"/>
      <c r="OZV71" s="123"/>
      <c r="OZW71" s="87"/>
      <c r="OZX71" s="88"/>
      <c r="OZY71" s="105"/>
      <c r="OZZ71" s="123"/>
      <c r="PAA71" s="87"/>
      <c r="PAB71" s="88"/>
      <c r="PAC71" s="105"/>
      <c r="PAD71" s="123"/>
      <c r="PAE71" s="87"/>
      <c r="PAF71" s="88"/>
      <c r="PAG71" s="105"/>
      <c r="PAH71" s="123"/>
      <c r="PAI71" s="87"/>
      <c r="PAJ71" s="88"/>
      <c r="PAK71" s="105"/>
      <c r="PAL71" s="123"/>
      <c r="PAM71" s="87"/>
      <c r="PAN71" s="88"/>
      <c r="PAO71" s="105"/>
      <c r="PAP71" s="123"/>
      <c r="PAQ71" s="87"/>
      <c r="PAR71" s="88"/>
      <c r="PAS71" s="105"/>
      <c r="PAT71" s="123"/>
      <c r="PAU71" s="87"/>
      <c r="PAV71" s="88"/>
      <c r="PAW71" s="105"/>
      <c r="PAX71" s="123"/>
      <c r="PAY71" s="87"/>
      <c r="PAZ71" s="88"/>
      <c r="PBA71" s="105"/>
      <c r="PBB71" s="123"/>
      <c r="PBC71" s="87"/>
      <c r="PBD71" s="88"/>
      <c r="PBE71" s="105"/>
      <c r="PBF71" s="123"/>
      <c r="PBG71" s="87"/>
      <c r="PBH71" s="88"/>
      <c r="PBI71" s="105"/>
      <c r="PBJ71" s="123"/>
      <c r="PBK71" s="87"/>
      <c r="PBL71" s="88"/>
      <c r="PBM71" s="105"/>
      <c r="PBN71" s="123"/>
      <c r="PBO71" s="87"/>
      <c r="PBP71" s="88"/>
      <c r="PBQ71" s="105"/>
      <c r="PBR71" s="123"/>
      <c r="PBS71" s="87"/>
      <c r="PBT71" s="88"/>
      <c r="PBU71" s="105"/>
      <c r="PBV71" s="123"/>
      <c r="PBW71" s="87"/>
      <c r="PBX71" s="88"/>
      <c r="PBY71" s="105"/>
      <c r="PBZ71" s="123"/>
      <c r="PCA71" s="87"/>
      <c r="PCB71" s="88"/>
      <c r="PCC71" s="105"/>
      <c r="PCD71" s="123"/>
      <c r="PCE71" s="87"/>
      <c r="PCF71" s="88"/>
      <c r="PCG71" s="105"/>
      <c r="PCH71" s="123"/>
      <c r="PCI71" s="87"/>
      <c r="PCJ71" s="88"/>
      <c r="PCK71" s="105"/>
      <c r="PCL71" s="123"/>
      <c r="PCM71" s="87"/>
      <c r="PCN71" s="88"/>
      <c r="PCO71" s="105"/>
      <c r="PCP71" s="123"/>
      <c r="PCQ71" s="87"/>
      <c r="PCR71" s="88"/>
      <c r="PCS71" s="105"/>
      <c r="PCT71" s="123"/>
      <c r="PCU71" s="87"/>
      <c r="PCV71" s="88"/>
      <c r="PCW71" s="105"/>
      <c r="PCX71" s="123"/>
      <c r="PCY71" s="87"/>
      <c r="PCZ71" s="88"/>
      <c r="PDA71" s="105"/>
      <c r="PDB71" s="123"/>
      <c r="PDC71" s="87"/>
      <c r="PDD71" s="88"/>
      <c r="PDE71" s="105"/>
      <c r="PDF71" s="123"/>
      <c r="PDG71" s="87"/>
      <c r="PDH71" s="88"/>
      <c r="PDI71" s="105"/>
      <c r="PDJ71" s="123"/>
      <c r="PDK71" s="87"/>
      <c r="PDL71" s="88"/>
      <c r="PDM71" s="105"/>
      <c r="PDN71" s="123"/>
      <c r="PDO71" s="87"/>
      <c r="PDP71" s="88"/>
      <c r="PDQ71" s="105"/>
      <c r="PDR71" s="123"/>
      <c r="PDS71" s="87"/>
      <c r="PDT71" s="88"/>
      <c r="PDU71" s="105"/>
      <c r="PDV71" s="123"/>
      <c r="PDW71" s="87"/>
      <c r="PDX71" s="88"/>
      <c r="PDY71" s="105"/>
      <c r="PDZ71" s="123"/>
      <c r="PEA71" s="87"/>
      <c r="PEB71" s="88"/>
      <c r="PEC71" s="105"/>
      <c r="PED71" s="123"/>
      <c r="PEE71" s="87"/>
      <c r="PEF71" s="88"/>
      <c r="PEG71" s="105"/>
      <c r="PEH71" s="123"/>
      <c r="PEI71" s="87"/>
      <c r="PEJ71" s="88"/>
      <c r="PEK71" s="105"/>
      <c r="PEL71" s="123"/>
      <c r="PEM71" s="87"/>
      <c r="PEN71" s="88"/>
      <c r="PEO71" s="105"/>
      <c r="PEP71" s="123"/>
      <c r="PEQ71" s="87"/>
      <c r="PER71" s="88"/>
      <c r="PES71" s="105"/>
      <c r="PET71" s="123"/>
      <c r="PEU71" s="87"/>
      <c r="PEV71" s="88"/>
      <c r="PEW71" s="105"/>
      <c r="PEX71" s="123"/>
      <c r="PEY71" s="87"/>
      <c r="PEZ71" s="88"/>
      <c r="PFA71" s="105"/>
      <c r="PFB71" s="123"/>
      <c r="PFC71" s="87"/>
      <c r="PFD71" s="88"/>
      <c r="PFE71" s="105"/>
      <c r="PFF71" s="123"/>
      <c r="PFG71" s="87"/>
      <c r="PFH71" s="88"/>
      <c r="PFI71" s="105"/>
      <c r="PFJ71" s="123"/>
      <c r="PFK71" s="87"/>
      <c r="PFL71" s="88"/>
      <c r="PFM71" s="105"/>
      <c r="PFN71" s="123"/>
      <c r="PFO71" s="87"/>
      <c r="PFP71" s="88"/>
      <c r="PFQ71" s="105"/>
      <c r="PFR71" s="123"/>
      <c r="PFS71" s="87"/>
      <c r="PFT71" s="88"/>
      <c r="PFU71" s="105"/>
      <c r="PFV71" s="123"/>
      <c r="PFW71" s="87"/>
      <c r="PFX71" s="88"/>
      <c r="PFY71" s="105"/>
      <c r="PFZ71" s="123"/>
      <c r="PGA71" s="87"/>
      <c r="PGB71" s="88"/>
      <c r="PGC71" s="105"/>
      <c r="PGD71" s="123"/>
      <c r="PGE71" s="87"/>
      <c r="PGF71" s="88"/>
      <c r="PGG71" s="105"/>
      <c r="PGH71" s="123"/>
      <c r="PGI71" s="87"/>
      <c r="PGJ71" s="88"/>
      <c r="PGK71" s="105"/>
      <c r="PGL71" s="123"/>
      <c r="PGM71" s="87"/>
      <c r="PGN71" s="88"/>
      <c r="PGO71" s="105"/>
      <c r="PGP71" s="123"/>
      <c r="PGQ71" s="87"/>
      <c r="PGR71" s="88"/>
      <c r="PGS71" s="105"/>
      <c r="PGT71" s="123"/>
      <c r="PGU71" s="87"/>
      <c r="PGV71" s="88"/>
      <c r="PGW71" s="105"/>
      <c r="PGX71" s="123"/>
      <c r="PGY71" s="87"/>
      <c r="PGZ71" s="88"/>
      <c r="PHA71" s="105"/>
      <c r="PHB71" s="123"/>
      <c r="PHC71" s="87"/>
      <c r="PHD71" s="88"/>
      <c r="PHE71" s="105"/>
      <c r="PHF71" s="123"/>
      <c r="PHG71" s="87"/>
      <c r="PHH71" s="88"/>
      <c r="PHI71" s="105"/>
      <c r="PHJ71" s="123"/>
      <c r="PHK71" s="87"/>
      <c r="PHL71" s="88"/>
      <c r="PHM71" s="105"/>
      <c r="PHN71" s="123"/>
      <c r="PHO71" s="87"/>
      <c r="PHP71" s="88"/>
      <c r="PHQ71" s="105"/>
      <c r="PHR71" s="123"/>
      <c r="PHS71" s="87"/>
      <c r="PHT71" s="88"/>
      <c r="PHU71" s="105"/>
      <c r="PHV71" s="123"/>
      <c r="PHW71" s="87"/>
      <c r="PHX71" s="88"/>
      <c r="PHY71" s="105"/>
      <c r="PHZ71" s="123"/>
      <c r="PIA71" s="87"/>
      <c r="PIB71" s="88"/>
      <c r="PIC71" s="105"/>
      <c r="PID71" s="123"/>
      <c r="PIE71" s="87"/>
      <c r="PIF71" s="88"/>
      <c r="PIG71" s="105"/>
      <c r="PIH71" s="123"/>
      <c r="PII71" s="87"/>
      <c r="PIJ71" s="88"/>
      <c r="PIK71" s="105"/>
      <c r="PIL71" s="123"/>
      <c r="PIM71" s="87"/>
      <c r="PIN71" s="88"/>
      <c r="PIO71" s="105"/>
      <c r="PIP71" s="123"/>
      <c r="PIQ71" s="87"/>
      <c r="PIR71" s="88"/>
      <c r="PIS71" s="105"/>
      <c r="PIT71" s="123"/>
      <c r="PIU71" s="87"/>
      <c r="PIV71" s="88"/>
      <c r="PIW71" s="105"/>
      <c r="PIX71" s="123"/>
      <c r="PIY71" s="87"/>
      <c r="PIZ71" s="88"/>
      <c r="PJA71" s="105"/>
      <c r="PJB71" s="123"/>
      <c r="PJC71" s="87"/>
      <c r="PJD71" s="88"/>
      <c r="PJE71" s="105"/>
      <c r="PJF71" s="123"/>
      <c r="PJG71" s="87"/>
      <c r="PJH71" s="88"/>
      <c r="PJI71" s="105"/>
      <c r="PJJ71" s="123"/>
      <c r="PJK71" s="87"/>
      <c r="PJL71" s="88"/>
      <c r="PJM71" s="105"/>
      <c r="PJN71" s="123"/>
      <c r="PJO71" s="87"/>
      <c r="PJP71" s="88"/>
      <c r="PJQ71" s="105"/>
      <c r="PJR71" s="123"/>
      <c r="PJS71" s="87"/>
      <c r="PJT71" s="88"/>
      <c r="PJU71" s="105"/>
      <c r="PJV71" s="123"/>
      <c r="PJW71" s="87"/>
      <c r="PJX71" s="88"/>
      <c r="PJY71" s="105"/>
      <c r="PJZ71" s="123"/>
      <c r="PKA71" s="87"/>
      <c r="PKB71" s="88"/>
      <c r="PKC71" s="105"/>
      <c r="PKD71" s="123"/>
      <c r="PKE71" s="87"/>
      <c r="PKF71" s="88"/>
      <c r="PKG71" s="105"/>
      <c r="PKH71" s="123"/>
      <c r="PKI71" s="87"/>
      <c r="PKJ71" s="88"/>
      <c r="PKK71" s="105"/>
      <c r="PKL71" s="123"/>
      <c r="PKM71" s="87"/>
      <c r="PKN71" s="88"/>
      <c r="PKO71" s="105"/>
      <c r="PKP71" s="123"/>
      <c r="PKQ71" s="87"/>
      <c r="PKR71" s="88"/>
      <c r="PKS71" s="105"/>
      <c r="PKT71" s="123"/>
      <c r="PKU71" s="87"/>
      <c r="PKV71" s="88"/>
      <c r="PKW71" s="105"/>
      <c r="PKX71" s="123"/>
      <c r="PKY71" s="87"/>
      <c r="PKZ71" s="88"/>
      <c r="PLA71" s="105"/>
      <c r="PLB71" s="123"/>
      <c r="PLC71" s="87"/>
      <c r="PLD71" s="88"/>
      <c r="PLE71" s="105"/>
      <c r="PLF71" s="123"/>
      <c r="PLG71" s="87"/>
      <c r="PLH71" s="88"/>
      <c r="PLI71" s="105"/>
      <c r="PLJ71" s="123"/>
      <c r="PLK71" s="87"/>
      <c r="PLL71" s="88"/>
      <c r="PLM71" s="105"/>
      <c r="PLN71" s="123"/>
      <c r="PLO71" s="87"/>
      <c r="PLP71" s="88"/>
      <c r="PLQ71" s="105"/>
      <c r="PLR71" s="123"/>
      <c r="PLS71" s="87"/>
      <c r="PLT71" s="88"/>
      <c r="PLU71" s="105"/>
      <c r="PLV71" s="123"/>
      <c r="PLW71" s="87"/>
      <c r="PLX71" s="88"/>
      <c r="PLY71" s="105"/>
      <c r="PLZ71" s="123"/>
      <c r="PMA71" s="87"/>
      <c r="PMB71" s="88"/>
      <c r="PMC71" s="105"/>
      <c r="PMD71" s="123"/>
      <c r="PME71" s="87"/>
      <c r="PMF71" s="88"/>
      <c r="PMG71" s="105"/>
      <c r="PMH71" s="123"/>
      <c r="PMI71" s="87"/>
      <c r="PMJ71" s="88"/>
      <c r="PMK71" s="105"/>
      <c r="PML71" s="123"/>
      <c r="PMM71" s="87"/>
      <c r="PMN71" s="88"/>
      <c r="PMO71" s="105"/>
      <c r="PMP71" s="123"/>
      <c r="PMQ71" s="87"/>
      <c r="PMR71" s="88"/>
      <c r="PMS71" s="105"/>
      <c r="PMT71" s="123"/>
      <c r="PMU71" s="87"/>
      <c r="PMV71" s="88"/>
      <c r="PMW71" s="105"/>
      <c r="PMX71" s="123"/>
      <c r="PMY71" s="87"/>
      <c r="PMZ71" s="88"/>
      <c r="PNA71" s="105"/>
      <c r="PNB71" s="123"/>
      <c r="PNC71" s="87"/>
      <c r="PND71" s="88"/>
      <c r="PNE71" s="105"/>
      <c r="PNF71" s="123"/>
      <c r="PNG71" s="87"/>
      <c r="PNH71" s="88"/>
      <c r="PNI71" s="105"/>
      <c r="PNJ71" s="123"/>
      <c r="PNK71" s="87"/>
      <c r="PNL71" s="88"/>
      <c r="PNM71" s="105"/>
      <c r="PNN71" s="123"/>
      <c r="PNO71" s="87"/>
      <c r="PNP71" s="88"/>
      <c r="PNQ71" s="105"/>
      <c r="PNR71" s="123"/>
      <c r="PNS71" s="87"/>
      <c r="PNT71" s="88"/>
      <c r="PNU71" s="105"/>
      <c r="PNV71" s="123"/>
      <c r="PNW71" s="87"/>
      <c r="PNX71" s="88"/>
      <c r="PNY71" s="105"/>
      <c r="PNZ71" s="123"/>
      <c r="POA71" s="87"/>
      <c r="POB71" s="88"/>
      <c r="POC71" s="105"/>
      <c r="POD71" s="123"/>
      <c r="POE71" s="87"/>
      <c r="POF71" s="88"/>
      <c r="POG71" s="105"/>
      <c r="POH71" s="123"/>
      <c r="POI71" s="87"/>
      <c r="POJ71" s="88"/>
      <c r="POK71" s="105"/>
      <c r="POL71" s="123"/>
      <c r="POM71" s="87"/>
      <c r="PON71" s="88"/>
      <c r="POO71" s="105"/>
      <c r="POP71" s="123"/>
      <c r="POQ71" s="87"/>
      <c r="POR71" s="88"/>
      <c r="POS71" s="105"/>
      <c r="POT71" s="123"/>
      <c r="POU71" s="87"/>
      <c r="POV71" s="88"/>
      <c r="POW71" s="105"/>
      <c r="POX71" s="123"/>
      <c r="POY71" s="87"/>
      <c r="POZ71" s="88"/>
      <c r="PPA71" s="105"/>
      <c r="PPB71" s="123"/>
      <c r="PPC71" s="87"/>
      <c r="PPD71" s="88"/>
      <c r="PPE71" s="105"/>
      <c r="PPF71" s="123"/>
      <c r="PPG71" s="87"/>
      <c r="PPH71" s="88"/>
      <c r="PPI71" s="105"/>
      <c r="PPJ71" s="123"/>
      <c r="PPK71" s="87"/>
      <c r="PPL71" s="88"/>
      <c r="PPM71" s="105"/>
      <c r="PPN71" s="123"/>
      <c r="PPO71" s="87"/>
      <c r="PPP71" s="88"/>
      <c r="PPQ71" s="105"/>
      <c r="PPR71" s="123"/>
      <c r="PPS71" s="87"/>
      <c r="PPT71" s="88"/>
      <c r="PPU71" s="105"/>
      <c r="PPV71" s="123"/>
      <c r="PPW71" s="87"/>
      <c r="PPX71" s="88"/>
      <c r="PPY71" s="105"/>
      <c r="PPZ71" s="123"/>
      <c r="PQA71" s="87"/>
      <c r="PQB71" s="88"/>
      <c r="PQC71" s="105"/>
      <c r="PQD71" s="123"/>
      <c r="PQE71" s="87"/>
      <c r="PQF71" s="88"/>
      <c r="PQG71" s="105"/>
      <c r="PQH71" s="123"/>
      <c r="PQI71" s="87"/>
      <c r="PQJ71" s="88"/>
      <c r="PQK71" s="105"/>
      <c r="PQL71" s="123"/>
      <c r="PQM71" s="87"/>
      <c r="PQN71" s="88"/>
      <c r="PQO71" s="105"/>
      <c r="PQP71" s="123"/>
      <c r="PQQ71" s="87"/>
      <c r="PQR71" s="88"/>
      <c r="PQS71" s="105"/>
      <c r="PQT71" s="123"/>
      <c r="PQU71" s="87"/>
      <c r="PQV71" s="88"/>
      <c r="PQW71" s="105"/>
      <c r="PQX71" s="123"/>
      <c r="PQY71" s="87"/>
      <c r="PQZ71" s="88"/>
      <c r="PRA71" s="105"/>
      <c r="PRB71" s="123"/>
      <c r="PRC71" s="87"/>
      <c r="PRD71" s="88"/>
      <c r="PRE71" s="105"/>
      <c r="PRF71" s="123"/>
      <c r="PRG71" s="87"/>
      <c r="PRH71" s="88"/>
      <c r="PRI71" s="105"/>
      <c r="PRJ71" s="123"/>
      <c r="PRK71" s="87"/>
      <c r="PRL71" s="88"/>
      <c r="PRM71" s="105"/>
      <c r="PRN71" s="123"/>
      <c r="PRO71" s="87"/>
      <c r="PRP71" s="88"/>
      <c r="PRQ71" s="105"/>
      <c r="PRR71" s="123"/>
      <c r="PRS71" s="87"/>
      <c r="PRT71" s="88"/>
      <c r="PRU71" s="105"/>
      <c r="PRV71" s="123"/>
      <c r="PRW71" s="87"/>
      <c r="PRX71" s="88"/>
      <c r="PRY71" s="105"/>
      <c r="PRZ71" s="123"/>
      <c r="PSA71" s="87"/>
      <c r="PSB71" s="88"/>
      <c r="PSC71" s="105"/>
      <c r="PSD71" s="123"/>
      <c r="PSE71" s="87"/>
      <c r="PSF71" s="88"/>
      <c r="PSG71" s="105"/>
      <c r="PSH71" s="123"/>
      <c r="PSI71" s="87"/>
      <c r="PSJ71" s="88"/>
      <c r="PSK71" s="105"/>
      <c r="PSL71" s="123"/>
      <c r="PSM71" s="87"/>
      <c r="PSN71" s="88"/>
      <c r="PSO71" s="105"/>
      <c r="PSP71" s="123"/>
      <c r="PSQ71" s="87"/>
      <c r="PSR71" s="88"/>
      <c r="PSS71" s="105"/>
      <c r="PST71" s="123"/>
      <c r="PSU71" s="87"/>
      <c r="PSV71" s="88"/>
      <c r="PSW71" s="105"/>
      <c r="PSX71" s="123"/>
      <c r="PSY71" s="87"/>
      <c r="PSZ71" s="88"/>
      <c r="PTA71" s="105"/>
      <c r="PTB71" s="123"/>
      <c r="PTC71" s="87"/>
      <c r="PTD71" s="88"/>
      <c r="PTE71" s="105"/>
      <c r="PTF71" s="123"/>
      <c r="PTG71" s="87"/>
      <c r="PTH71" s="88"/>
      <c r="PTI71" s="105"/>
      <c r="PTJ71" s="123"/>
      <c r="PTK71" s="87"/>
      <c r="PTL71" s="88"/>
      <c r="PTM71" s="105"/>
      <c r="PTN71" s="123"/>
      <c r="PTO71" s="87"/>
      <c r="PTP71" s="88"/>
      <c r="PTQ71" s="105"/>
      <c r="PTR71" s="123"/>
      <c r="PTS71" s="87"/>
      <c r="PTT71" s="88"/>
      <c r="PTU71" s="105"/>
      <c r="PTV71" s="123"/>
      <c r="PTW71" s="87"/>
      <c r="PTX71" s="88"/>
      <c r="PTY71" s="105"/>
      <c r="PTZ71" s="123"/>
      <c r="PUA71" s="87"/>
      <c r="PUB71" s="88"/>
      <c r="PUC71" s="105"/>
      <c r="PUD71" s="123"/>
      <c r="PUE71" s="87"/>
      <c r="PUF71" s="88"/>
      <c r="PUG71" s="105"/>
      <c r="PUH71" s="123"/>
      <c r="PUI71" s="87"/>
      <c r="PUJ71" s="88"/>
      <c r="PUK71" s="105"/>
      <c r="PUL71" s="123"/>
      <c r="PUM71" s="87"/>
      <c r="PUN71" s="88"/>
      <c r="PUO71" s="105"/>
      <c r="PUP71" s="123"/>
      <c r="PUQ71" s="87"/>
      <c r="PUR71" s="88"/>
      <c r="PUS71" s="105"/>
      <c r="PUT71" s="123"/>
      <c r="PUU71" s="87"/>
      <c r="PUV71" s="88"/>
      <c r="PUW71" s="105"/>
      <c r="PUX71" s="123"/>
      <c r="PUY71" s="87"/>
      <c r="PUZ71" s="88"/>
      <c r="PVA71" s="105"/>
      <c r="PVB71" s="123"/>
      <c r="PVC71" s="87"/>
      <c r="PVD71" s="88"/>
      <c r="PVE71" s="105"/>
      <c r="PVF71" s="123"/>
      <c r="PVG71" s="87"/>
      <c r="PVH71" s="88"/>
      <c r="PVI71" s="105"/>
      <c r="PVJ71" s="123"/>
      <c r="PVK71" s="87"/>
      <c r="PVL71" s="88"/>
      <c r="PVM71" s="105"/>
      <c r="PVN71" s="123"/>
      <c r="PVO71" s="87"/>
      <c r="PVP71" s="88"/>
      <c r="PVQ71" s="105"/>
      <c r="PVR71" s="123"/>
      <c r="PVS71" s="87"/>
      <c r="PVT71" s="88"/>
      <c r="PVU71" s="105"/>
      <c r="PVV71" s="123"/>
      <c r="PVW71" s="87"/>
      <c r="PVX71" s="88"/>
      <c r="PVY71" s="105"/>
      <c r="PVZ71" s="123"/>
      <c r="PWA71" s="87"/>
      <c r="PWB71" s="88"/>
      <c r="PWC71" s="105"/>
      <c r="PWD71" s="123"/>
      <c r="PWE71" s="87"/>
      <c r="PWF71" s="88"/>
      <c r="PWG71" s="105"/>
      <c r="PWH71" s="123"/>
      <c r="PWI71" s="87"/>
      <c r="PWJ71" s="88"/>
      <c r="PWK71" s="105"/>
      <c r="PWL71" s="123"/>
      <c r="PWM71" s="87"/>
      <c r="PWN71" s="88"/>
      <c r="PWO71" s="105"/>
      <c r="PWP71" s="123"/>
      <c r="PWQ71" s="87"/>
      <c r="PWR71" s="88"/>
      <c r="PWS71" s="105"/>
      <c r="PWT71" s="123"/>
      <c r="PWU71" s="87"/>
      <c r="PWV71" s="88"/>
      <c r="PWW71" s="105"/>
      <c r="PWX71" s="123"/>
      <c r="PWY71" s="87"/>
      <c r="PWZ71" s="88"/>
      <c r="PXA71" s="105"/>
      <c r="PXB71" s="123"/>
      <c r="PXC71" s="87"/>
      <c r="PXD71" s="88"/>
      <c r="PXE71" s="105"/>
      <c r="PXF71" s="123"/>
      <c r="PXG71" s="87"/>
      <c r="PXH71" s="88"/>
      <c r="PXI71" s="105"/>
      <c r="PXJ71" s="123"/>
      <c r="PXK71" s="87"/>
      <c r="PXL71" s="88"/>
      <c r="PXM71" s="105"/>
      <c r="PXN71" s="123"/>
      <c r="PXO71" s="87"/>
      <c r="PXP71" s="88"/>
      <c r="PXQ71" s="105"/>
      <c r="PXR71" s="123"/>
      <c r="PXS71" s="87"/>
      <c r="PXT71" s="88"/>
      <c r="PXU71" s="105"/>
      <c r="PXV71" s="123"/>
      <c r="PXW71" s="87"/>
      <c r="PXX71" s="88"/>
      <c r="PXY71" s="105"/>
      <c r="PXZ71" s="123"/>
      <c r="PYA71" s="87"/>
      <c r="PYB71" s="88"/>
      <c r="PYC71" s="105"/>
      <c r="PYD71" s="123"/>
      <c r="PYE71" s="87"/>
      <c r="PYF71" s="88"/>
      <c r="PYG71" s="105"/>
      <c r="PYH71" s="123"/>
      <c r="PYI71" s="87"/>
      <c r="PYJ71" s="88"/>
      <c r="PYK71" s="105"/>
      <c r="PYL71" s="123"/>
      <c r="PYM71" s="87"/>
      <c r="PYN71" s="88"/>
      <c r="PYO71" s="105"/>
      <c r="PYP71" s="123"/>
      <c r="PYQ71" s="87"/>
      <c r="PYR71" s="88"/>
      <c r="PYS71" s="105"/>
      <c r="PYT71" s="123"/>
      <c r="PYU71" s="87"/>
      <c r="PYV71" s="88"/>
      <c r="PYW71" s="105"/>
      <c r="PYX71" s="123"/>
      <c r="PYY71" s="87"/>
      <c r="PYZ71" s="88"/>
      <c r="PZA71" s="105"/>
      <c r="PZB71" s="123"/>
      <c r="PZC71" s="87"/>
      <c r="PZD71" s="88"/>
      <c r="PZE71" s="105"/>
      <c r="PZF71" s="123"/>
      <c r="PZG71" s="87"/>
      <c r="PZH71" s="88"/>
      <c r="PZI71" s="105"/>
      <c r="PZJ71" s="123"/>
      <c r="PZK71" s="87"/>
      <c r="PZL71" s="88"/>
      <c r="PZM71" s="105"/>
      <c r="PZN71" s="123"/>
      <c r="PZO71" s="87"/>
      <c r="PZP71" s="88"/>
      <c r="PZQ71" s="105"/>
      <c r="PZR71" s="123"/>
      <c r="PZS71" s="87"/>
      <c r="PZT71" s="88"/>
      <c r="PZU71" s="105"/>
      <c r="PZV71" s="123"/>
      <c r="PZW71" s="87"/>
      <c r="PZX71" s="88"/>
      <c r="PZY71" s="105"/>
      <c r="PZZ71" s="123"/>
      <c r="QAA71" s="87"/>
      <c r="QAB71" s="88"/>
      <c r="QAC71" s="105"/>
      <c r="QAD71" s="123"/>
      <c r="QAE71" s="87"/>
      <c r="QAF71" s="88"/>
      <c r="QAG71" s="105"/>
      <c r="QAH71" s="123"/>
      <c r="QAI71" s="87"/>
      <c r="QAJ71" s="88"/>
      <c r="QAK71" s="105"/>
      <c r="QAL71" s="123"/>
      <c r="QAM71" s="87"/>
      <c r="QAN71" s="88"/>
      <c r="QAO71" s="105"/>
      <c r="QAP71" s="123"/>
      <c r="QAQ71" s="87"/>
      <c r="QAR71" s="88"/>
      <c r="QAS71" s="105"/>
      <c r="QAT71" s="123"/>
      <c r="QAU71" s="87"/>
      <c r="QAV71" s="88"/>
      <c r="QAW71" s="105"/>
      <c r="QAX71" s="123"/>
      <c r="QAY71" s="87"/>
      <c r="QAZ71" s="88"/>
      <c r="QBA71" s="105"/>
      <c r="QBB71" s="123"/>
      <c r="QBC71" s="87"/>
      <c r="QBD71" s="88"/>
      <c r="QBE71" s="105"/>
      <c r="QBF71" s="123"/>
      <c r="QBG71" s="87"/>
      <c r="QBH71" s="88"/>
      <c r="QBI71" s="105"/>
      <c r="QBJ71" s="123"/>
      <c r="QBK71" s="87"/>
      <c r="QBL71" s="88"/>
      <c r="QBM71" s="105"/>
      <c r="QBN71" s="123"/>
      <c r="QBO71" s="87"/>
      <c r="QBP71" s="88"/>
      <c r="QBQ71" s="105"/>
      <c r="QBR71" s="123"/>
      <c r="QBS71" s="87"/>
      <c r="QBT71" s="88"/>
      <c r="QBU71" s="105"/>
      <c r="QBV71" s="123"/>
      <c r="QBW71" s="87"/>
      <c r="QBX71" s="88"/>
      <c r="QBY71" s="105"/>
      <c r="QBZ71" s="123"/>
      <c r="QCA71" s="87"/>
      <c r="QCB71" s="88"/>
      <c r="QCC71" s="105"/>
      <c r="QCD71" s="123"/>
      <c r="QCE71" s="87"/>
      <c r="QCF71" s="88"/>
      <c r="QCG71" s="105"/>
      <c r="QCH71" s="123"/>
      <c r="QCI71" s="87"/>
      <c r="QCJ71" s="88"/>
      <c r="QCK71" s="105"/>
      <c r="QCL71" s="123"/>
      <c r="QCM71" s="87"/>
      <c r="QCN71" s="88"/>
      <c r="QCO71" s="105"/>
      <c r="QCP71" s="123"/>
      <c r="QCQ71" s="87"/>
      <c r="QCR71" s="88"/>
      <c r="QCS71" s="105"/>
      <c r="QCT71" s="123"/>
      <c r="QCU71" s="87"/>
      <c r="QCV71" s="88"/>
      <c r="QCW71" s="105"/>
      <c r="QCX71" s="123"/>
      <c r="QCY71" s="87"/>
      <c r="QCZ71" s="88"/>
      <c r="QDA71" s="105"/>
      <c r="QDB71" s="123"/>
      <c r="QDC71" s="87"/>
      <c r="QDD71" s="88"/>
      <c r="QDE71" s="105"/>
      <c r="QDF71" s="123"/>
      <c r="QDG71" s="87"/>
      <c r="QDH71" s="88"/>
      <c r="QDI71" s="105"/>
      <c r="QDJ71" s="123"/>
      <c r="QDK71" s="87"/>
      <c r="QDL71" s="88"/>
      <c r="QDM71" s="105"/>
      <c r="QDN71" s="123"/>
      <c r="QDO71" s="87"/>
      <c r="QDP71" s="88"/>
      <c r="QDQ71" s="105"/>
      <c r="QDR71" s="123"/>
      <c r="QDS71" s="87"/>
      <c r="QDT71" s="88"/>
      <c r="QDU71" s="105"/>
      <c r="QDV71" s="123"/>
      <c r="QDW71" s="87"/>
      <c r="QDX71" s="88"/>
      <c r="QDY71" s="105"/>
      <c r="QDZ71" s="123"/>
      <c r="QEA71" s="87"/>
      <c r="QEB71" s="88"/>
      <c r="QEC71" s="105"/>
      <c r="QED71" s="123"/>
      <c r="QEE71" s="87"/>
      <c r="QEF71" s="88"/>
      <c r="QEG71" s="105"/>
      <c r="QEH71" s="123"/>
      <c r="QEI71" s="87"/>
      <c r="QEJ71" s="88"/>
      <c r="QEK71" s="105"/>
      <c r="QEL71" s="123"/>
      <c r="QEM71" s="87"/>
      <c r="QEN71" s="88"/>
      <c r="QEO71" s="105"/>
      <c r="QEP71" s="123"/>
      <c r="QEQ71" s="87"/>
      <c r="QER71" s="88"/>
      <c r="QES71" s="105"/>
      <c r="QET71" s="123"/>
      <c r="QEU71" s="87"/>
      <c r="QEV71" s="88"/>
      <c r="QEW71" s="105"/>
      <c r="QEX71" s="123"/>
      <c r="QEY71" s="87"/>
      <c r="QEZ71" s="88"/>
      <c r="QFA71" s="105"/>
      <c r="QFB71" s="123"/>
      <c r="QFC71" s="87"/>
      <c r="QFD71" s="88"/>
      <c r="QFE71" s="105"/>
      <c r="QFF71" s="123"/>
      <c r="QFG71" s="87"/>
      <c r="QFH71" s="88"/>
      <c r="QFI71" s="105"/>
      <c r="QFJ71" s="123"/>
      <c r="QFK71" s="87"/>
      <c r="QFL71" s="88"/>
      <c r="QFM71" s="105"/>
      <c r="QFN71" s="123"/>
      <c r="QFO71" s="87"/>
      <c r="QFP71" s="88"/>
      <c r="QFQ71" s="105"/>
      <c r="QFR71" s="123"/>
      <c r="QFS71" s="87"/>
      <c r="QFT71" s="88"/>
      <c r="QFU71" s="105"/>
      <c r="QFV71" s="123"/>
      <c r="QFW71" s="87"/>
      <c r="QFX71" s="88"/>
      <c r="QFY71" s="105"/>
      <c r="QFZ71" s="123"/>
      <c r="QGA71" s="87"/>
      <c r="QGB71" s="88"/>
      <c r="QGC71" s="105"/>
      <c r="QGD71" s="123"/>
      <c r="QGE71" s="87"/>
      <c r="QGF71" s="88"/>
      <c r="QGG71" s="105"/>
      <c r="QGH71" s="123"/>
      <c r="QGI71" s="87"/>
      <c r="QGJ71" s="88"/>
      <c r="QGK71" s="105"/>
      <c r="QGL71" s="123"/>
      <c r="QGM71" s="87"/>
      <c r="QGN71" s="88"/>
      <c r="QGO71" s="105"/>
      <c r="QGP71" s="123"/>
      <c r="QGQ71" s="87"/>
      <c r="QGR71" s="88"/>
      <c r="QGS71" s="105"/>
      <c r="QGT71" s="123"/>
      <c r="QGU71" s="87"/>
      <c r="QGV71" s="88"/>
      <c r="QGW71" s="105"/>
      <c r="QGX71" s="123"/>
      <c r="QGY71" s="87"/>
      <c r="QGZ71" s="88"/>
      <c r="QHA71" s="105"/>
      <c r="QHB71" s="123"/>
      <c r="QHC71" s="87"/>
      <c r="QHD71" s="88"/>
      <c r="QHE71" s="105"/>
      <c r="QHF71" s="123"/>
      <c r="QHG71" s="87"/>
      <c r="QHH71" s="88"/>
      <c r="QHI71" s="105"/>
      <c r="QHJ71" s="123"/>
      <c r="QHK71" s="87"/>
      <c r="QHL71" s="88"/>
      <c r="QHM71" s="105"/>
      <c r="QHN71" s="123"/>
      <c r="QHO71" s="87"/>
      <c r="QHP71" s="88"/>
      <c r="QHQ71" s="105"/>
      <c r="QHR71" s="123"/>
      <c r="QHS71" s="87"/>
      <c r="QHT71" s="88"/>
      <c r="QHU71" s="105"/>
      <c r="QHV71" s="123"/>
      <c r="QHW71" s="87"/>
      <c r="QHX71" s="88"/>
      <c r="QHY71" s="105"/>
      <c r="QHZ71" s="123"/>
      <c r="QIA71" s="87"/>
      <c r="QIB71" s="88"/>
      <c r="QIC71" s="105"/>
      <c r="QID71" s="123"/>
      <c r="QIE71" s="87"/>
      <c r="QIF71" s="88"/>
      <c r="QIG71" s="105"/>
      <c r="QIH71" s="123"/>
      <c r="QII71" s="87"/>
      <c r="QIJ71" s="88"/>
      <c r="QIK71" s="105"/>
      <c r="QIL71" s="123"/>
      <c r="QIM71" s="87"/>
      <c r="QIN71" s="88"/>
      <c r="QIO71" s="105"/>
      <c r="QIP71" s="123"/>
      <c r="QIQ71" s="87"/>
      <c r="QIR71" s="88"/>
      <c r="QIS71" s="105"/>
      <c r="QIT71" s="123"/>
      <c r="QIU71" s="87"/>
      <c r="QIV71" s="88"/>
      <c r="QIW71" s="105"/>
      <c r="QIX71" s="123"/>
      <c r="QIY71" s="87"/>
      <c r="QIZ71" s="88"/>
      <c r="QJA71" s="105"/>
      <c r="QJB71" s="123"/>
      <c r="QJC71" s="87"/>
      <c r="QJD71" s="88"/>
      <c r="QJE71" s="105"/>
      <c r="QJF71" s="123"/>
      <c r="QJG71" s="87"/>
      <c r="QJH71" s="88"/>
      <c r="QJI71" s="105"/>
      <c r="QJJ71" s="123"/>
      <c r="QJK71" s="87"/>
      <c r="QJL71" s="88"/>
      <c r="QJM71" s="105"/>
      <c r="QJN71" s="123"/>
      <c r="QJO71" s="87"/>
      <c r="QJP71" s="88"/>
      <c r="QJQ71" s="105"/>
      <c r="QJR71" s="123"/>
      <c r="QJS71" s="87"/>
      <c r="QJT71" s="88"/>
      <c r="QJU71" s="105"/>
      <c r="QJV71" s="123"/>
      <c r="QJW71" s="87"/>
      <c r="QJX71" s="88"/>
      <c r="QJY71" s="105"/>
      <c r="QJZ71" s="123"/>
      <c r="QKA71" s="87"/>
      <c r="QKB71" s="88"/>
      <c r="QKC71" s="105"/>
      <c r="QKD71" s="123"/>
      <c r="QKE71" s="87"/>
      <c r="QKF71" s="88"/>
      <c r="QKG71" s="105"/>
      <c r="QKH71" s="123"/>
      <c r="QKI71" s="87"/>
      <c r="QKJ71" s="88"/>
      <c r="QKK71" s="105"/>
      <c r="QKL71" s="123"/>
      <c r="QKM71" s="87"/>
      <c r="QKN71" s="88"/>
      <c r="QKO71" s="105"/>
      <c r="QKP71" s="123"/>
      <c r="QKQ71" s="87"/>
      <c r="QKR71" s="88"/>
      <c r="QKS71" s="105"/>
      <c r="QKT71" s="123"/>
      <c r="QKU71" s="87"/>
      <c r="QKV71" s="88"/>
      <c r="QKW71" s="105"/>
      <c r="QKX71" s="123"/>
      <c r="QKY71" s="87"/>
      <c r="QKZ71" s="88"/>
      <c r="QLA71" s="105"/>
      <c r="QLB71" s="123"/>
      <c r="QLC71" s="87"/>
      <c r="QLD71" s="88"/>
      <c r="QLE71" s="105"/>
      <c r="QLF71" s="123"/>
      <c r="QLG71" s="87"/>
      <c r="QLH71" s="88"/>
      <c r="QLI71" s="105"/>
      <c r="QLJ71" s="123"/>
      <c r="QLK71" s="87"/>
      <c r="QLL71" s="88"/>
      <c r="QLM71" s="105"/>
      <c r="QLN71" s="123"/>
      <c r="QLO71" s="87"/>
      <c r="QLP71" s="88"/>
      <c r="QLQ71" s="105"/>
      <c r="QLR71" s="123"/>
      <c r="QLS71" s="87"/>
      <c r="QLT71" s="88"/>
      <c r="QLU71" s="105"/>
      <c r="QLV71" s="123"/>
      <c r="QLW71" s="87"/>
      <c r="QLX71" s="88"/>
      <c r="QLY71" s="105"/>
      <c r="QLZ71" s="123"/>
      <c r="QMA71" s="87"/>
      <c r="QMB71" s="88"/>
      <c r="QMC71" s="105"/>
      <c r="QMD71" s="123"/>
      <c r="QME71" s="87"/>
      <c r="QMF71" s="88"/>
      <c r="QMG71" s="105"/>
      <c r="QMH71" s="123"/>
      <c r="QMI71" s="87"/>
      <c r="QMJ71" s="88"/>
      <c r="QMK71" s="105"/>
      <c r="QML71" s="123"/>
      <c r="QMM71" s="87"/>
      <c r="QMN71" s="88"/>
      <c r="QMO71" s="105"/>
      <c r="QMP71" s="123"/>
      <c r="QMQ71" s="87"/>
      <c r="QMR71" s="88"/>
      <c r="QMS71" s="105"/>
      <c r="QMT71" s="123"/>
      <c r="QMU71" s="87"/>
      <c r="QMV71" s="88"/>
      <c r="QMW71" s="105"/>
      <c r="QMX71" s="123"/>
      <c r="QMY71" s="87"/>
      <c r="QMZ71" s="88"/>
      <c r="QNA71" s="105"/>
      <c r="QNB71" s="123"/>
      <c r="QNC71" s="87"/>
      <c r="QND71" s="88"/>
      <c r="QNE71" s="105"/>
      <c r="QNF71" s="123"/>
      <c r="QNG71" s="87"/>
      <c r="QNH71" s="88"/>
      <c r="QNI71" s="105"/>
      <c r="QNJ71" s="123"/>
      <c r="QNK71" s="87"/>
      <c r="QNL71" s="88"/>
      <c r="QNM71" s="105"/>
      <c r="QNN71" s="123"/>
      <c r="QNO71" s="87"/>
      <c r="QNP71" s="88"/>
      <c r="QNQ71" s="105"/>
      <c r="QNR71" s="123"/>
      <c r="QNS71" s="87"/>
      <c r="QNT71" s="88"/>
      <c r="QNU71" s="105"/>
      <c r="QNV71" s="123"/>
      <c r="QNW71" s="87"/>
      <c r="QNX71" s="88"/>
      <c r="QNY71" s="105"/>
      <c r="QNZ71" s="123"/>
      <c r="QOA71" s="87"/>
      <c r="QOB71" s="88"/>
      <c r="QOC71" s="105"/>
      <c r="QOD71" s="123"/>
      <c r="QOE71" s="87"/>
      <c r="QOF71" s="88"/>
      <c r="QOG71" s="105"/>
      <c r="QOH71" s="123"/>
      <c r="QOI71" s="87"/>
      <c r="QOJ71" s="88"/>
      <c r="QOK71" s="105"/>
      <c r="QOL71" s="123"/>
      <c r="QOM71" s="87"/>
      <c r="QON71" s="88"/>
      <c r="QOO71" s="105"/>
      <c r="QOP71" s="123"/>
      <c r="QOQ71" s="87"/>
      <c r="QOR71" s="88"/>
      <c r="QOS71" s="105"/>
      <c r="QOT71" s="123"/>
      <c r="QOU71" s="87"/>
      <c r="QOV71" s="88"/>
      <c r="QOW71" s="105"/>
      <c r="QOX71" s="123"/>
      <c r="QOY71" s="87"/>
      <c r="QOZ71" s="88"/>
      <c r="QPA71" s="105"/>
      <c r="QPB71" s="123"/>
      <c r="QPC71" s="87"/>
      <c r="QPD71" s="88"/>
      <c r="QPE71" s="105"/>
      <c r="QPF71" s="123"/>
      <c r="QPG71" s="87"/>
      <c r="QPH71" s="88"/>
      <c r="QPI71" s="105"/>
      <c r="QPJ71" s="123"/>
      <c r="QPK71" s="87"/>
      <c r="QPL71" s="88"/>
      <c r="QPM71" s="105"/>
      <c r="QPN71" s="123"/>
      <c r="QPO71" s="87"/>
      <c r="QPP71" s="88"/>
      <c r="QPQ71" s="105"/>
      <c r="QPR71" s="123"/>
      <c r="QPS71" s="87"/>
      <c r="QPT71" s="88"/>
      <c r="QPU71" s="105"/>
      <c r="QPV71" s="123"/>
      <c r="QPW71" s="87"/>
      <c r="QPX71" s="88"/>
      <c r="QPY71" s="105"/>
      <c r="QPZ71" s="123"/>
      <c r="QQA71" s="87"/>
      <c r="QQB71" s="88"/>
      <c r="QQC71" s="105"/>
      <c r="QQD71" s="123"/>
      <c r="QQE71" s="87"/>
      <c r="QQF71" s="88"/>
      <c r="QQG71" s="105"/>
      <c r="QQH71" s="123"/>
      <c r="QQI71" s="87"/>
      <c r="QQJ71" s="88"/>
      <c r="QQK71" s="105"/>
      <c r="QQL71" s="123"/>
      <c r="QQM71" s="87"/>
      <c r="QQN71" s="88"/>
      <c r="QQO71" s="105"/>
      <c r="QQP71" s="123"/>
      <c r="QQQ71" s="87"/>
      <c r="QQR71" s="88"/>
      <c r="QQS71" s="105"/>
      <c r="QQT71" s="123"/>
      <c r="QQU71" s="87"/>
      <c r="QQV71" s="88"/>
      <c r="QQW71" s="105"/>
      <c r="QQX71" s="123"/>
      <c r="QQY71" s="87"/>
      <c r="QQZ71" s="88"/>
      <c r="QRA71" s="105"/>
      <c r="QRB71" s="123"/>
      <c r="QRC71" s="87"/>
      <c r="QRD71" s="88"/>
      <c r="QRE71" s="105"/>
      <c r="QRF71" s="123"/>
      <c r="QRG71" s="87"/>
      <c r="QRH71" s="88"/>
      <c r="QRI71" s="105"/>
      <c r="QRJ71" s="123"/>
      <c r="QRK71" s="87"/>
      <c r="QRL71" s="88"/>
      <c r="QRM71" s="105"/>
      <c r="QRN71" s="123"/>
      <c r="QRO71" s="87"/>
      <c r="QRP71" s="88"/>
      <c r="QRQ71" s="105"/>
      <c r="QRR71" s="123"/>
      <c r="QRS71" s="87"/>
      <c r="QRT71" s="88"/>
      <c r="QRU71" s="105"/>
      <c r="QRV71" s="123"/>
      <c r="QRW71" s="87"/>
      <c r="QRX71" s="88"/>
      <c r="QRY71" s="105"/>
      <c r="QRZ71" s="123"/>
      <c r="QSA71" s="87"/>
      <c r="QSB71" s="88"/>
      <c r="QSC71" s="105"/>
      <c r="QSD71" s="123"/>
      <c r="QSE71" s="87"/>
      <c r="QSF71" s="88"/>
      <c r="QSG71" s="105"/>
      <c r="QSH71" s="123"/>
      <c r="QSI71" s="87"/>
      <c r="QSJ71" s="88"/>
      <c r="QSK71" s="105"/>
      <c r="QSL71" s="123"/>
      <c r="QSM71" s="87"/>
      <c r="QSN71" s="88"/>
      <c r="QSO71" s="105"/>
      <c r="QSP71" s="123"/>
      <c r="QSQ71" s="87"/>
      <c r="QSR71" s="88"/>
      <c r="QSS71" s="105"/>
      <c r="QST71" s="123"/>
      <c r="QSU71" s="87"/>
      <c r="QSV71" s="88"/>
      <c r="QSW71" s="105"/>
      <c r="QSX71" s="123"/>
      <c r="QSY71" s="87"/>
      <c r="QSZ71" s="88"/>
      <c r="QTA71" s="105"/>
      <c r="QTB71" s="123"/>
      <c r="QTC71" s="87"/>
      <c r="QTD71" s="88"/>
      <c r="QTE71" s="105"/>
      <c r="QTF71" s="123"/>
      <c r="QTG71" s="87"/>
      <c r="QTH71" s="88"/>
      <c r="QTI71" s="105"/>
      <c r="QTJ71" s="123"/>
      <c r="QTK71" s="87"/>
      <c r="QTL71" s="88"/>
      <c r="QTM71" s="105"/>
      <c r="QTN71" s="123"/>
      <c r="QTO71" s="87"/>
      <c r="QTP71" s="88"/>
      <c r="QTQ71" s="105"/>
      <c r="QTR71" s="123"/>
      <c r="QTS71" s="87"/>
      <c r="QTT71" s="88"/>
      <c r="QTU71" s="105"/>
      <c r="QTV71" s="123"/>
      <c r="QTW71" s="87"/>
      <c r="QTX71" s="88"/>
      <c r="QTY71" s="105"/>
      <c r="QTZ71" s="123"/>
      <c r="QUA71" s="87"/>
      <c r="QUB71" s="88"/>
      <c r="QUC71" s="105"/>
      <c r="QUD71" s="123"/>
      <c r="QUE71" s="87"/>
      <c r="QUF71" s="88"/>
      <c r="QUG71" s="105"/>
      <c r="QUH71" s="123"/>
      <c r="QUI71" s="87"/>
      <c r="QUJ71" s="88"/>
      <c r="QUK71" s="105"/>
      <c r="QUL71" s="123"/>
      <c r="QUM71" s="87"/>
      <c r="QUN71" s="88"/>
      <c r="QUO71" s="105"/>
      <c r="QUP71" s="123"/>
      <c r="QUQ71" s="87"/>
      <c r="QUR71" s="88"/>
      <c r="QUS71" s="105"/>
      <c r="QUT71" s="123"/>
      <c r="QUU71" s="87"/>
      <c r="QUV71" s="88"/>
      <c r="QUW71" s="105"/>
      <c r="QUX71" s="123"/>
      <c r="QUY71" s="87"/>
      <c r="QUZ71" s="88"/>
      <c r="QVA71" s="105"/>
      <c r="QVB71" s="123"/>
      <c r="QVC71" s="87"/>
      <c r="QVD71" s="88"/>
      <c r="QVE71" s="105"/>
      <c r="QVF71" s="123"/>
      <c r="QVG71" s="87"/>
      <c r="QVH71" s="88"/>
      <c r="QVI71" s="105"/>
      <c r="QVJ71" s="123"/>
      <c r="QVK71" s="87"/>
      <c r="QVL71" s="88"/>
      <c r="QVM71" s="105"/>
      <c r="QVN71" s="123"/>
      <c r="QVO71" s="87"/>
      <c r="QVP71" s="88"/>
      <c r="QVQ71" s="105"/>
      <c r="QVR71" s="123"/>
      <c r="QVS71" s="87"/>
      <c r="QVT71" s="88"/>
      <c r="QVU71" s="105"/>
      <c r="QVV71" s="123"/>
      <c r="QVW71" s="87"/>
      <c r="QVX71" s="88"/>
      <c r="QVY71" s="105"/>
      <c r="QVZ71" s="123"/>
      <c r="QWA71" s="87"/>
      <c r="QWB71" s="88"/>
      <c r="QWC71" s="105"/>
      <c r="QWD71" s="123"/>
      <c r="QWE71" s="87"/>
      <c r="QWF71" s="88"/>
      <c r="QWG71" s="105"/>
      <c r="QWH71" s="123"/>
      <c r="QWI71" s="87"/>
      <c r="QWJ71" s="88"/>
      <c r="QWK71" s="105"/>
      <c r="QWL71" s="123"/>
      <c r="QWM71" s="87"/>
      <c r="QWN71" s="88"/>
      <c r="QWO71" s="105"/>
      <c r="QWP71" s="123"/>
      <c r="QWQ71" s="87"/>
      <c r="QWR71" s="88"/>
      <c r="QWS71" s="105"/>
      <c r="QWT71" s="123"/>
      <c r="QWU71" s="87"/>
      <c r="QWV71" s="88"/>
      <c r="QWW71" s="105"/>
      <c r="QWX71" s="123"/>
      <c r="QWY71" s="87"/>
      <c r="QWZ71" s="88"/>
      <c r="QXA71" s="105"/>
      <c r="QXB71" s="123"/>
      <c r="QXC71" s="87"/>
      <c r="QXD71" s="88"/>
      <c r="QXE71" s="105"/>
      <c r="QXF71" s="123"/>
      <c r="QXG71" s="87"/>
      <c r="QXH71" s="88"/>
      <c r="QXI71" s="105"/>
      <c r="QXJ71" s="123"/>
      <c r="QXK71" s="87"/>
      <c r="QXL71" s="88"/>
      <c r="QXM71" s="105"/>
      <c r="QXN71" s="123"/>
      <c r="QXO71" s="87"/>
      <c r="QXP71" s="88"/>
      <c r="QXQ71" s="105"/>
      <c r="QXR71" s="123"/>
      <c r="QXS71" s="87"/>
      <c r="QXT71" s="88"/>
      <c r="QXU71" s="105"/>
      <c r="QXV71" s="123"/>
      <c r="QXW71" s="87"/>
      <c r="QXX71" s="88"/>
      <c r="QXY71" s="105"/>
      <c r="QXZ71" s="123"/>
      <c r="QYA71" s="87"/>
      <c r="QYB71" s="88"/>
      <c r="QYC71" s="105"/>
      <c r="QYD71" s="123"/>
      <c r="QYE71" s="87"/>
      <c r="QYF71" s="88"/>
      <c r="QYG71" s="105"/>
      <c r="QYH71" s="123"/>
      <c r="QYI71" s="87"/>
      <c r="QYJ71" s="88"/>
      <c r="QYK71" s="105"/>
      <c r="QYL71" s="123"/>
      <c r="QYM71" s="87"/>
      <c r="QYN71" s="88"/>
      <c r="QYO71" s="105"/>
      <c r="QYP71" s="123"/>
      <c r="QYQ71" s="87"/>
      <c r="QYR71" s="88"/>
      <c r="QYS71" s="105"/>
      <c r="QYT71" s="123"/>
      <c r="QYU71" s="87"/>
      <c r="QYV71" s="88"/>
      <c r="QYW71" s="105"/>
      <c r="QYX71" s="123"/>
      <c r="QYY71" s="87"/>
      <c r="QYZ71" s="88"/>
      <c r="QZA71" s="105"/>
      <c r="QZB71" s="123"/>
      <c r="QZC71" s="87"/>
      <c r="QZD71" s="88"/>
      <c r="QZE71" s="105"/>
      <c r="QZF71" s="123"/>
      <c r="QZG71" s="87"/>
      <c r="QZH71" s="88"/>
      <c r="QZI71" s="105"/>
      <c r="QZJ71" s="123"/>
      <c r="QZK71" s="87"/>
      <c r="QZL71" s="88"/>
      <c r="QZM71" s="105"/>
      <c r="QZN71" s="123"/>
      <c r="QZO71" s="87"/>
      <c r="QZP71" s="88"/>
      <c r="QZQ71" s="105"/>
      <c r="QZR71" s="123"/>
      <c r="QZS71" s="87"/>
      <c r="QZT71" s="88"/>
      <c r="QZU71" s="105"/>
      <c r="QZV71" s="123"/>
      <c r="QZW71" s="87"/>
      <c r="QZX71" s="88"/>
      <c r="QZY71" s="105"/>
      <c r="QZZ71" s="123"/>
      <c r="RAA71" s="87"/>
      <c r="RAB71" s="88"/>
      <c r="RAC71" s="105"/>
      <c r="RAD71" s="123"/>
      <c r="RAE71" s="87"/>
      <c r="RAF71" s="88"/>
      <c r="RAG71" s="105"/>
      <c r="RAH71" s="123"/>
      <c r="RAI71" s="87"/>
      <c r="RAJ71" s="88"/>
      <c r="RAK71" s="105"/>
      <c r="RAL71" s="123"/>
      <c r="RAM71" s="87"/>
      <c r="RAN71" s="88"/>
      <c r="RAO71" s="105"/>
      <c r="RAP71" s="123"/>
      <c r="RAQ71" s="87"/>
      <c r="RAR71" s="88"/>
      <c r="RAS71" s="105"/>
      <c r="RAT71" s="123"/>
      <c r="RAU71" s="87"/>
      <c r="RAV71" s="88"/>
      <c r="RAW71" s="105"/>
      <c r="RAX71" s="123"/>
      <c r="RAY71" s="87"/>
      <c r="RAZ71" s="88"/>
      <c r="RBA71" s="105"/>
      <c r="RBB71" s="123"/>
      <c r="RBC71" s="87"/>
      <c r="RBD71" s="88"/>
      <c r="RBE71" s="105"/>
      <c r="RBF71" s="123"/>
      <c r="RBG71" s="87"/>
      <c r="RBH71" s="88"/>
      <c r="RBI71" s="105"/>
      <c r="RBJ71" s="123"/>
      <c r="RBK71" s="87"/>
      <c r="RBL71" s="88"/>
      <c r="RBM71" s="105"/>
      <c r="RBN71" s="123"/>
      <c r="RBO71" s="87"/>
      <c r="RBP71" s="88"/>
      <c r="RBQ71" s="105"/>
      <c r="RBR71" s="123"/>
      <c r="RBS71" s="87"/>
      <c r="RBT71" s="88"/>
      <c r="RBU71" s="105"/>
      <c r="RBV71" s="123"/>
      <c r="RBW71" s="87"/>
      <c r="RBX71" s="88"/>
      <c r="RBY71" s="105"/>
      <c r="RBZ71" s="123"/>
      <c r="RCA71" s="87"/>
      <c r="RCB71" s="88"/>
      <c r="RCC71" s="105"/>
      <c r="RCD71" s="123"/>
      <c r="RCE71" s="87"/>
      <c r="RCF71" s="88"/>
      <c r="RCG71" s="105"/>
      <c r="RCH71" s="123"/>
      <c r="RCI71" s="87"/>
      <c r="RCJ71" s="88"/>
      <c r="RCK71" s="105"/>
      <c r="RCL71" s="123"/>
      <c r="RCM71" s="87"/>
      <c r="RCN71" s="88"/>
      <c r="RCO71" s="105"/>
      <c r="RCP71" s="123"/>
      <c r="RCQ71" s="87"/>
      <c r="RCR71" s="88"/>
      <c r="RCS71" s="105"/>
      <c r="RCT71" s="123"/>
      <c r="RCU71" s="87"/>
      <c r="RCV71" s="88"/>
      <c r="RCW71" s="105"/>
      <c r="RCX71" s="123"/>
      <c r="RCY71" s="87"/>
      <c r="RCZ71" s="88"/>
      <c r="RDA71" s="105"/>
      <c r="RDB71" s="123"/>
      <c r="RDC71" s="87"/>
      <c r="RDD71" s="88"/>
      <c r="RDE71" s="105"/>
      <c r="RDF71" s="123"/>
      <c r="RDG71" s="87"/>
      <c r="RDH71" s="88"/>
      <c r="RDI71" s="105"/>
      <c r="RDJ71" s="123"/>
      <c r="RDK71" s="87"/>
      <c r="RDL71" s="88"/>
      <c r="RDM71" s="105"/>
      <c r="RDN71" s="123"/>
      <c r="RDO71" s="87"/>
      <c r="RDP71" s="88"/>
      <c r="RDQ71" s="105"/>
      <c r="RDR71" s="123"/>
      <c r="RDS71" s="87"/>
      <c r="RDT71" s="88"/>
      <c r="RDU71" s="105"/>
      <c r="RDV71" s="123"/>
      <c r="RDW71" s="87"/>
      <c r="RDX71" s="88"/>
      <c r="RDY71" s="105"/>
      <c r="RDZ71" s="123"/>
      <c r="REA71" s="87"/>
      <c r="REB71" s="88"/>
      <c r="REC71" s="105"/>
      <c r="RED71" s="123"/>
      <c r="REE71" s="87"/>
      <c r="REF71" s="88"/>
      <c r="REG71" s="105"/>
      <c r="REH71" s="123"/>
      <c r="REI71" s="87"/>
      <c r="REJ71" s="88"/>
      <c r="REK71" s="105"/>
      <c r="REL71" s="123"/>
      <c r="REM71" s="87"/>
      <c r="REN71" s="88"/>
      <c r="REO71" s="105"/>
      <c r="REP71" s="123"/>
      <c r="REQ71" s="87"/>
      <c r="RER71" s="88"/>
      <c r="RES71" s="105"/>
      <c r="RET71" s="123"/>
      <c r="REU71" s="87"/>
      <c r="REV71" s="88"/>
      <c r="REW71" s="105"/>
      <c r="REX71" s="123"/>
      <c r="REY71" s="87"/>
      <c r="REZ71" s="88"/>
      <c r="RFA71" s="105"/>
      <c r="RFB71" s="123"/>
      <c r="RFC71" s="87"/>
      <c r="RFD71" s="88"/>
      <c r="RFE71" s="105"/>
      <c r="RFF71" s="123"/>
      <c r="RFG71" s="87"/>
      <c r="RFH71" s="88"/>
      <c r="RFI71" s="105"/>
      <c r="RFJ71" s="123"/>
      <c r="RFK71" s="87"/>
      <c r="RFL71" s="88"/>
      <c r="RFM71" s="105"/>
      <c r="RFN71" s="123"/>
      <c r="RFO71" s="87"/>
      <c r="RFP71" s="88"/>
      <c r="RFQ71" s="105"/>
      <c r="RFR71" s="123"/>
      <c r="RFS71" s="87"/>
      <c r="RFT71" s="88"/>
      <c r="RFU71" s="105"/>
      <c r="RFV71" s="123"/>
      <c r="RFW71" s="87"/>
      <c r="RFX71" s="88"/>
      <c r="RFY71" s="105"/>
      <c r="RFZ71" s="123"/>
      <c r="RGA71" s="87"/>
      <c r="RGB71" s="88"/>
      <c r="RGC71" s="105"/>
      <c r="RGD71" s="123"/>
      <c r="RGE71" s="87"/>
      <c r="RGF71" s="88"/>
      <c r="RGG71" s="105"/>
      <c r="RGH71" s="123"/>
      <c r="RGI71" s="87"/>
      <c r="RGJ71" s="88"/>
      <c r="RGK71" s="105"/>
      <c r="RGL71" s="123"/>
      <c r="RGM71" s="87"/>
      <c r="RGN71" s="88"/>
      <c r="RGO71" s="105"/>
      <c r="RGP71" s="123"/>
      <c r="RGQ71" s="87"/>
      <c r="RGR71" s="88"/>
      <c r="RGS71" s="105"/>
      <c r="RGT71" s="123"/>
      <c r="RGU71" s="87"/>
      <c r="RGV71" s="88"/>
      <c r="RGW71" s="105"/>
      <c r="RGX71" s="123"/>
      <c r="RGY71" s="87"/>
      <c r="RGZ71" s="88"/>
      <c r="RHA71" s="105"/>
      <c r="RHB71" s="123"/>
      <c r="RHC71" s="87"/>
      <c r="RHD71" s="88"/>
      <c r="RHE71" s="105"/>
      <c r="RHF71" s="123"/>
      <c r="RHG71" s="87"/>
      <c r="RHH71" s="88"/>
      <c r="RHI71" s="105"/>
      <c r="RHJ71" s="123"/>
      <c r="RHK71" s="87"/>
      <c r="RHL71" s="88"/>
      <c r="RHM71" s="105"/>
      <c r="RHN71" s="123"/>
      <c r="RHO71" s="87"/>
      <c r="RHP71" s="88"/>
      <c r="RHQ71" s="105"/>
      <c r="RHR71" s="123"/>
      <c r="RHS71" s="87"/>
      <c r="RHT71" s="88"/>
      <c r="RHU71" s="105"/>
      <c r="RHV71" s="123"/>
      <c r="RHW71" s="87"/>
      <c r="RHX71" s="88"/>
      <c r="RHY71" s="105"/>
      <c r="RHZ71" s="123"/>
      <c r="RIA71" s="87"/>
      <c r="RIB71" s="88"/>
      <c r="RIC71" s="105"/>
      <c r="RID71" s="123"/>
      <c r="RIE71" s="87"/>
      <c r="RIF71" s="88"/>
      <c r="RIG71" s="105"/>
      <c r="RIH71" s="123"/>
      <c r="RII71" s="87"/>
      <c r="RIJ71" s="88"/>
      <c r="RIK71" s="105"/>
      <c r="RIL71" s="123"/>
      <c r="RIM71" s="87"/>
      <c r="RIN71" s="88"/>
      <c r="RIO71" s="105"/>
      <c r="RIP71" s="123"/>
      <c r="RIQ71" s="87"/>
      <c r="RIR71" s="88"/>
      <c r="RIS71" s="105"/>
      <c r="RIT71" s="123"/>
      <c r="RIU71" s="87"/>
      <c r="RIV71" s="88"/>
      <c r="RIW71" s="105"/>
      <c r="RIX71" s="123"/>
      <c r="RIY71" s="87"/>
      <c r="RIZ71" s="88"/>
      <c r="RJA71" s="105"/>
      <c r="RJB71" s="123"/>
      <c r="RJC71" s="87"/>
      <c r="RJD71" s="88"/>
      <c r="RJE71" s="105"/>
      <c r="RJF71" s="123"/>
      <c r="RJG71" s="87"/>
      <c r="RJH71" s="88"/>
      <c r="RJI71" s="105"/>
      <c r="RJJ71" s="123"/>
      <c r="RJK71" s="87"/>
      <c r="RJL71" s="88"/>
      <c r="RJM71" s="105"/>
      <c r="RJN71" s="123"/>
      <c r="RJO71" s="87"/>
      <c r="RJP71" s="88"/>
      <c r="RJQ71" s="105"/>
      <c r="RJR71" s="123"/>
      <c r="RJS71" s="87"/>
      <c r="RJT71" s="88"/>
      <c r="RJU71" s="105"/>
      <c r="RJV71" s="123"/>
      <c r="RJW71" s="87"/>
      <c r="RJX71" s="88"/>
      <c r="RJY71" s="105"/>
      <c r="RJZ71" s="123"/>
      <c r="RKA71" s="87"/>
      <c r="RKB71" s="88"/>
      <c r="RKC71" s="105"/>
      <c r="RKD71" s="123"/>
      <c r="RKE71" s="87"/>
      <c r="RKF71" s="88"/>
      <c r="RKG71" s="105"/>
      <c r="RKH71" s="123"/>
      <c r="RKI71" s="87"/>
      <c r="RKJ71" s="88"/>
      <c r="RKK71" s="105"/>
      <c r="RKL71" s="123"/>
      <c r="RKM71" s="87"/>
      <c r="RKN71" s="88"/>
      <c r="RKO71" s="105"/>
      <c r="RKP71" s="123"/>
      <c r="RKQ71" s="87"/>
      <c r="RKR71" s="88"/>
      <c r="RKS71" s="105"/>
      <c r="RKT71" s="123"/>
      <c r="RKU71" s="87"/>
      <c r="RKV71" s="88"/>
      <c r="RKW71" s="105"/>
      <c r="RKX71" s="123"/>
      <c r="RKY71" s="87"/>
      <c r="RKZ71" s="88"/>
      <c r="RLA71" s="105"/>
      <c r="RLB71" s="123"/>
      <c r="RLC71" s="87"/>
      <c r="RLD71" s="88"/>
      <c r="RLE71" s="105"/>
      <c r="RLF71" s="123"/>
      <c r="RLG71" s="87"/>
      <c r="RLH71" s="88"/>
      <c r="RLI71" s="105"/>
      <c r="RLJ71" s="123"/>
      <c r="RLK71" s="87"/>
      <c r="RLL71" s="88"/>
      <c r="RLM71" s="105"/>
      <c r="RLN71" s="123"/>
      <c r="RLO71" s="87"/>
      <c r="RLP71" s="88"/>
      <c r="RLQ71" s="105"/>
      <c r="RLR71" s="123"/>
      <c r="RLS71" s="87"/>
      <c r="RLT71" s="88"/>
      <c r="RLU71" s="105"/>
      <c r="RLV71" s="123"/>
      <c r="RLW71" s="87"/>
      <c r="RLX71" s="88"/>
      <c r="RLY71" s="105"/>
      <c r="RLZ71" s="123"/>
      <c r="RMA71" s="87"/>
      <c r="RMB71" s="88"/>
      <c r="RMC71" s="105"/>
      <c r="RMD71" s="123"/>
      <c r="RME71" s="87"/>
      <c r="RMF71" s="88"/>
      <c r="RMG71" s="105"/>
      <c r="RMH71" s="123"/>
      <c r="RMI71" s="87"/>
      <c r="RMJ71" s="88"/>
      <c r="RMK71" s="105"/>
      <c r="RML71" s="123"/>
      <c r="RMM71" s="87"/>
      <c r="RMN71" s="88"/>
      <c r="RMO71" s="105"/>
      <c r="RMP71" s="123"/>
      <c r="RMQ71" s="87"/>
      <c r="RMR71" s="88"/>
      <c r="RMS71" s="105"/>
      <c r="RMT71" s="123"/>
      <c r="RMU71" s="87"/>
      <c r="RMV71" s="88"/>
      <c r="RMW71" s="105"/>
      <c r="RMX71" s="123"/>
      <c r="RMY71" s="87"/>
      <c r="RMZ71" s="88"/>
      <c r="RNA71" s="105"/>
      <c r="RNB71" s="123"/>
      <c r="RNC71" s="87"/>
      <c r="RND71" s="88"/>
      <c r="RNE71" s="105"/>
      <c r="RNF71" s="123"/>
      <c r="RNG71" s="87"/>
      <c r="RNH71" s="88"/>
      <c r="RNI71" s="105"/>
      <c r="RNJ71" s="123"/>
      <c r="RNK71" s="87"/>
      <c r="RNL71" s="88"/>
      <c r="RNM71" s="105"/>
      <c r="RNN71" s="123"/>
      <c r="RNO71" s="87"/>
      <c r="RNP71" s="88"/>
      <c r="RNQ71" s="105"/>
      <c r="RNR71" s="123"/>
      <c r="RNS71" s="87"/>
      <c r="RNT71" s="88"/>
      <c r="RNU71" s="105"/>
      <c r="RNV71" s="123"/>
      <c r="RNW71" s="87"/>
      <c r="RNX71" s="88"/>
      <c r="RNY71" s="105"/>
      <c r="RNZ71" s="123"/>
      <c r="ROA71" s="87"/>
      <c r="ROB71" s="88"/>
      <c r="ROC71" s="105"/>
      <c r="ROD71" s="123"/>
      <c r="ROE71" s="87"/>
      <c r="ROF71" s="88"/>
      <c r="ROG71" s="105"/>
      <c r="ROH71" s="123"/>
      <c r="ROI71" s="87"/>
      <c r="ROJ71" s="88"/>
      <c r="ROK71" s="105"/>
      <c r="ROL71" s="123"/>
      <c r="ROM71" s="87"/>
      <c r="RON71" s="88"/>
      <c r="ROO71" s="105"/>
      <c r="ROP71" s="123"/>
      <c r="ROQ71" s="87"/>
      <c r="ROR71" s="88"/>
      <c r="ROS71" s="105"/>
      <c r="ROT71" s="123"/>
      <c r="ROU71" s="87"/>
      <c r="ROV71" s="88"/>
      <c r="ROW71" s="105"/>
      <c r="ROX71" s="123"/>
      <c r="ROY71" s="87"/>
      <c r="ROZ71" s="88"/>
      <c r="RPA71" s="105"/>
      <c r="RPB71" s="123"/>
      <c r="RPC71" s="87"/>
      <c r="RPD71" s="88"/>
      <c r="RPE71" s="105"/>
      <c r="RPF71" s="123"/>
      <c r="RPG71" s="87"/>
      <c r="RPH71" s="88"/>
      <c r="RPI71" s="105"/>
      <c r="RPJ71" s="123"/>
      <c r="RPK71" s="87"/>
      <c r="RPL71" s="88"/>
      <c r="RPM71" s="105"/>
      <c r="RPN71" s="123"/>
      <c r="RPO71" s="87"/>
      <c r="RPP71" s="88"/>
      <c r="RPQ71" s="105"/>
      <c r="RPR71" s="123"/>
      <c r="RPS71" s="87"/>
      <c r="RPT71" s="88"/>
      <c r="RPU71" s="105"/>
      <c r="RPV71" s="123"/>
      <c r="RPW71" s="87"/>
      <c r="RPX71" s="88"/>
      <c r="RPY71" s="105"/>
      <c r="RPZ71" s="123"/>
      <c r="RQA71" s="87"/>
      <c r="RQB71" s="88"/>
      <c r="RQC71" s="105"/>
      <c r="RQD71" s="123"/>
      <c r="RQE71" s="87"/>
      <c r="RQF71" s="88"/>
      <c r="RQG71" s="105"/>
      <c r="RQH71" s="123"/>
      <c r="RQI71" s="87"/>
      <c r="RQJ71" s="88"/>
      <c r="RQK71" s="105"/>
      <c r="RQL71" s="123"/>
      <c r="RQM71" s="87"/>
      <c r="RQN71" s="88"/>
      <c r="RQO71" s="105"/>
      <c r="RQP71" s="123"/>
      <c r="RQQ71" s="87"/>
      <c r="RQR71" s="88"/>
      <c r="RQS71" s="105"/>
      <c r="RQT71" s="123"/>
      <c r="RQU71" s="87"/>
      <c r="RQV71" s="88"/>
      <c r="RQW71" s="105"/>
      <c r="RQX71" s="123"/>
      <c r="RQY71" s="87"/>
      <c r="RQZ71" s="88"/>
      <c r="RRA71" s="105"/>
      <c r="RRB71" s="123"/>
      <c r="RRC71" s="87"/>
      <c r="RRD71" s="88"/>
      <c r="RRE71" s="105"/>
      <c r="RRF71" s="123"/>
      <c r="RRG71" s="87"/>
      <c r="RRH71" s="88"/>
      <c r="RRI71" s="105"/>
      <c r="RRJ71" s="123"/>
      <c r="RRK71" s="87"/>
      <c r="RRL71" s="88"/>
      <c r="RRM71" s="105"/>
      <c r="RRN71" s="123"/>
      <c r="RRO71" s="87"/>
      <c r="RRP71" s="88"/>
      <c r="RRQ71" s="105"/>
      <c r="RRR71" s="123"/>
      <c r="RRS71" s="87"/>
      <c r="RRT71" s="88"/>
      <c r="RRU71" s="105"/>
      <c r="RRV71" s="123"/>
      <c r="RRW71" s="87"/>
      <c r="RRX71" s="88"/>
      <c r="RRY71" s="105"/>
      <c r="RRZ71" s="123"/>
      <c r="RSA71" s="87"/>
      <c r="RSB71" s="88"/>
      <c r="RSC71" s="105"/>
      <c r="RSD71" s="123"/>
      <c r="RSE71" s="87"/>
      <c r="RSF71" s="88"/>
      <c r="RSG71" s="105"/>
      <c r="RSH71" s="123"/>
      <c r="RSI71" s="87"/>
      <c r="RSJ71" s="88"/>
      <c r="RSK71" s="105"/>
      <c r="RSL71" s="123"/>
      <c r="RSM71" s="87"/>
      <c r="RSN71" s="88"/>
      <c r="RSO71" s="105"/>
      <c r="RSP71" s="123"/>
      <c r="RSQ71" s="87"/>
      <c r="RSR71" s="88"/>
      <c r="RSS71" s="105"/>
      <c r="RST71" s="123"/>
      <c r="RSU71" s="87"/>
      <c r="RSV71" s="88"/>
      <c r="RSW71" s="105"/>
      <c r="RSX71" s="123"/>
      <c r="RSY71" s="87"/>
      <c r="RSZ71" s="88"/>
      <c r="RTA71" s="105"/>
      <c r="RTB71" s="123"/>
      <c r="RTC71" s="87"/>
      <c r="RTD71" s="88"/>
      <c r="RTE71" s="105"/>
      <c r="RTF71" s="123"/>
      <c r="RTG71" s="87"/>
      <c r="RTH71" s="88"/>
      <c r="RTI71" s="105"/>
      <c r="RTJ71" s="123"/>
      <c r="RTK71" s="87"/>
      <c r="RTL71" s="88"/>
      <c r="RTM71" s="105"/>
      <c r="RTN71" s="123"/>
      <c r="RTO71" s="87"/>
      <c r="RTP71" s="88"/>
      <c r="RTQ71" s="105"/>
      <c r="RTR71" s="123"/>
      <c r="RTS71" s="87"/>
      <c r="RTT71" s="88"/>
      <c r="RTU71" s="105"/>
      <c r="RTV71" s="123"/>
      <c r="RTW71" s="87"/>
      <c r="RTX71" s="88"/>
      <c r="RTY71" s="105"/>
      <c r="RTZ71" s="123"/>
      <c r="RUA71" s="87"/>
      <c r="RUB71" s="88"/>
      <c r="RUC71" s="105"/>
      <c r="RUD71" s="123"/>
      <c r="RUE71" s="87"/>
      <c r="RUF71" s="88"/>
      <c r="RUG71" s="105"/>
      <c r="RUH71" s="123"/>
      <c r="RUI71" s="87"/>
      <c r="RUJ71" s="88"/>
      <c r="RUK71" s="105"/>
      <c r="RUL71" s="123"/>
      <c r="RUM71" s="87"/>
      <c r="RUN71" s="88"/>
      <c r="RUO71" s="105"/>
      <c r="RUP71" s="123"/>
      <c r="RUQ71" s="87"/>
      <c r="RUR71" s="88"/>
      <c r="RUS71" s="105"/>
      <c r="RUT71" s="123"/>
      <c r="RUU71" s="87"/>
      <c r="RUV71" s="88"/>
      <c r="RUW71" s="105"/>
      <c r="RUX71" s="123"/>
      <c r="RUY71" s="87"/>
      <c r="RUZ71" s="88"/>
      <c r="RVA71" s="105"/>
      <c r="RVB71" s="123"/>
      <c r="RVC71" s="87"/>
      <c r="RVD71" s="88"/>
      <c r="RVE71" s="105"/>
      <c r="RVF71" s="123"/>
      <c r="RVG71" s="87"/>
      <c r="RVH71" s="88"/>
      <c r="RVI71" s="105"/>
      <c r="RVJ71" s="123"/>
      <c r="RVK71" s="87"/>
      <c r="RVL71" s="88"/>
      <c r="RVM71" s="105"/>
      <c r="RVN71" s="123"/>
      <c r="RVO71" s="87"/>
      <c r="RVP71" s="88"/>
      <c r="RVQ71" s="105"/>
      <c r="RVR71" s="123"/>
      <c r="RVS71" s="87"/>
      <c r="RVT71" s="88"/>
      <c r="RVU71" s="105"/>
      <c r="RVV71" s="123"/>
      <c r="RVW71" s="87"/>
      <c r="RVX71" s="88"/>
      <c r="RVY71" s="105"/>
      <c r="RVZ71" s="123"/>
      <c r="RWA71" s="87"/>
      <c r="RWB71" s="88"/>
      <c r="RWC71" s="105"/>
      <c r="RWD71" s="123"/>
      <c r="RWE71" s="87"/>
      <c r="RWF71" s="88"/>
      <c r="RWG71" s="105"/>
      <c r="RWH71" s="123"/>
      <c r="RWI71" s="87"/>
      <c r="RWJ71" s="88"/>
      <c r="RWK71" s="105"/>
      <c r="RWL71" s="123"/>
      <c r="RWM71" s="87"/>
      <c r="RWN71" s="88"/>
      <c r="RWO71" s="105"/>
      <c r="RWP71" s="123"/>
      <c r="RWQ71" s="87"/>
      <c r="RWR71" s="88"/>
      <c r="RWS71" s="105"/>
      <c r="RWT71" s="123"/>
      <c r="RWU71" s="87"/>
      <c r="RWV71" s="88"/>
      <c r="RWW71" s="105"/>
      <c r="RWX71" s="123"/>
      <c r="RWY71" s="87"/>
      <c r="RWZ71" s="88"/>
      <c r="RXA71" s="105"/>
      <c r="RXB71" s="123"/>
      <c r="RXC71" s="87"/>
      <c r="RXD71" s="88"/>
      <c r="RXE71" s="105"/>
      <c r="RXF71" s="123"/>
      <c r="RXG71" s="87"/>
      <c r="RXH71" s="88"/>
      <c r="RXI71" s="105"/>
      <c r="RXJ71" s="123"/>
      <c r="RXK71" s="87"/>
      <c r="RXL71" s="88"/>
      <c r="RXM71" s="105"/>
      <c r="RXN71" s="123"/>
      <c r="RXO71" s="87"/>
      <c r="RXP71" s="88"/>
      <c r="RXQ71" s="105"/>
      <c r="RXR71" s="123"/>
      <c r="RXS71" s="87"/>
      <c r="RXT71" s="88"/>
      <c r="RXU71" s="105"/>
      <c r="RXV71" s="123"/>
      <c r="RXW71" s="87"/>
      <c r="RXX71" s="88"/>
      <c r="RXY71" s="105"/>
      <c r="RXZ71" s="123"/>
      <c r="RYA71" s="87"/>
      <c r="RYB71" s="88"/>
      <c r="RYC71" s="105"/>
      <c r="RYD71" s="123"/>
      <c r="RYE71" s="87"/>
      <c r="RYF71" s="88"/>
      <c r="RYG71" s="105"/>
      <c r="RYH71" s="123"/>
      <c r="RYI71" s="87"/>
      <c r="RYJ71" s="88"/>
      <c r="RYK71" s="105"/>
      <c r="RYL71" s="123"/>
      <c r="RYM71" s="87"/>
      <c r="RYN71" s="88"/>
      <c r="RYO71" s="105"/>
      <c r="RYP71" s="123"/>
      <c r="RYQ71" s="87"/>
      <c r="RYR71" s="88"/>
      <c r="RYS71" s="105"/>
      <c r="RYT71" s="123"/>
      <c r="RYU71" s="87"/>
      <c r="RYV71" s="88"/>
      <c r="RYW71" s="105"/>
      <c r="RYX71" s="123"/>
      <c r="RYY71" s="87"/>
      <c r="RYZ71" s="88"/>
      <c r="RZA71" s="105"/>
      <c r="RZB71" s="123"/>
      <c r="RZC71" s="87"/>
      <c r="RZD71" s="88"/>
      <c r="RZE71" s="105"/>
      <c r="RZF71" s="123"/>
      <c r="RZG71" s="87"/>
      <c r="RZH71" s="88"/>
      <c r="RZI71" s="105"/>
      <c r="RZJ71" s="123"/>
      <c r="RZK71" s="87"/>
      <c r="RZL71" s="88"/>
      <c r="RZM71" s="105"/>
      <c r="RZN71" s="123"/>
      <c r="RZO71" s="87"/>
      <c r="RZP71" s="88"/>
      <c r="RZQ71" s="105"/>
      <c r="RZR71" s="123"/>
      <c r="RZS71" s="87"/>
      <c r="RZT71" s="88"/>
      <c r="RZU71" s="105"/>
      <c r="RZV71" s="123"/>
      <c r="RZW71" s="87"/>
      <c r="RZX71" s="88"/>
      <c r="RZY71" s="105"/>
      <c r="RZZ71" s="123"/>
      <c r="SAA71" s="87"/>
      <c r="SAB71" s="88"/>
      <c r="SAC71" s="105"/>
      <c r="SAD71" s="123"/>
      <c r="SAE71" s="87"/>
      <c r="SAF71" s="88"/>
      <c r="SAG71" s="105"/>
      <c r="SAH71" s="123"/>
      <c r="SAI71" s="87"/>
      <c r="SAJ71" s="88"/>
      <c r="SAK71" s="105"/>
      <c r="SAL71" s="123"/>
      <c r="SAM71" s="87"/>
      <c r="SAN71" s="88"/>
      <c r="SAO71" s="105"/>
      <c r="SAP71" s="123"/>
      <c r="SAQ71" s="87"/>
      <c r="SAR71" s="88"/>
      <c r="SAS71" s="105"/>
      <c r="SAT71" s="123"/>
      <c r="SAU71" s="87"/>
      <c r="SAV71" s="88"/>
      <c r="SAW71" s="105"/>
      <c r="SAX71" s="123"/>
      <c r="SAY71" s="87"/>
      <c r="SAZ71" s="88"/>
      <c r="SBA71" s="105"/>
      <c r="SBB71" s="123"/>
      <c r="SBC71" s="87"/>
      <c r="SBD71" s="88"/>
      <c r="SBE71" s="105"/>
      <c r="SBF71" s="123"/>
      <c r="SBG71" s="87"/>
      <c r="SBH71" s="88"/>
      <c r="SBI71" s="105"/>
      <c r="SBJ71" s="123"/>
      <c r="SBK71" s="87"/>
      <c r="SBL71" s="88"/>
      <c r="SBM71" s="105"/>
      <c r="SBN71" s="123"/>
      <c r="SBO71" s="87"/>
      <c r="SBP71" s="88"/>
      <c r="SBQ71" s="105"/>
      <c r="SBR71" s="123"/>
      <c r="SBS71" s="87"/>
      <c r="SBT71" s="88"/>
      <c r="SBU71" s="105"/>
      <c r="SBV71" s="123"/>
      <c r="SBW71" s="87"/>
      <c r="SBX71" s="88"/>
      <c r="SBY71" s="105"/>
      <c r="SBZ71" s="123"/>
      <c r="SCA71" s="87"/>
      <c r="SCB71" s="88"/>
      <c r="SCC71" s="105"/>
      <c r="SCD71" s="123"/>
      <c r="SCE71" s="87"/>
      <c r="SCF71" s="88"/>
      <c r="SCG71" s="105"/>
      <c r="SCH71" s="123"/>
      <c r="SCI71" s="87"/>
      <c r="SCJ71" s="88"/>
      <c r="SCK71" s="105"/>
      <c r="SCL71" s="123"/>
      <c r="SCM71" s="87"/>
      <c r="SCN71" s="88"/>
      <c r="SCO71" s="105"/>
      <c r="SCP71" s="123"/>
      <c r="SCQ71" s="87"/>
      <c r="SCR71" s="88"/>
      <c r="SCS71" s="105"/>
      <c r="SCT71" s="123"/>
      <c r="SCU71" s="87"/>
      <c r="SCV71" s="88"/>
      <c r="SCW71" s="105"/>
      <c r="SCX71" s="123"/>
      <c r="SCY71" s="87"/>
      <c r="SCZ71" s="88"/>
      <c r="SDA71" s="105"/>
      <c r="SDB71" s="123"/>
      <c r="SDC71" s="87"/>
      <c r="SDD71" s="88"/>
      <c r="SDE71" s="105"/>
      <c r="SDF71" s="123"/>
      <c r="SDG71" s="87"/>
      <c r="SDH71" s="88"/>
      <c r="SDI71" s="105"/>
      <c r="SDJ71" s="123"/>
      <c r="SDK71" s="87"/>
      <c r="SDL71" s="88"/>
      <c r="SDM71" s="105"/>
      <c r="SDN71" s="123"/>
      <c r="SDO71" s="87"/>
      <c r="SDP71" s="88"/>
      <c r="SDQ71" s="105"/>
      <c r="SDR71" s="123"/>
      <c r="SDS71" s="87"/>
      <c r="SDT71" s="88"/>
      <c r="SDU71" s="105"/>
      <c r="SDV71" s="123"/>
      <c r="SDW71" s="87"/>
      <c r="SDX71" s="88"/>
      <c r="SDY71" s="105"/>
      <c r="SDZ71" s="123"/>
      <c r="SEA71" s="87"/>
      <c r="SEB71" s="88"/>
      <c r="SEC71" s="105"/>
      <c r="SED71" s="123"/>
      <c r="SEE71" s="87"/>
      <c r="SEF71" s="88"/>
      <c r="SEG71" s="105"/>
      <c r="SEH71" s="123"/>
      <c r="SEI71" s="87"/>
      <c r="SEJ71" s="88"/>
      <c r="SEK71" s="105"/>
      <c r="SEL71" s="123"/>
      <c r="SEM71" s="87"/>
      <c r="SEN71" s="88"/>
      <c r="SEO71" s="105"/>
      <c r="SEP71" s="123"/>
      <c r="SEQ71" s="87"/>
      <c r="SER71" s="88"/>
      <c r="SES71" s="105"/>
      <c r="SET71" s="123"/>
      <c r="SEU71" s="87"/>
      <c r="SEV71" s="88"/>
      <c r="SEW71" s="105"/>
      <c r="SEX71" s="123"/>
      <c r="SEY71" s="87"/>
      <c r="SEZ71" s="88"/>
      <c r="SFA71" s="105"/>
      <c r="SFB71" s="123"/>
      <c r="SFC71" s="87"/>
      <c r="SFD71" s="88"/>
      <c r="SFE71" s="105"/>
      <c r="SFF71" s="123"/>
      <c r="SFG71" s="87"/>
      <c r="SFH71" s="88"/>
      <c r="SFI71" s="105"/>
      <c r="SFJ71" s="123"/>
      <c r="SFK71" s="87"/>
      <c r="SFL71" s="88"/>
      <c r="SFM71" s="105"/>
      <c r="SFN71" s="123"/>
      <c r="SFO71" s="87"/>
      <c r="SFP71" s="88"/>
      <c r="SFQ71" s="105"/>
      <c r="SFR71" s="123"/>
      <c r="SFS71" s="87"/>
      <c r="SFT71" s="88"/>
      <c r="SFU71" s="105"/>
      <c r="SFV71" s="123"/>
      <c r="SFW71" s="87"/>
      <c r="SFX71" s="88"/>
      <c r="SFY71" s="105"/>
      <c r="SFZ71" s="123"/>
      <c r="SGA71" s="87"/>
      <c r="SGB71" s="88"/>
      <c r="SGC71" s="105"/>
      <c r="SGD71" s="123"/>
      <c r="SGE71" s="87"/>
      <c r="SGF71" s="88"/>
      <c r="SGG71" s="105"/>
      <c r="SGH71" s="123"/>
      <c r="SGI71" s="87"/>
      <c r="SGJ71" s="88"/>
      <c r="SGK71" s="105"/>
      <c r="SGL71" s="123"/>
      <c r="SGM71" s="87"/>
      <c r="SGN71" s="88"/>
      <c r="SGO71" s="105"/>
      <c r="SGP71" s="123"/>
      <c r="SGQ71" s="87"/>
      <c r="SGR71" s="88"/>
      <c r="SGS71" s="105"/>
      <c r="SGT71" s="123"/>
      <c r="SGU71" s="87"/>
      <c r="SGV71" s="88"/>
      <c r="SGW71" s="105"/>
      <c r="SGX71" s="123"/>
      <c r="SGY71" s="87"/>
      <c r="SGZ71" s="88"/>
      <c r="SHA71" s="105"/>
      <c r="SHB71" s="123"/>
      <c r="SHC71" s="87"/>
      <c r="SHD71" s="88"/>
      <c r="SHE71" s="105"/>
      <c r="SHF71" s="123"/>
      <c r="SHG71" s="87"/>
      <c r="SHH71" s="88"/>
      <c r="SHI71" s="105"/>
      <c r="SHJ71" s="123"/>
      <c r="SHK71" s="87"/>
      <c r="SHL71" s="88"/>
      <c r="SHM71" s="105"/>
      <c r="SHN71" s="123"/>
      <c r="SHO71" s="87"/>
      <c r="SHP71" s="88"/>
      <c r="SHQ71" s="105"/>
      <c r="SHR71" s="123"/>
      <c r="SHS71" s="87"/>
      <c r="SHT71" s="88"/>
      <c r="SHU71" s="105"/>
      <c r="SHV71" s="123"/>
      <c r="SHW71" s="87"/>
      <c r="SHX71" s="88"/>
      <c r="SHY71" s="105"/>
      <c r="SHZ71" s="123"/>
      <c r="SIA71" s="87"/>
      <c r="SIB71" s="88"/>
      <c r="SIC71" s="105"/>
      <c r="SID71" s="123"/>
      <c r="SIE71" s="87"/>
      <c r="SIF71" s="88"/>
      <c r="SIG71" s="105"/>
      <c r="SIH71" s="123"/>
      <c r="SII71" s="87"/>
      <c r="SIJ71" s="88"/>
      <c r="SIK71" s="105"/>
      <c r="SIL71" s="123"/>
      <c r="SIM71" s="87"/>
      <c r="SIN71" s="88"/>
      <c r="SIO71" s="105"/>
      <c r="SIP71" s="123"/>
      <c r="SIQ71" s="87"/>
      <c r="SIR71" s="88"/>
      <c r="SIS71" s="105"/>
      <c r="SIT71" s="123"/>
      <c r="SIU71" s="87"/>
      <c r="SIV71" s="88"/>
      <c r="SIW71" s="105"/>
      <c r="SIX71" s="123"/>
      <c r="SIY71" s="87"/>
      <c r="SIZ71" s="88"/>
      <c r="SJA71" s="105"/>
      <c r="SJB71" s="123"/>
      <c r="SJC71" s="87"/>
      <c r="SJD71" s="88"/>
      <c r="SJE71" s="105"/>
      <c r="SJF71" s="123"/>
      <c r="SJG71" s="87"/>
      <c r="SJH71" s="88"/>
      <c r="SJI71" s="105"/>
      <c r="SJJ71" s="123"/>
      <c r="SJK71" s="87"/>
      <c r="SJL71" s="88"/>
      <c r="SJM71" s="105"/>
      <c r="SJN71" s="123"/>
      <c r="SJO71" s="87"/>
      <c r="SJP71" s="88"/>
      <c r="SJQ71" s="105"/>
      <c r="SJR71" s="123"/>
      <c r="SJS71" s="87"/>
      <c r="SJT71" s="88"/>
      <c r="SJU71" s="105"/>
      <c r="SJV71" s="123"/>
      <c r="SJW71" s="87"/>
      <c r="SJX71" s="88"/>
      <c r="SJY71" s="105"/>
      <c r="SJZ71" s="123"/>
      <c r="SKA71" s="87"/>
      <c r="SKB71" s="88"/>
      <c r="SKC71" s="105"/>
      <c r="SKD71" s="123"/>
      <c r="SKE71" s="87"/>
      <c r="SKF71" s="88"/>
      <c r="SKG71" s="105"/>
      <c r="SKH71" s="123"/>
      <c r="SKI71" s="87"/>
      <c r="SKJ71" s="88"/>
      <c r="SKK71" s="105"/>
      <c r="SKL71" s="123"/>
      <c r="SKM71" s="87"/>
      <c r="SKN71" s="88"/>
      <c r="SKO71" s="105"/>
      <c r="SKP71" s="123"/>
      <c r="SKQ71" s="87"/>
      <c r="SKR71" s="88"/>
      <c r="SKS71" s="105"/>
      <c r="SKT71" s="123"/>
      <c r="SKU71" s="87"/>
      <c r="SKV71" s="88"/>
      <c r="SKW71" s="105"/>
      <c r="SKX71" s="123"/>
      <c r="SKY71" s="87"/>
      <c r="SKZ71" s="88"/>
      <c r="SLA71" s="105"/>
      <c r="SLB71" s="123"/>
      <c r="SLC71" s="87"/>
      <c r="SLD71" s="88"/>
      <c r="SLE71" s="105"/>
      <c r="SLF71" s="123"/>
      <c r="SLG71" s="87"/>
      <c r="SLH71" s="88"/>
      <c r="SLI71" s="105"/>
      <c r="SLJ71" s="123"/>
      <c r="SLK71" s="87"/>
      <c r="SLL71" s="88"/>
      <c r="SLM71" s="105"/>
      <c r="SLN71" s="123"/>
      <c r="SLO71" s="87"/>
      <c r="SLP71" s="88"/>
      <c r="SLQ71" s="105"/>
      <c r="SLR71" s="123"/>
      <c r="SLS71" s="87"/>
      <c r="SLT71" s="88"/>
      <c r="SLU71" s="105"/>
      <c r="SLV71" s="123"/>
      <c r="SLW71" s="87"/>
      <c r="SLX71" s="88"/>
      <c r="SLY71" s="105"/>
      <c r="SLZ71" s="123"/>
      <c r="SMA71" s="87"/>
      <c r="SMB71" s="88"/>
      <c r="SMC71" s="105"/>
      <c r="SMD71" s="123"/>
      <c r="SME71" s="87"/>
      <c r="SMF71" s="88"/>
      <c r="SMG71" s="105"/>
      <c r="SMH71" s="123"/>
      <c r="SMI71" s="87"/>
      <c r="SMJ71" s="88"/>
      <c r="SMK71" s="105"/>
      <c r="SML71" s="123"/>
      <c r="SMM71" s="87"/>
      <c r="SMN71" s="88"/>
      <c r="SMO71" s="105"/>
      <c r="SMP71" s="123"/>
      <c r="SMQ71" s="87"/>
      <c r="SMR71" s="88"/>
      <c r="SMS71" s="105"/>
      <c r="SMT71" s="123"/>
      <c r="SMU71" s="87"/>
      <c r="SMV71" s="88"/>
      <c r="SMW71" s="105"/>
      <c r="SMX71" s="123"/>
      <c r="SMY71" s="87"/>
      <c r="SMZ71" s="88"/>
      <c r="SNA71" s="105"/>
      <c r="SNB71" s="123"/>
      <c r="SNC71" s="87"/>
      <c r="SND71" s="88"/>
      <c r="SNE71" s="105"/>
      <c r="SNF71" s="123"/>
      <c r="SNG71" s="87"/>
      <c r="SNH71" s="88"/>
      <c r="SNI71" s="105"/>
      <c r="SNJ71" s="123"/>
      <c r="SNK71" s="87"/>
      <c r="SNL71" s="88"/>
      <c r="SNM71" s="105"/>
      <c r="SNN71" s="123"/>
      <c r="SNO71" s="87"/>
      <c r="SNP71" s="88"/>
      <c r="SNQ71" s="105"/>
      <c r="SNR71" s="123"/>
      <c r="SNS71" s="87"/>
      <c r="SNT71" s="88"/>
      <c r="SNU71" s="105"/>
      <c r="SNV71" s="123"/>
      <c r="SNW71" s="87"/>
      <c r="SNX71" s="88"/>
      <c r="SNY71" s="105"/>
      <c r="SNZ71" s="123"/>
      <c r="SOA71" s="87"/>
      <c r="SOB71" s="88"/>
      <c r="SOC71" s="105"/>
      <c r="SOD71" s="123"/>
      <c r="SOE71" s="87"/>
      <c r="SOF71" s="88"/>
      <c r="SOG71" s="105"/>
      <c r="SOH71" s="123"/>
      <c r="SOI71" s="87"/>
      <c r="SOJ71" s="88"/>
      <c r="SOK71" s="105"/>
      <c r="SOL71" s="123"/>
      <c r="SOM71" s="87"/>
      <c r="SON71" s="88"/>
      <c r="SOO71" s="105"/>
      <c r="SOP71" s="123"/>
      <c r="SOQ71" s="87"/>
      <c r="SOR71" s="88"/>
      <c r="SOS71" s="105"/>
      <c r="SOT71" s="123"/>
      <c r="SOU71" s="87"/>
      <c r="SOV71" s="88"/>
      <c r="SOW71" s="105"/>
      <c r="SOX71" s="123"/>
      <c r="SOY71" s="87"/>
      <c r="SOZ71" s="88"/>
      <c r="SPA71" s="105"/>
      <c r="SPB71" s="123"/>
      <c r="SPC71" s="87"/>
      <c r="SPD71" s="88"/>
      <c r="SPE71" s="105"/>
      <c r="SPF71" s="123"/>
      <c r="SPG71" s="87"/>
      <c r="SPH71" s="88"/>
      <c r="SPI71" s="105"/>
      <c r="SPJ71" s="123"/>
      <c r="SPK71" s="87"/>
      <c r="SPL71" s="88"/>
      <c r="SPM71" s="105"/>
      <c r="SPN71" s="123"/>
      <c r="SPO71" s="87"/>
      <c r="SPP71" s="88"/>
      <c r="SPQ71" s="105"/>
      <c r="SPR71" s="123"/>
      <c r="SPS71" s="87"/>
      <c r="SPT71" s="88"/>
      <c r="SPU71" s="105"/>
      <c r="SPV71" s="123"/>
      <c r="SPW71" s="87"/>
      <c r="SPX71" s="88"/>
      <c r="SPY71" s="105"/>
      <c r="SPZ71" s="123"/>
      <c r="SQA71" s="87"/>
      <c r="SQB71" s="88"/>
      <c r="SQC71" s="105"/>
      <c r="SQD71" s="123"/>
      <c r="SQE71" s="87"/>
      <c r="SQF71" s="88"/>
      <c r="SQG71" s="105"/>
      <c r="SQH71" s="123"/>
      <c r="SQI71" s="87"/>
      <c r="SQJ71" s="88"/>
      <c r="SQK71" s="105"/>
      <c r="SQL71" s="123"/>
      <c r="SQM71" s="87"/>
      <c r="SQN71" s="88"/>
      <c r="SQO71" s="105"/>
      <c r="SQP71" s="123"/>
      <c r="SQQ71" s="87"/>
      <c r="SQR71" s="88"/>
      <c r="SQS71" s="105"/>
      <c r="SQT71" s="123"/>
      <c r="SQU71" s="87"/>
      <c r="SQV71" s="88"/>
      <c r="SQW71" s="105"/>
      <c r="SQX71" s="123"/>
      <c r="SQY71" s="87"/>
      <c r="SQZ71" s="88"/>
      <c r="SRA71" s="105"/>
      <c r="SRB71" s="123"/>
      <c r="SRC71" s="87"/>
      <c r="SRD71" s="88"/>
      <c r="SRE71" s="105"/>
      <c r="SRF71" s="123"/>
      <c r="SRG71" s="87"/>
      <c r="SRH71" s="88"/>
      <c r="SRI71" s="105"/>
      <c r="SRJ71" s="123"/>
      <c r="SRK71" s="87"/>
      <c r="SRL71" s="88"/>
      <c r="SRM71" s="105"/>
      <c r="SRN71" s="123"/>
      <c r="SRO71" s="87"/>
      <c r="SRP71" s="88"/>
      <c r="SRQ71" s="105"/>
      <c r="SRR71" s="123"/>
      <c r="SRS71" s="87"/>
      <c r="SRT71" s="88"/>
      <c r="SRU71" s="105"/>
      <c r="SRV71" s="123"/>
      <c r="SRW71" s="87"/>
      <c r="SRX71" s="88"/>
      <c r="SRY71" s="105"/>
      <c r="SRZ71" s="123"/>
      <c r="SSA71" s="87"/>
      <c r="SSB71" s="88"/>
      <c r="SSC71" s="105"/>
      <c r="SSD71" s="123"/>
      <c r="SSE71" s="87"/>
      <c r="SSF71" s="88"/>
      <c r="SSG71" s="105"/>
      <c r="SSH71" s="123"/>
      <c r="SSI71" s="87"/>
      <c r="SSJ71" s="88"/>
      <c r="SSK71" s="105"/>
      <c r="SSL71" s="123"/>
      <c r="SSM71" s="87"/>
      <c r="SSN71" s="88"/>
      <c r="SSO71" s="105"/>
      <c r="SSP71" s="123"/>
      <c r="SSQ71" s="87"/>
      <c r="SSR71" s="88"/>
      <c r="SSS71" s="105"/>
      <c r="SST71" s="123"/>
      <c r="SSU71" s="87"/>
      <c r="SSV71" s="88"/>
      <c r="SSW71" s="105"/>
      <c r="SSX71" s="123"/>
      <c r="SSY71" s="87"/>
      <c r="SSZ71" s="88"/>
      <c r="STA71" s="105"/>
      <c r="STB71" s="123"/>
      <c r="STC71" s="87"/>
      <c r="STD71" s="88"/>
      <c r="STE71" s="105"/>
      <c r="STF71" s="123"/>
      <c r="STG71" s="87"/>
      <c r="STH71" s="88"/>
      <c r="STI71" s="105"/>
      <c r="STJ71" s="123"/>
      <c r="STK71" s="87"/>
      <c r="STL71" s="88"/>
      <c r="STM71" s="105"/>
      <c r="STN71" s="123"/>
      <c r="STO71" s="87"/>
      <c r="STP71" s="88"/>
      <c r="STQ71" s="105"/>
      <c r="STR71" s="123"/>
      <c r="STS71" s="87"/>
      <c r="STT71" s="88"/>
      <c r="STU71" s="105"/>
      <c r="STV71" s="123"/>
      <c r="STW71" s="87"/>
      <c r="STX71" s="88"/>
      <c r="STY71" s="105"/>
      <c r="STZ71" s="123"/>
      <c r="SUA71" s="87"/>
      <c r="SUB71" s="88"/>
      <c r="SUC71" s="105"/>
      <c r="SUD71" s="123"/>
      <c r="SUE71" s="87"/>
      <c r="SUF71" s="88"/>
      <c r="SUG71" s="105"/>
      <c r="SUH71" s="123"/>
      <c r="SUI71" s="87"/>
      <c r="SUJ71" s="88"/>
      <c r="SUK71" s="105"/>
      <c r="SUL71" s="123"/>
      <c r="SUM71" s="87"/>
      <c r="SUN71" s="88"/>
      <c r="SUO71" s="105"/>
      <c r="SUP71" s="123"/>
      <c r="SUQ71" s="87"/>
      <c r="SUR71" s="88"/>
      <c r="SUS71" s="105"/>
      <c r="SUT71" s="123"/>
      <c r="SUU71" s="87"/>
      <c r="SUV71" s="88"/>
      <c r="SUW71" s="105"/>
      <c r="SUX71" s="123"/>
      <c r="SUY71" s="87"/>
      <c r="SUZ71" s="88"/>
      <c r="SVA71" s="105"/>
      <c r="SVB71" s="123"/>
      <c r="SVC71" s="87"/>
      <c r="SVD71" s="88"/>
      <c r="SVE71" s="105"/>
      <c r="SVF71" s="123"/>
      <c r="SVG71" s="87"/>
      <c r="SVH71" s="88"/>
      <c r="SVI71" s="105"/>
      <c r="SVJ71" s="123"/>
      <c r="SVK71" s="87"/>
      <c r="SVL71" s="88"/>
      <c r="SVM71" s="105"/>
      <c r="SVN71" s="123"/>
      <c r="SVO71" s="87"/>
      <c r="SVP71" s="88"/>
      <c r="SVQ71" s="105"/>
      <c r="SVR71" s="123"/>
      <c r="SVS71" s="87"/>
      <c r="SVT71" s="88"/>
      <c r="SVU71" s="105"/>
      <c r="SVV71" s="123"/>
      <c r="SVW71" s="87"/>
      <c r="SVX71" s="88"/>
      <c r="SVY71" s="105"/>
      <c r="SVZ71" s="123"/>
      <c r="SWA71" s="87"/>
      <c r="SWB71" s="88"/>
      <c r="SWC71" s="105"/>
      <c r="SWD71" s="123"/>
      <c r="SWE71" s="87"/>
      <c r="SWF71" s="88"/>
      <c r="SWG71" s="105"/>
      <c r="SWH71" s="123"/>
      <c r="SWI71" s="87"/>
      <c r="SWJ71" s="88"/>
      <c r="SWK71" s="105"/>
      <c r="SWL71" s="123"/>
      <c r="SWM71" s="87"/>
      <c r="SWN71" s="88"/>
      <c r="SWO71" s="105"/>
      <c r="SWP71" s="123"/>
      <c r="SWQ71" s="87"/>
      <c r="SWR71" s="88"/>
      <c r="SWS71" s="105"/>
      <c r="SWT71" s="123"/>
      <c r="SWU71" s="87"/>
      <c r="SWV71" s="88"/>
      <c r="SWW71" s="105"/>
      <c r="SWX71" s="123"/>
      <c r="SWY71" s="87"/>
      <c r="SWZ71" s="88"/>
      <c r="SXA71" s="105"/>
      <c r="SXB71" s="123"/>
      <c r="SXC71" s="87"/>
      <c r="SXD71" s="88"/>
      <c r="SXE71" s="105"/>
      <c r="SXF71" s="123"/>
      <c r="SXG71" s="87"/>
      <c r="SXH71" s="88"/>
      <c r="SXI71" s="105"/>
      <c r="SXJ71" s="123"/>
      <c r="SXK71" s="87"/>
      <c r="SXL71" s="88"/>
      <c r="SXM71" s="105"/>
      <c r="SXN71" s="123"/>
      <c r="SXO71" s="87"/>
      <c r="SXP71" s="88"/>
      <c r="SXQ71" s="105"/>
      <c r="SXR71" s="123"/>
      <c r="SXS71" s="87"/>
      <c r="SXT71" s="88"/>
      <c r="SXU71" s="105"/>
      <c r="SXV71" s="123"/>
      <c r="SXW71" s="87"/>
      <c r="SXX71" s="88"/>
      <c r="SXY71" s="105"/>
      <c r="SXZ71" s="123"/>
      <c r="SYA71" s="87"/>
      <c r="SYB71" s="88"/>
      <c r="SYC71" s="105"/>
      <c r="SYD71" s="123"/>
      <c r="SYE71" s="87"/>
      <c r="SYF71" s="88"/>
      <c r="SYG71" s="105"/>
      <c r="SYH71" s="123"/>
      <c r="SYI71" s="87"/>
      <c r="SYJ71" s="88"/>
      <c r="SYK71" s="105"/>
      <c r="SYL71" s="123"/>
      <c r="SYM71" s="87"/>
      <c r="SYN71" s="88"/>
      <c r="SYO71" s="105"/>
      <c r="SYP71" s="123"/>
      <c r="SYQ71" s="87"/>
      <c r="SYR71" s="88"/>
      <c r="SYS71" s="105"/>
      <c r="SYT71" s="123"/>
      <c r="SYU71" s="87"/>
      <c r="SYV71" s="88"/>
      <c r="SYW71" s="105"/>
      <c r="SYX71" s="123"/>
      <c r="SYY71" s="87"/>
      <c r="SYZ71" s="88"/>
      <c r="SZA71" s="105"/>
      <c r="SZB71" s="123"/>
      <c r="SZC71" s="87"/>
      <c r="SZD71" s="88"/>
      <c r="SZE71" s="105"/>
      <c r="SZF71" s="123"/>
      <c r="SZG71" s="87"/>
      <c r="SZH71" s="88"/>
      <c r="SZI71" s="105"/>
      <c r="SZJ71" s="123"/>
      <c r="SZK71" s="87"/>
      <c r="SZL71" s="88"/>
      <c r="SZM71" s="105"/>
      <c r="SZN71" s="123"/>
      <c r="SZO71" s="87"/>
      <c r="SZP71" s="88"/>
      <c r="SZQ71" s="105"/>
      <c r="SZR71" s="123"/>
      <c r="SZS71" s="87"/>
      <c r="SZT71" s="88"/>
      <c r="SZU71" s="105"/>
      <c r="SZV71" s="123"/>
      <c r="SZW71" s="87"/>
      <c r="SZX71" s="88"/>
      <c r="SZY71" s="105"/>
      <c r="SZZ71" s="123"/>
      <c r="TAA71" s="87"/>
      <c r="TAB71" s="88"/>
      <c r="TAC71" s="105"/>
      <c r="TAD71" s="123"/>
      <c r="TAE71" s="87"/>
      <c r="TAF71" s="88"/>
      <c r="TAG71" s="105"/>
      <c r="TAH71" s="123"/>
      <c r="TAI71" s="87"/>
      <c r="TAJ71" s="88"/>
      <c r="TAK71" s="105"/>
      <c r="TAL71" s="123"/>
      <c r="TAM71" s="87"/>
      <c r="TAN71" s="88"/>
      <c r="TAO71" s="105"/>
      <c r="TAP71" s="123"/>
      <c r="TAQ71" s="87"/>
      <c r="TAR71" s="88"/>
      <c r="TAS71" s="105"/>
      <c r="TAT71" s="123"/>
      <c r="TAU71" s="87"/>
      <c r="TAV71" s="88"/>
      <c r="TAW71" s="105"/>
      <c r="TAX71" s="123"/>
      <c r="TAY71" s="87"/>
      <c r="TAZ71" s="88"/>
      <c r="TBA71" s="105"/>
      <c r="TBB71" s="123"/>
      <c r="TBC71" s="87"/>
      <c r="TBD71" s="88"/>
      <c r="TBE71" s="105"/>
      <c r="TBF71" s="123"/>
      <c r="TBG71" s="87"/>
      <c r="TBH71" s="88"/>
      <c r="TBI71" s="105"/>
      <c r="TBJ71" s="123"/>
      <c r="TBK71" s="87"/>
      <c r="TBL71" s="88"/>
      <c r="TBM71" s="105"/>
      <c r="TBN71" s="123"/>
      <c r="TBO71" s="87"/>
      <c r="TBP71" s="88"/>
      <c r="TBQ71" s="105"/>
      <c r="TBR71" s="123"/>
      <c r="TBS71" s="87"/>
      <c r="TBT71" s="88"/>
      <c r="TBU71" s="105"/>
      <c r="TBV71" s="123"/>
      <c r="TBW71" s="87"/>
      <c r="TBX71" s="88"/>
      <c r="TBY71" s="105"/>
      <c r="TBZ71" s="123"/>
      <c r="TCA71" s="87"/>
      <c r="TCB71" s="88"/>
      <c r="TCC71" s="105"/>
      <c r="TCD71" s="123"/>
      <c r="TCE71" s="87"/>
      <c r="TCF71" s="88"/>
      <c r="TCG71" s="105"/>
      <c r="TCH71" s="123"/>
      <c r="TCI71" s="87"/>
      <c r="TCJ71" s="88"/>
      <c r="TCK71" s="105"/>
      <c r="TCL71" s="123"/>
      <c r="TCM71" s="87"/>
      <c r="TCN71" s="88"/>
      <c r="TCO71" s="105"/>
      <c r="TCP71" s="123"/>
      <c r="TCQ71" s="87"/>
      <c r="TCR71" s="88"/>
      <c r="TCS71" s="105"/>
      <c r="TCT71" s="123"/>
      <c r="TCU71" s="87"/>
      <c r="TCV71" s="88"/>
      <c r="TCW71" s="105"/>
      <c r="TCX71" s="123"/>
      <c r="TCY71" s="87"/>
      <c r="TCZ71" s="88"/>
      <c r="TDA71" s="105"/>
      <c r="TDB71" s="123"/>
      <c r="TDC71" s="87"/>
      <c r="TDD71" s="88"/>
      <c r="TDE71" s="105"/>
      <c r="TDF71" s="123"/>
      <c r="TDG71" s="87"/>
      <c r="TDH71" s="88"/>
      <c r="TDI71" s="105"/>
      <c r="TDJ71" s="123"/>
      <c r="TDK71" s="87"/>
      <c r="TDL71" s="88"/>
      <c r="TDM71" s="105"/>
      <c r="TDN71" s="123"/>
      <c r="TDO71" s="87"/>
      <c r="TDP71" s="88"/>
      <c r="TDQ71" s="105"/>
      <c r="TDR71" s="123"/>
      <c r="TDS71" s="87"/>
      <c r="TDT71" s="88"/>
      <c r="TDU71" s="105"/>
      <c r="TDV71" s="123"/>
      <c r="TDW71" s="87"/>
      <c r="TDX71" s="88"/>
      <c r="TDY71" s="105"/>
      <c r="TDZ71" s="123"/>
      <c r="TEA71" s="87"/>
      <c r="TEB71" s="88"/>
      <c r="TEC71" s="105"/>
      <c r="TED71" s="123"/>
      <c r="TEE71" s="87"/>
      <c r="TEF71" s="88"/>
      <c r="TEG71" s="105"/>
      <c r="TEH71" s="123"/>
      <c r="TEI71" s="87"/>
      <c r="TEJ71" s="88"/>
      <c r="TEK71" s="105"/>
      <c r="TEL71" s="123"/>
      <c r="TEM71" s="87"/>
      <c r="TEN71" s="88"/>
      <c r="TEO71" s="105"/>
      <c r="TEP71" s="123"/>
      <c r="TEQ71" s="87"/>
      <c r="TER71" s="88"/>
      <c r="TES71" s="105"/>
      <c r="TET71" s="123"/>
      <c r="TEU71" s="87"/>
      <c r="TEV71" s="88"/>
      <c r="TEW71" s="105"/>
      <c r="TEX71" s="123"/>
      <c r="TEY71" s="87"/>
      <c r="TEZ71" s="88"/>
      <c r="TFA71" s="105"/>
      <c r="TFB71" s="123"/>
      <c r="TFC71" s="87"/>
      <c r="TFD71" s="88"/>
      <c r="TFE71" s="105"/>
      <c r="TFF71" s="123"/>
      <c r="TFG71" s="87"/>
      <c r="TFH71" s="88"/>
      <c r="TFI71" s="105"/>
      <c r="TFJ71" s="123"/>
      <c r="TFK71" s="87"/>
      <c r="TFL71" s="88"/>
      <c r="TFM71" s="105"/>
      <c r="TFN71" s="123"/>
      <c r="TFO71" s="87"/>
      <c r="TFP71" s="88"/>
      <c r="TFQ71" s="105"/>
      <c r="TFR71" s="123"/>
      <c r="TFS71" s="87"/>
      <c r="TFT71" s="88"/>
      <c r="TFU71" s="105"/>
      <c r="TFV71" s="123"/>
      <c r="TFW71" s="87"/>
      <c r="TFX71" s="88"/>
      <c r="TFY71" s="105"/>
      <c r="TFZ71" s="123"/>
      <c r="TGA71" s="87"/>
      <c r="TGB71" s="88"/>
      <c r="TGC71" s="105"/>
      <c r="TGD71" s="123"/>
      <c r="TGE71" s="87"/>
      <c r="TGF71" s="88"/>
      <c r="TGG71" s="105"/>
      <c r="TGH71" s="123"/>
      <c r="TGI71" s="87"/>
      <c r="TGJ71" s="88"/>
      <c r="TGK71" s="105"/>
      <c r="TGL71" s="123"/>
      <c r="TGM71" s="87"/>
      <c r="TGN71" s="88"/>
      <c r="TGO71" s="105"/>
      <c r="TGP71" s="123"/>
      <c r="TGQ71" s="87"/>
      <c r="TGR71" s="88"/>
      <c r="TGS71" s="105"/>
      <c r="TGT71" s="123"/>
      <c r="TGU71" s="87"/>
      <c r="TGV71" s="88"/>
      <c r="TGW71" s="105"/>
      <c r="TGX71" s="123"/>
      <c r="TGY71" s="87"/>
      <c r="TGZ71" s="88"/>
      <c r="THA71" s="105"/>
      <c r="THB71" s="123"/>
      <c r="THC71" s="87"/>
      <c r="THD71" s="88"/>
      <c r="THE71" s="105"/>
      <c r="THF71" s="123"/>
      <c r="THG71" s="87"/>
      <c r="THH71" s="88"/>
      <c r="THI71" s="105"/>
      <c r="THJ71" s="123"/>
      <c r="THK71" s="87"/>
      <c r="THL71" s="88"/>
      <c r="THM71" s="105"/>
      <c r="THN71" s="123"/>
      <c r="THO71" s="87"/>
      <c r="THP71" s="88"/>
      <c r="THQ71" s="105"/>
      <c r="THR71" s="123"/>
      <c r="THS71" s="87"/>
      <c r="THT71" s="88"/>
      <c r="THU71" s="105"/>
      <c r="THV71" s="123"/>
      <c r="THW71" s="87"/>
      <c r="THX71" s="88"/>
      <c r="THY71" s="105"/>
      <c r="THZ71" s="123"/>
      <c r="TIA71" s="87"/>
      <c r="TIB71" s="88"/>
      <c r="TIC71" s="105"/>
      <c r="TID71" s="123"/>
      <c r="TIE71" s="87"/>
      <c r="TIF71" s="88"/>
      <c r="TIG71" s="105"/>
      <c r="TIH71" s="123"/>
      <c r="TII71" s="87"/>
      <c r="TIJ71" s="88"/>
      <c r="TIK71" s="105"/>
      <c r="TIL71" s="123"/>
      <c r="TIM71" s="87"/>
      <c r="TIN71" s="88"/>
      <c r="TIO71" s="105"/>
      <c r="TIP71" s="123"/>
      <c r="TIQ71" s="87"/>
      <c r="TIR71" s="88"/>
      <c r="TIS71" s="105"/>
      <c r="TIT71" s="123"/>
      <c r="TIU71" s="87"/>
      <c r="TIV71" s="88"/>
      <c r="TIW71" s="105"/>
      <c r="TIX71" s="123"/>
      <c r="TIY71" s="87"/>
      <c r="TIZ71" s="88"/>
      <c r="TJA71" s="105"/>
      <c r="TJB71" s="123"/>
      <c r="TJC71" s="87"/>
      <c r="TJD71" s="88"/>
      <c r="TJE71" s="105"/>
      <c r="TJF71" s="123"/>
      <c r="TJG71" s="87"/>
      <c r="TJH71" s="88"/>
      <c r="TJI71" s="105"/>
      <c r="TJJ71" s="123"/>
      <c r="TJK71" s="87"/>
      <c r="TJL71" s="88"/>
      <c r="TJM71" s="105"/>
      <c r="TJN71" s="123"/>
      <c r="TJO71" s="87"/>
      <c r="TJP71" s="88"/>
      <c r="TJQ71" s="105"/>
      <c r="TJR71" s="123"/>
      <c r="TJS71" s="87"/>
      <c r="TJT71" s="88"/>
      <c r="TJU71" s="105"/>
      <c r="TJV71" s="123"/>
      <c r="TJW71" s="87"/>
      <c r="TJX71" s="88"/>
      <c r="TJY71" s="105"/>
      <c r="TJZ71" s="123"/>
      <c r="TKA71" s="87"/>
      <c r="TKB71" s="88"/>
      <c r="TKC71" s="105"/>
      <c r="TKD71" s="123"/>
      <c r="TKE71" s="87"/>
      <c r="TKF71" s="88"/>
      <c r="TKG71" s="105"/>
      <c r="TKH71" s="123"/>
      <c r="TKI71" s="87"/>
      <c r="TKJ71" s="88"/>
      <c r="TKK71" s="105"/>
      <c r="TKL71" s="123"/>
      <c r="TKM71" s="87"/>
      <c r="TKN71" s="88"/>
      <c r="TKO71" s="105"/>
      <c r="TKP71" s="123"/>
      <c r="TKQ71" s="87"/>
      <c r="TKR71" s="88"/>
      <c r="TKS71" s="105"/>
      <c r="TKT71" s="123"/>
      <c r="TKU71" s="87"/>
      <c r="TKV71" s="88"/>
      <c r="TKW71" s="105"/>
      <c r="TKX71" s="123"/>
      <c r="TKY71" s="87"/>
      <c r="TKZ71" s="88"/>
      <c r="TLA71" s="105"/>
      <c r="TLB71" s="123"/>
      <c r="TLC71" s="87"/>
      <c r="TLD71" s="88"/>
      <c r="TLE71" s="105"/>
      <c r="TLF71" s="123"/>
      <c r="TLG71" s="87"/>
      <c r="TLH71" s="88"/>
      <c r="TLI71" s="105"/>
      <c r="TLJ71" s="123"/>
      <c r="TLK71" s="87"/>
      <c r="TLL71" s="88"/>
      <c r="TLM71" s="105"/>
      <c r="TLN71" s="123"/>
      <c r="TLO71" s="87"/>
      <c r="TLP71" s="88"/>
      <c r="TLQ71" s="105"/>
      <c r="TLR71" s="123"/>
      <c r="TLS71" s="87"/>
      <c r="TLT71" s="88"/>
      <c r="TLU71" s="105"/>
      <c r="TLV71" s="123"/>
      <c r="TLW71" s="87"/>
      <c r="TLX71" s="88"/>
      <c r="TLY71" s="105"/>
      <c r="TLZ71" s="123"/>
      <c r="TMA71" s="87"/>
      <c r="TMB71" s="88"/>
      <c r="TMC71" s="105"/>
      <c r="TMD71" s="123"/>
      <c r="TME71" s="87"/>
      <c r="TMF71" s="88"/>
      <c r="TMG71" s="105"/>
      <c r="TMH71" s="123"/>
      <c r="TMI71" s="87"/>
      <c r="TMJ71" s="88"/>
      <c r="TMK71" s="105"/>
      <c r="TML71" s="123"/>
      <c r="TMM71" s="87"/>
      <c r="TMN71" s="88"/>
      <c r="TMO71" s="105"/>
      <c r="TMP71" s="123"/>
      <c r="TMQ71" s="87"/>
      <c r="TMR71" s="88"/>
      <c r="TMS71" s="105"/>
      <c r="TMT71" s="123"/>
      <c r="TMU71" s="87"/>
      <c r="TMV71" s="88"/>
      <c r="TMW71" s="105"/>
      <c r="TMX71" s="123"/>
      <c r="TMY71" s="87"/>
      <c r="TMZ71" s="88"/>
      <c r="TNA71" s="105"/>
      <c r="TNB71" s="123"/>
      <c r="TNC71" s="87"/>
      <c r="TND71" s="88"/>
      <c r="TNE71" s="105"/>
      <c r="TNF71" s="123"/>
      <c r="TNG71" s="87"/>
      <c r="TNH71" s="88"/>
      <c r="TNI71" s="105"/>
      <c r="TNJ71" s="123"/>
      <c r="TNK71" s="87"/>
      <c r="TNL71" s="88"/>
      <c r="TNM71" s="105"/>
      <c r="TNN71" s="123"/>
      <c r="TNO71" s="87"/>
      <c r="TNP71" s="88"/>
      <c r="TNQ71" s="105"/>
      <c r="TNR71" s="123"/>
      <c r="TNS71" s="87"/>
      <c r="TNT71" s="88"/>
      <c r="TNU71" s="105"/>
      <c r="TNV71" s="123"/>
      <c r="TNW71" s="87"/>
      <c r="TNX71" s="88"/>
      <c r="TNY71" s="105"/>
      <c r="TNZ71" s="123"/>
      <c r="TOA71" s="87"/>
      <c r="TOB71" s="88"/>
      <c r="TOC71" s="105"/>
      <c r="TOD71" s="123"/>
      <c r="TOE71" s="87"/>
      <c r="TOF71" s="88"/>
      <c r="TOG71" s="105"/>
      <c r="TOH71" s="123"/>
      <c r="TOI71" s="87"/>
      <c r="TOJ71" s="88"/>
      <c r="TOK71" s="105"/>
      <c r="TOL71" s="123"/>
      <c r="TOM71" s="87"/>
      <c r="TON71" s="88"/>
      <c r="TOO71" s="105"/>
      <c r="TOP71" s="123"/>
      <c r="TOQ71" s="87"/>
      <c r="TOR71" s="88"/>
      <c r="TOS71" s="105"/>
      <c r="TOT71" s="123"/>
      <c r="TOU71" s="87"/>
      <c r="TOV71" s="88"/>
      <c r="TOW71" s="105"/>
      <c r="TOX71" s="123"/>
      <c r="TOY71" s="87"/>
      <c r="TOZ71" s="88"/>
      <c r="TPA71" s="105"/>
      <c r="TPB71" s="123"/>
      <c r="TPC71" s="87"/>
      <c r="TPD71" s="88"/>
      <c r="TPE71" s="105"/>
      <c r="TPF71" s="123"/>
      <c r="TPG71" s="87"/>
      <c r="TPH71" s="88"/>
      <c r="TPI71" s="105"/>
      <c r="TPJ71" s="123"/>
      <c r="TPK71" s="87"/>
      <c r="TPL71" s="88"/>
      <c r="TPM71" s="105"/>
      <c r="TPN71" s="123"/>
      <c r="TPO71" s="87"/>
      <c r="TPP71" s="88"/>
      <c r="TPQ71" s="105"/>
      <c r="TPR71" s="123"/>
      <c r="TPS71" s="87"/>
      <c r="TPT71" s="88"/>
      <c r="TPU71" s="105"/>
      <c r="TPV71" s="123"/>
      <c r="TPW71" s="87"/>
      <c r="TPX71" s="88"/>
      <c r="TPY71" s="105"/>
      <c r="TPZ71" s="123"/>
      <c r="TQA71" s="87"/>
      <c r="TQB71" s="88"/>
      <c r="TQC71" s="105"/>
      <c r="TQD71" s="123"/>
      <c r="TQE71" s="87"/>
      <c r="TQF71" s="88"/>
      <c r="TQG71" s="105"/>
      <c r="TQH71" s="123"/>
      <c r="TQI71" s="87"/>
      <c r="TQJ71" s="88"/>
      <c r="TQK71" s="105"/>
      <c r="TQL71" s="123"/>
      <c r="TQM71" s="87"/>
      <c r="TQN71" s="88"/>
      <c r="TQO71" s="105"/>
      <c r="TQP71" s="123"/>
      <c r="TQQ71" s="87"/>
      <c r="TQR71" s="88"/>
      <c r="TQS71" s="105"/>
      <c r="TQT71" s="123"/>
      <c r="TQU71" s="87"/>
      <c r="TQV71" s="88"/>
      <c r="TQW71" s="105"/>
      <c r="TQX71" s="123"/>
      <c r="TQY71" s="87"/>
      <c r="TQZ71" s="88"/>
      <c r="TRA71" s="105"/>
      <c r="TRB71" s="123"/>
      <c r="TRC71" s="87"/>
      <c r="TRD71" s="88"/>
      <c r="TRE71" s="105"/>
      <c r="TRF71" s="123"/>
      <c r="TRG71" s="87"/>
      <c r="TRH71" s="88"/>
      <c r="TRI71" s="105"/>
      <c r="TRJ71" s="123"/>
      <c r="TRK71" s="87"/>
      <c r="TRL71" s="88"/>
      <c r="TRM71" s="105"/>
      <c r="TRN71" s="123"/>
      <c r="TRO71" s="87"/>
      <c r="TRP71" s="88"/>
      <c r="TRQ71" s="105"/>
      <c r="TRR71" s="123"/>
      <c r="TRS71" s="87"/>
      <c r="TRT71" s="88"/>
      <c r="TRU71" s="105"/>
      <c r="TRV71" s="123"/>
      <c r="TRW71" s="87"/>
      <c r="TRX71" s="88"/>
      <c r="TRY71" s="105"/>
      <c r="TRZ71" s="123"/>
      <c r="TSA71" s="87"/>
      <c r="TSB71" s="88"/>
      <c r="TSC71" s="105"/>
      <c r="TSD71" s="123"/>
      <c r="TSE71" s="87"/>
      <c r="TSF71" s="88"/>
      <c r="TSG71" s="105"/>
      <c r="TSH71" s="123"/>
      <c r="TSI71" s="87"/>
      <c r="TSJ71" s="88"/>
      <c r="TSK71" s="105"/>
      <c r="TSL71" s="123"/>
      <c r="TSM71" s="87"/>
      <c r="TSN71" s="88"/>
      <c r="TSO71" s="105"/>
      <c r="TSP71" s="123"/>
      <c r="TSQ71" s="87"/>
      <c r="TSR71" s="88"/>
      <c r="TSS71" s="105"/>
      <c r="TST71" s="123"/>
      <c r="TSU71" s="87"/>
      <c r="TSV71" s="88"/>
      <c r="TSW71" s="105"/>
      <c r="TSX71" s="123"/>
      <c r="TSY71" s="87"/>
      <c r="TSZ71" s="88"/>
      <c r="TTA71" s="105"/>
      <c r="TTB71" s="123"/>
      <c r="TTC71" s="87"/>
      <c r="TTD71" s="88"/>
      <c r="TTE71" s="105"/>
      <c r="TTF71" s="123"/>
      <c r="TTG71" s="87"/>
      <c r="TTH71" s="88"/>
      <c r="TTI71" s="105"/>
      <c r="TTJ71" s="123"/>
      <c r="TTK71" s="87"/>
      <c r="TTL71" s="88"/>
      <c r="TTM71" s="105"/>
      <c r="TTN71" s="123"/>
      <c r="TTO71" s="87"/>
      <c r="TTP71" s="88"/>
      <c r="TTQ71" s="105"/>
      <c r="TTR71" s="123"/>
      <c r="TTS71" s="87"/>
      <c r="TTT71" s="88"/>
      <c r="TTU71" s="105"/>
      <c r="TTV71" s="123"/>
      <c r="TTW71" s="87"/>
      <c r="TTX71" s="88"/>
      <c r="TTY71" s="105"/>
      <c r="TTZ71" s="123"/>
      <c r="TUA71" s="87"/>
      <c r="TUB71" s="88"/>
      <c r="TUC71" s="105"/>
      <c r="TUD71" s="123"/>
      <c r="TUE71" s="87"/>
      <c r="TUF71" s="88"/>
      <c r="TUG71" s="105"/>
      <c r="TUH71" s="123"/>
      <c r="TUI71" s="87"/>
      <c r="TUJ71" s="88"/>
      <c r="TUK71" s="105"/>
      <c r="TUL71" s="123"/>
      <c r="TUM71" s="87"/>
      <c r="TUN71" s="88"/>
      <c r="TUO71" s="105"/>
      <c r="TUP71" s="123"/>
      <c r="TUQ71" s="87"/>
      <c r="TUR71" s="88"/>
      <c r="TUS71" s="105"/>
      <c r="TUT71" s="123"/>
      <c r="TUU71" s="87"/>
      <c r="TUV71" s="88"/>
      <c r="TUW71" s="105"/>
      <c r="TUX71" s="123"/>
      <c r="TUY71" s="87"/>
      <c r="TUZ71" s="88"/>
      <c r="TVA71" s="105"/>
      <c r="TVB71" s="123"/>
      <c r="TVC71" s="87"/>
      <c r="TVD71" s="88"/>
      <c r="TVE71" s="105"/>
      <c r="TVF71" s="123"/>
      <c r="TVG71" s="87"/>
      <c r="TVH71" s="88"/>
      <c r="TVI71" s="105"/>
      <c r="TVJ71" s="123"/>
      <c r="TVK71" s="87"/>
      <c r="TVL71" s="88"/>
      <c r="TVM71" s="105"/>
      <c r="TVN71" s="123"/>
      <c r="TVO71" s="87"/>
      <c r="TVP71" s="88"/>
      <c r="TVQ71" s="105"/>
      <c r="TVR71" s="123"/>
      <c r="TVS71" s="87"/>
      <c r="TVT71" s="88"/>
      <c r="TVU71" s="105"/>
      <c r="TVV71" s="123"/>
      <c r="TVW71" s="87"/>
      <c r="TVX71" s="88"/>
      <c r="TVY71" s="105"/>
      <c r="TVZ71" s="123"/>
      <c r="TWA71" s="87"/>
      <c r="TWB71" s="88"/>
      <c r="TWC71" s="105"/>
      <c r="TWD71" s="123"/>
      <c r="TWE71" s="87"/>
      <c r="TWF71" s="88"/>
      <c r="TWG71" s="105"/>
      <c r="TWH71" s="123"/>
      <c r="TWI71" s="87"/>
      <c r="TWJ71" s="88"/>
      <c r="TWK71" s="105"/>
      <c r="TWL71" s="123"/>
      <c r="TWM71" s="87"/>
      <c r="TWN71" s="88"/>
      <c r="TWO71" s="105"/>
      <c r="TWP71" s="123"/>
      <c r="TWQ71" s="87"/>
      <c r="TWR71" s="88"/>
      <c r="TWS71" s="105"/>
      <c r="TWT71" s="123"/>
      <c r="TWU71" s="87"/>
      <c r="TWV71" s="88"/>
      <c r="TWW71" s="105"/>
      <c r="TWX71" s="123"/>
      <c r="TWY71" s="87"/>
      <c r="TWZ71" s="88"/>
      <c r="TXA71" s="105"/>
      <c r="TXB71" s="123"/>
      <c r="TXC71" s="87"/>
      <c r="TXD71" s="88"/>
      <c r="TXE71" s="105"/>
      <c r="TXF71" s="123"/>
      <c r="TXG71" s="87"/>
      <c r="TXH71" s="88"/>
      <c r="TXI71" s="105"/>
      <c r="TXJ71" s="123"/>
      <c r="TXK71" s="87"/>
      <c r="TXL71" s="88"/>
      <c r="TXM71" s="105"/>
      <c r="TXN71" s="123"/>
      <c r="TXO71" s="87"/>
      <c r="TXP71" s="88"/>
      <c r="TXQ71" s="105"/>
      <c r="TXR71" s="123"/>
      <c r="TXS71" s="87"/>
      <c r="TXT71" s="88"/>
      <c r="TXU71" s="105"/>
      <c r="TXV71" s="123"/>
      <c r="TXW71" s="87"/>
      <c r="TXX71" s="88"/>
      <c r="TXY71" s="105"/>
      <c r="TXZ71" s="123"/>
      <c r="TYA71" s="87"/>
      <c r="TYB71" s="88"/>
      <c r="TYC71" s="105"/>
      <c r="TYD71" s="123"/>
      <c r="TYE71" s="87"/>
      <c r="TYF71" s="88"/>
      <c r="TYG71" s="105"/>
      <c r="TYH71" s="123"/>
      <c r="TYI71" s="87"/>
      <c r="TYJ71" s="88"/>
      <c r="TYK71" s="105"/>
      <c r="TYL71" s="123"/>
      <c r="TYM71" s="87"/>
      <c r="TYN71" s="88"/>
      <c r="TYO71" s="105"/>
      <c r="TYP71" s="123"/>
      <c r="TYQ71" s="87"/>
      <c r="TYR71" s="88"/>
      <c r="TYS71" s="105"/>
      <c r="TYT71" s="123"/>
      <c r="TYU71" s="87"/>
      <c r="TYV71" s="88"/>
      <c r="TYW71" s="105"/>
      <c r="TYX71" s="123"/>
      <c r="TYY71" s="87"/>
      <c r="TYZ71" s="88"/>
      <c r="TZA71" s="105"/>
      <c r="TZB71" s="123"/>
      <c r="TZC71" s="87"/>
      <c r="TZD71" s="88"/>
      <c r="TZE71" s="105"/>
      <c r="TZF71" s="123"/>
      <c r="TZG71" s="87"/>
      <c r="TZH71" s="88"/>
      <c r="TZI71" s="105"/>
      <c r="TZJ71" s="123"/>
      <c r="TZK71" s="87"/>
      <c r="TZL71" s="88"/>
      <c r="TZM71" s="105"/>
      <c r="TZN71" s="123"/>
      <c r="TZO71" s="87"/>
      <c r="TZP71" s="88"/>
      <c r="TZQ71" s="105"/>
      <c r="TZR71" s="123"/>
      <c r="TZS71" s="87"/>
      <c r="TZT71" s="88"/>
      <c r="TZU71" s="105"/>
      <c r="TZV71" s="123"/>
      <c r="TZW71" s="87"/>
      <c r="TZX71" s="88"/>
      <c r="TZY71" s="105"/>
      <c r="TZZ71" s="123"/>
      <c r="UAA71" s="87"/>
      <c r="UAB71" s="88"/>
      <c r="UAC71" s="105"/>
      <c r="UAD71" s="123"/>
      <c r="UAE71" s="87"/>
      <c r="UAF71" s="88"/>
      <c r="UAG71" s="105"/>
      <c r="UAH71" s="123"/>
      <c r="UAI71" s="87"/>
      <c r="UAJ71" s="88"/>
      <c r="UAK71" s="105"/>
      <c r="UAL71" s="123"/>
      <c r="UAM71" s="87"/>
      <c r="UAN71" s="88"/>
      <c r="UAO71" s="105"/>
      <c r="UAP71" s="123"/>
      <c r="UAQ71" s="87"/>
      <c r="UAR71" s="88"/>
      <c r="UAS71" s="105"/>
      <c r="UAT71" s="123"/>
      <c r="UAU71" s="87"/>
      <c r="UAV71" s="88"/>
      <c r="UAW71" s="105"/>
      <c r="UAX71" s="123"/>
      <c r="UAY71" s="87"/>
      <c r="UAZ71" s="88"/>
      <c r="UBA71" s="105"/>
      <c r="UBB71" s="123"/>
      <c r="UBC71" s="87"/>
      <c r="UBD71" s="88"/>
      <c r="UBE71" s="105"/>
      <c r="UBF71" s="123"/>
      <c r="UBG71" s="87"/>
      <c r="UBH71" s="88"/>
      <c r="UBI71" s="105"/>
      <c r="UBJ71" s="123"/>
      <c r="UBK71" s="87"/>
      <c r="UBL71" s="88"/>
      <c r="UBM71" s="105"/>
      <c r="UBN71" s="123"/>
      <c r="UBO71" s="87"/>
      <c r="UBP71" s="88"/>
      <c r="UBQ71" s="105"/>
      <c r="UBR71" s="123"/>
      <c r="UBS71" s="87"/>
      <c r="UBT71" s="88"/>
      <c r="UBU71" s="105"/>
      <c r="UBV71" s="123"/>
      <c r="UBW71" s="87"/>
      <c r="UBX71" s="88"/>
      <c r="UBY71" s="105"/>
      <c r="UBZ71" s="123"/>
      <c r="UCA71" s="87"/>
      <c r="UCB71" s="88"/>
      <c r="UCC71" s="105"/>
      <c r="UCD71" s="123"/>
      <c r="UCE71" s="87"/>
      <c r="UCF71" s="88"/>
      <c r="UCG71" s="105"/>
      <c r="UCH71" s="123"/>
      <c r="UCI71" s="87"/>
      <c r="UCJ71" s="88"/>
      <c r="UCK71" s="105"/>
      <c r="UCL71" s="123"/>
      <c r="UCM71" s="87"/>
      <c r="UCN71" s="88"/>
      <c r="UCO71" s="105"/>
      <c r="UCP71" s="123"/>
      <c r="UCQ71" s="87"/>
      <c r="UCR71" s="88"/>
      <c r="UCS71" s="105"/>
      <c r="UCT71" s="123"/>
      <c r="UCU71" s="87"/>
      <c r="UCV71" s="88"/>
      <c r="UCW71" s="105"/>
      <c r="UCX71" s="123"/>
      <c r="UCY71" s="87"/>
      <c r="UCZ71" s="88"/>
      <c r="UDA71" s="105"/>
      <c r="UDB71" s="123"/>
      <c r="UDC71" s="87"/>
      <c r="UDD71" s="88"/>
      <c r="UDE71" s="105"/>
      <c r="UDF71" s="123"/>
      <c r="UDG71" s="87"/>
      <c r="UDH71" s="88"/>
      <c r="UDI71" s="105"/>
      <c r="UDJ71" s="123"/>
      <c r="UDK71" s="87"/>
      <c r="UDL71" s="88"/>
      <c r="UDM71" s="105"/>
      <c r="UDN71" s="123"/>
      <c r="UDO71" s="87"/>
      <c r="UDP71" s="88"/>
      <c r="UDQ71" s="105"/>
      <c r="UDR71" s="123"/>
      <c r="UDS71" s="87"/>
      <c r="UDT71" s="88"/>
      <c r="UDU71" s="105"/>
      <c r="UDV71" s="123"/>
      <c r="UDW71" s="87"/>
      <c r="UDX71" s="88"/>
      <c r="UDY71" s="105"/>
      <c r="UDZ71" s="123"/>
      <c r="UEA71" s="87"/>
      <c r="UEB71" s="88"/>
      <c r="UEC71" s="105"/>
      <c r="UED71" s="123"/>
      <c r="UEE71" s="87"/>
      <c r="UEF71" s="88"/>
      <c r="UEG71" s="105"/>
      <c r="UEH71" s="123"/>
      <c r="UEI71" s="87"/>
      <c r="UEJ71" s="88"/>
      <c r="UEK71" s="105"/>
      <c r="UEL71" s="123"/>
      <c r="UEM71" s="87"/>
      <c r="UEN71" s="88"/>
      <c r="UEO71" s="105"/>
      <c r="UEP71" s="123"/>
      <c r="UEQ71" s="87"/>
      <c r="UER71" s="88"/>
      <c r="UES71" s="105"/>
      <c r="UET71" s="123"/>
      <c r="UEU71" s="87"/>
      <c r="UEV71" s="88"/>
      <c r="UEW71" s="105"/>
      <c r="UEX71" s="123"/>
      <c r="UEY71" s="87"/>
      <c r="UEZ71" s="88"/>
      <c r="UFA71" s="105"/>
      <c r="UFB71" s="123"/>
      <c r="UFC71" s="87"/>
      <c r="UFD71" s="88"/>
      <c r="UFE71" s="105"/>
      <c r="UFF71" s="123"/>
      <c r="UFG71" s="87"/>
      <c r="UFH71" s="88"/>
      <c r="UFI71" s="105"/>
      <c r="UFJ71" s="123"/>
      <c r="UFK71" s="87"/>
      <c r="UFL71" s="88"/>
      <c r="UFM71" s="105"/>
      <c r="UFN71" s="123"/>
      <c r="UFO71" s="87"/>
      <c r="UFP71" s="88"/>
      <c r="UFQ71" s="105"/>
      <c r="UFR71" s="123"/>
      <c r="UFS71" s="87"/>
      <c r="UFT71" s="88"/>
      <c r="UFU71" s="105"/>
      <c r="UFV71" s="123"/>
      <c r="UFW71" s="87"/>
      <c r="UFX71" s="88"/>
      <c r="UFY71" s="105"/>
      <c r="UFZ71" s="123"/>
      <c r="UGA71" s="87"/>
      <c r="UGB71" s="88"/>
      <c r="UGC71" s="105"/>
      <c r="UGD71" s="123"/>
      <c r="UGE71" s="87"/>
      <c r="UGF71" s="88"/>
      <c r="UGG71" s="105"/>
      <c r="UGH71" s="123"/>
      <c r="UGI71" s="87"/>
      <c r="UGJ71" s="88"/>
      <c r="UGK71" s="105"/>
      <c r="UGL71" s="123"/>
      <c r="UGM71" s="87"/>
      <c r="UGN71" s="88"/>
      <c r="UGO71" s="105"/>
      <c r="UGP71" s="123"/>
      <c r="UGQ71" s="87"/>
      <c r="UGR71" s="88"/>
      <c r="UGS71" s="105"/>
      <c r="UGT71" s="123"/>
      <c r="UGU71" s="87"/>
      <c r="UGV71" s="88"/>
      <c r="UGW71" s="105"/>
      <c r="UGX71" s="123"/>
      <c r="UGY71" s="87"/>
      <c r="UGZ71" s="88"/>
      <c r="UHA71" s="105"/>
      <c r="UHB71" s="123"/>
      <c r="UHC71" s="87"/>
      <c r="UHD71" s="88"/>
      <c r="UHE71" s="105"/>
      <c r="UHF71" s="123"/>
      <c r="UHG71" s="87"/>
      <c r="UHH71" s="88"/>
      <c r="UHI71" s="105"/>
      <c r="UHJ71" s="123"/>
      <c r="UHK71" s="87"/>
      <c r="UHL71" s="88"/>
      <c r="UHM71" s="105"/>
      <c r="UHN71" s="123"/>
      <c r="UHO71" s="87"/>
      <c r="UHP71" s="88"/>
      <c r="UHQ71" s="105"/>
      <c r="UHR71" s="123"/>
      <c r="UHS71" s="87"/>
      <c r="UHT71" s="88"/>
      <c r="UHU71" s="105"/>
      <c r="UHV71" s="123"/>
      <c r="UHW71" s="87"/>
      <c r="UHX71" s="88"/>
      <c r="UHY71" s="105"/>
      <c r="UHZ71" s="123"/>
      <c r="UIA71" s="87"/>
      <c r="UIB71" s="88"/>
      <c r="UIC71" s="105"/>
      <c r="UID71" s="123"/>
      <c r="UIE71" s="87"/>
      <c r="UIF71" s="88"/>
      <c r="UIG71" s="105"/>
      <c r="UIH71" s="123"/>
      <c r="UII71" s="87"/>
      <c r="UIJ71" s="88"/>
      <c r="UIK71" s="105"/>
      <c r="UIL71" s="123"/>
      <c r="UIM71" s="87"/>
      <c r="UIN71" s="88"/>
      <c r="UIO71" s="105"/>
      <c r="UIP71" s="123"/>
      <c r="UIQ71" s="87"/>
      <c r="UIR71" s="88"/>
      <c r="UIS71" s="105"/>
      <c r="UIT71" s="123"/>
      <c r="UIU71" s="87"/>
      <c r="UIV71" s="88"/>
      <c r="UIW71" s="105"/>
      <c r="UIX71" s="123"/>
      <c r="UIY71" s="87"/>
      <c r="UIZ71" s="88"/>
      <c r="UJA71" s="105"/>
      <c r="UJB71" s="123"/>
      <c r="UJC71" s="87"/>
      <c r="UJD71" s="88"/>
      <c r="UJE71" s="105"/>
      <c r="UJF71" s="123"/>
      <c r="UJG71" s="87"/>
      <c r="UJH71" s="88"/>
      <c r="UJI71" s="105"/>
      <c r="UJJ71" s="123"/>
      <c r="UJK71" s="87"/>
      <c r="UJL71" s="88"/>
      <c r="UJM71" s="105"/>
      <c r="UJN71" s="123"/>
      <c r="UJO71" s="87"/>
      <c r="UJP71" s="88"/>
      <c r="UJQ71" s="105"/>
      <c r="UJR71" s="123"/>
      <c r="UJS71" s="87"/>
      <c r="UJT71" s="88"/>
      <c r="UJU71" s="105"/>
      <c r="UJV71" s="123"/>
      <c r="UJW71" s="87"/>
      <c r="UJX71" s="88"/>
      <c r="UJY71" s="105"/>
      <c r="UJZ71" s="123"/>
      <c r="UKA71" s="87"/>
      <c r="UKB71" s="88"/>
      <c r="UKC71" s="105"/>
      <c r="UKD71" s="123"/>
      <c r="UKE71" s="87"/>
      <c r="UKF71" s="88"/>
      <c r="UKG71" s="105"/>
      <c r="UKH71" s="123"/>
      <c r="UKI71" s="87"/>
      <c r="UKJ71" s="88"/>
      <c r="UKK71" s="105"/>
      <c r="UKL71" s="123"/>
      <c r="UKM71" s="87"/>
      <c r="UKN71" s="88"/>
      <c r="UKO71" s="105"/>
      <c r="UKP71" s="123"/>
      <c r="UKQ71" s="87"/>
      <c r="UKR71" s="88"/>
      <c r="UKS71" s="105"/>
      <c r="UKT71" s="123"/>
      <c r="UKU71" s="87"/>
      <c r="UKV71" s="88"/>
      <c r="UKW71" s="105"/>
      <c r="UKX71" s="123"/>
      <c r="UKY71" s="87"/>
      <c r="UKZ71" s="88"/>
      <c r="ULA71" s="105"/>
      <c r="ULB71" s="123"/>
      <c r="ULC71" s="87"/>
      <c r="ULD71" s="88"/>
      <c r="ULE71" s="105"/>
      <c r="ULF71" s="123"/>
      <c r="ULG71" s="87"/>
      <c r="ULH71" s="88"/>
      <c r="ULI71" s="105"/>
      <c r="ULJ71" s="123"/>
      <c r="ULK71" s="87"/>
      <c r="ULL71" s="88"/>
      <c r="ULM71" s="105"/>
      <c r="ULN71" s="123"/>
      <c r="ULO71" s="87"/>
      <c r="ULP71" s="88"/>
      <c r="ULQ71" s="105"/>
      <c r="ULR71" s="123"/>
      <c r="ULS71" s="87"/>
      <c r="ULT71" s="88"/>
      <c r="ULU71" s="105"/>
      <c r="ULV71" s="123"/>
      <c r="ULW71" s="87"/>
      <c r="ULX71" s="88"/>
      <c r="ULY71" s="105"/>
      <c r="ULZ71" s="123"/>
      <c r="UMA71" s="87"/>
      <c r="UMB71" s="88"/>
      <c r="UMC71" s="105"/>
      <c r="UMD71" s="123"/>
      <c r="UME71" s="87"/>
      <c r="UMF71" s="88"/>
      <c r="UMG71" s="105"/>
      <c r="UMH71" s="123"/>
      <c r="UMI71" s="87"/>
      <c r="UMJ71" s="88"/>
      <c r="UMK71" s="105"/>
      <c r="UML71" s="123"/>
      <c r="UMM71" s="87"/>
      <c r="UMN71" s="88"/>
      <c r="UMO71" s="105"/>
      <c r="UMP71" s="123"/>
      <c r="UMQ71" s="87"/>
      <c r="UMR71" s="88"/>
      <c r="UMS71" s="105"/>
      <c r="UMT71" s="123"/>
      <c r="UMU71" s="87"/>
      <c r="UMV71" s="88"/>
      <c r="UMW71" s="105"/>
      <c r="UMX71" s="123"/>
      <c r="UMY71" s="87"/>
      <c r="UMZ71" s="88"/>
      <c r="UNA71" s="105"/>
      <c r="UNB71" s="123"/>
      <c r="UNC71" s="87"/>
      <c r="UND71" s="88"/>
      <c r="UNE71" s="105"/>
      <c r="UNF71" s="123"/>
      <c r="UNG71" s="87"/>
      <c r="UNH71" s="88"/>
      <c r="UNI71" s="105"/>
      <c r="UNJ71" s="123"/>
      <c r="UNK71" s="87"/>
      <c r="UNL71" s="88"/>
      <c r="UNM71" s="105"/>
      <c r="UNN71" s="123"/>
      <c r="UNO71" s="87"/>
      <c r="UNP71" s="88"/>
      <c r="UNQ71" s="105"/>
      <c r="UNR71" s="123"/>
      <c r="UNS71" s="87"/>
      <c r="UNT71" s="88"/>
      <c r="UNU71" s="105"/>
      <c r="UNV71" s="123"/>
      <c r="UNW71" s="87"/>
      <c r="UNX71" s="88"/>
      <c r="UNY71" s="105"/>
      <c r="UNZ71" s="123"/>
      <c r="UOA71" s="87"/>
      <c r="UOB71" s="88"/>
      <c r="UOC71" s="105"/>
      <c r="UOD71" s="123"/>
      <c r="UOE71" s="87"/>
      <c r="UOF71" s="88"/>
      <c r="UOG71" s="105"/>
      <c r="UOH71" s="123"/>
      <c r="UOI71" s="87"/>
      <c r="UOJ71" s="88"/>
      <c r="UOK71" s="105"/>
      <c r="UOL71" s="123"/>
      <c r="UOM71" s="87"/>
      <c r="UON71" s="88"/>
      <c r="UOO71" s="105"/>
      <c r="UOP71" s="123"/>
      <c r="UOQ71" s="87"/>
      <c r="UOR71" s="88"/>
      <c r="UOS71" s="105"/>
      <c r="UOT71" s="123"/>
      <c r="UOU71" s="87"/>
      <c r="UOV71" s="88"/>
      <c r="UOW71" s="105"/>
      <c r="UOX71" s="123"/>
      <c r="UOY71" s="87"/>
      <c r="UOZ71" s="88"/>
      <c r="UPA71" s="105"/>
      <c r="UPB71" s="123"/>
      <c r="UPC71" s="87"/>
      <c r="UPD71" s="88"/>
      <c r="UPE71" s="105"/>
      <c r="UPF71" s="123"/>
      <c r="UPG71" s="87"/>
      <c r="UPH71" s="88"/>
      <c r="UPI71" s="105"/>
      <c r="UPJ71" s="123"/>
      <c r="UPK71" s="87"/>
      <c r="UPL71" s="88"/>
      <c r="UPM71" s="105"/>
      <c r="UPN71" s="123"/>
      <c r="UPO71" s="87"/>
      <c r="UPP71" s="88"/>
      <c r="UPQ71" s="105"/>
      <c r="UPR71" s="123"/>
      <c r="UPS71" s="87"/>
      <c r="UPT71" s="88"/>
      <c r="UPU71" s="105"/>
      <c r="UPV71" s="123"/>
      <c r="UPW71" s="87"/>
      <c r="UPX71" s="88"/>
      <c r="UPY71" s="105"/>
      <c r="UPZ71" s="123"/>
      <c r="UQA71" s="87"/>
      <c r="UQB71" s="88"/>
      <c r="UQC71" s="105"/>
      <c r="UQD71" s="123"/>
      <c r="UQE71" s="87"/>
      <c r="UQF71" s="88"/>
      <c r="UQG71" s="105"/>
      <c r="UQH71" s="123"/>
      <c r="UQI71" s="87"/>
      <c r="UQJ71" s="88"/>
      <c r="UQK71" s="105"/>
      <c r="UQL71" s="123"/>
      <c r="UQM71" s="87"/>
      <c r="UQN71" s="88"/>
      <c r="UQO71" s="105"/>
      <c r="UQP71" s="123"/>
      <c r="UQQ71" s="87"/>
      <c r="UQR71" s="88"/>
      <c r="UQS71" s="105"/>
      <c r="UQT71" s="123"/>
      <c r="UQU71" s="87"/>
      <c r="UQV71" s="88"/>
      <c r="UQW71" s="105"/>
      <c r="UQX71" s="123"/>
      <c r="UQY71" s="87"/>
      <c r="UQZ71" s="88"/>
      <c r="URA71" s="105"/>
      <c r="URB71" s="123"/>
      <c r="URC71" s="87"/>
      <c r="URD71" s="88"/>
      <c r="URE71" s="105"/>
      <c r="URF71" s="123"/>
      <c r="URG71" s="87"/>
      <c r="URH71" s="88"/>
      <c r="URI71" s="105"/>
      <c r="URJ71" s="123"/>
      <c r="URK71" s="87"/>
      <c r="URL71" s="88"/>
      <c r="URM71" s="105"/>
      <c r="URN71" s="123"/>
      <c r="URO71" s="87"/>
      <c r="URP71" s="88"/>
      <c r="URQ71" s="105"/>
      <c r="URR71" s="123"/>
      <c r="URS71" s="87"/>
      <c r="URT71" s="88"/>
      <c r="URU71" s="105"/>
      <c r="URV71" s="123"/>
      <c r="URW71" s="87"/>
      <c r="URX71" s="88"/>
      <c r="URY71" s="105"/>
      <c r="URZ71" s="123"/>
      <c r="USA71" s="87"/>
      <c r="USB71" s="88"/>
      <c r="USC71" s="105"/>
      <c r="USD71" s="123"/>
      <c r="USE71" s="87"/>
      <c r="USF71" s="88"/>
      <c r="USG71" s="105"/>
      <c r="USH71" s="123"/>
      <c r="USI71" s="87"/>
      <c r="USJ71" s="88"/>
      <c r="USK71" s="105"/>
      <c r="USL71" s="123"/>
      <c r="USM71" s="87"/>
      <c r="USN71" s="88"/>
      <c r="USO71" s="105"/>
      <c r="USP71" s="123"/>
      <c r="USQ71" s="87"/>
      <c r="USR71" s="88"/>
      <c r="USS71" s="105"/>
      <c r="UST71" s="123"/>
      <c r="USU71" s="87"/>
      <c r="USV71" s="88"/>
      <c r="USW71" s="105"/>
      <c r="USX71" s="123"/>
      <c r="USY71" s="87"/>
      <c r="USZ71" s="88"/>
      <c r="UTA71" s="105"/>
      <c r="UTB71" s="123"/>
      <c r="UTC71" s="87"/>
      <c r="UTD71" s="88"/>
      <c r="UTE71" s="105"/>
      <c r="UTF71" s="123"/>
      <c r="UTG71" s="87"/>
      <c r="UTH71" s="88"/>
      <c r="UTI71" s="105"/>
      <c r="UTJ71" s="123"/>
      <c r="UTK71" s="87"/>
      <c r="UTL71" s="88"/>
      <c r="UTM71" s="105"/>
      <c r="UTN71" s="123"/>
      <c r="UTO71" s="87"/>
      <c r="UTP71" s="88"/>
      <c r="UTQ71" s="105"/>
      <c r="UTR71" s="123"/>
      <c r="UTS71" s="87"/>
      <c r="UTT71" s="88"/>
      <c r="UTU71" s="105"/>
      <c r="UTV71" s="123"/>
      <c r="UTW71" s="87"/>
      <c r="UTX71" s="88"/>
      <c r="UTY71" s="105"/>
      <c r="UTZ71" s="123"/>
      <c r="UUA71" s="87"/>
      <c r="UUB71" s="88"/>
      <c r="UUC71" s="105"/>
      <c r="UUD71" s="123"/>
      <c r="UUE71" s="87"/>
      <c r="UUF71" s="88"/>
      <c r="UUG71" s="105"/>
      <c r="UUH71" s="123"/>
      <c r="UUI71" s="87"/>
      <c r="UUJ71" s="88"/>
      <c r="UUK71" s="105"/>
      <c r="UUL71" s="123"/>
      <c r="UUM71" s="87"/>
      <c r="UUN71" s="88"/>
      <c r="UUO71" s="105"/>
      <c r="UUP71" s="123"/>
      <c r="UUQ71" s="87"/>
      <c r="UUR71" s="88"/>
      <c r="UUS71" s="105"/>
      <c r="UUT71" s="123"/>
      <c r="UUU71" s="87"/>
      <c r="UUV71" s="88"/>
      <c r="UUW71" s="105"/>
      <c r="UUX71" s="123"/>
      <c r="UUY71" s="87"/>
      <c r="UUZ71" s="88"/>
      <c r="UVA71" s="105"/>
      <c r="UVB71" s="123"/>
      <c r="UVC71" s="87"/>
      <c r="UVD71" s="88"/>
      <c r="UVE71" s="105"/>
      <c r="UVF71" s="123"/>
      <c r="UVG71" s="87"/>
      <c r="UVH71" s="88"/>
      <c r="UVI71" s="105"/>
      <c r="UVJ71" s="123"/>
      <c r="UVK71" s="87"/>
      <c r="UVL71" s="88"/>
      <c r="UVM71" s="105"/>
      <c r="UVN71" s="123"/>
      <c r="UVO71" s="87"/>
      <c r="UVP71" s="88"/>
      <c r="UVQ71" s="105"/>
      <c r="UVR71" s="123"/>
      <c r="UVS71" s="87"/>
      <c r="UVT71" s="88"/>
      <c r="UVU71" s="105"/>
      <c r="UVV71" s="123"/>
      <c r="UVW71" s="87"/>
      <c r="UVX71" s="88"/>
      <c r="UVY71" s="105"/>
      <c r="UVZ71" s="123"/>
      <c r="UWA71" s="87"/>
      <c r="UWB71" s="88"/>
      <c r="UWC71" s="105"/>
      <c r="UWD71" s="123"/>
      <c r="UWE71" s="87"/>
      <c r="UWF71" s="88"/>
      <c r="UWG71" s="105"/>
      <c r="UWH71" s="123"/>
      <c r="UWI71" s="87"/>
      <c r="UWJ71" s="88"/>
      <c r="UWK71" s="105"/>
      <c r="UWL71" s="123"/>
      <c r="UWM71" s="87"/>
      <c r="UWN71" s="88"/>
      <c r="UWO71" s="105"/>
      <c r="UWP71" s="123"/>
      <c r="UWQ71" s="87"/>
      <c r="UWR71" s="88"/>
      <c r="UWS71" s="105"/>
      <c r="UWT71" s="123"/>
      <c r="UWU71" s="87"/>
      <c r="UWV71" s="88"/>
      <c r="UWW71" s="105"/>
      <c r="UWX71" s="123"/>
      <c r="UWY71" s="87"/>
      <c r="UWZ71" s="88"/>
      <c r="UXA71" s="105"/>
      <c r="UXB71" s="123"/>
      <c r="UXC71" s="87"/>
      <c r="UXD71" s="88"/>
      <c r="UXE71" s="105"/>
      <c r="UXF71" s="123"/>
      <c r="UXG71" s="87"/>
      <c r="UXH71" s="88"/>
      <c r="UXI71" s="105"/>
      <c r="UXJ71" s="123"/>
      <c r="UXK71" s="87"/>
      <c r="UXL71" s="88"/>
      <c r="UXM71" s="105"/>
      <c r="UXN71" s="123"/>
      <c r="UXO71" s="87"/>
      <c r="UXP71" s="88"/>
      <c r="UXQ71" s="105"/>
      <c r="UXR71" s="123"/>
      <c r="UXS71" s="87"/>
      <c r="UXT71" s="88"/>
      <c r="UXU71" s="105"/>
      <c r="UXV71" s="123"/>
      <c r="UXW71" s="87"/>
      <c r="UXX71" s="88"/>
      <c r="UXY71" s="105"/>
      <c r="UXZ71" s="123"/>
      <c r="UYA71" s="87"/>
      <c r="UYB71" s="88"/>
      <c r="UYC71" s="105"/>
      <c r="UYD71" s="123"/>
      <c r="UYE71" s="87"/>
      <c r="UYF71" s="88"/>
      <c r="UYG71" s="105"/>
      <c r="UYH71" s="123"/>
      <c r="UYI71" s="87"/>
      <c r="UYJ71" s="88"/>
      <c r="UYK71" s="105"/>
      <c r="UYL71" s="123"/>
      <c r="UYM71" s="87"/>
      <c r="UYN71" s="88"/>
      <c r="UYO71" s="105"/>
      <c r="UYP71" s="123"/>
      <c r="UYQ71" s="87"/>
      <c r="UYR71" s="88"/>
      <c r="UYS71" s="105"/>
      <c r="UYT71" s="123"/>
      <c r="UYU71" s="87"/>
      <c r="UYV71" s="88"/>
      <c r="UYW71" s="105"/>
      <c r="UYX71" s="123"/>
      <c r="UYY71" s="87"/>
      <c r="UYZ71" s="88"/>
      <c r="UZA71" s="105"/>
      <c r="UZB71" s="123"/>
      <c r="UZC71" s="87"/>
      <c r="UZD71" s="88"/>
      <c r="UZE71" s="105"/>
      <c r="UZF71" s="123"/>
      <c r="UZG71" s="87"/>
      <c r="UZH71" s="88"/>
      <c r="UZI71" s="105"/>
      <c r="UZJ71" s="123"/>
      <c r="UZK71" s="87"/>
      <c r="UZL71" s="88"/>
      <c r="UZM71" s="105"/>
      <c r="UZN71" s="123"/>
      <c r="UZO71" s="87"/>
      <c r="UZP71" s="88"/>
      <c r="UZQ71" s="105"/>
      <c r="UZR71" s="123"/>
      <c r="UZS71" s="87"/>
      <c r="UZT71" s="88"/>
      <c r="UZU71" s="105"/>
      <c r="UZV71" s="123"/>
      <c r="UZW71" s="87"/>
      <c r="UZX71" s="88"/>
      <c r="UZY71" s="105"/>
      <c r="UZZ71" s="123"/>
      <c r="VAA71" s="87"/>
      <c r="VAB71" s="88"/>
      <c r="VAC71" s="105"/>
      <c r="VAD71" s="123"/>
      <c r="VAE71" s="87"/>
      <c r="VAF71" s="88"/>
      <c r="VAG71" s="105"/>
      <c r="VAH71" s="123"/>
      <c r="VAI71" s="87"/>
      <c r="VAJ71" s="88"/>
      <c r="VAK71" s="105"/>
      <c r="VAL71" s="123"/>
      <c r="VAM71" s="87"/>
      <c r="VAN71" s="88"/>
      <c r="VAO71" s="105"/>
      <c r="VAP71" s="123"/>
      <c r="VAQ71" s="87"/>
      <c r="VAR71" s="88"/>
      <c r="VAS71" s="105"/>
      <c r="VAT71" s="123"/>
      <c r="VAU71" s="87"/>
      <c r="VAV71" s="88"/>
      <c r="VAW71" s="105"/>
      <c r="VAX71" s="123"/>
      <c r="VAY71" s="87"/>
      <c r="VAZ71" s="88"/>
      <c r="VBA71" s="105"/>
      <c r="VBB71" s="123"/>
      <c r="VBC71" s="87"/>
      <c r="VBD71" s="88"/>
      <c r="VBE71" s="105"/>
      <c r="VBF71" s="123"/>
      <c r="VBG71" s="87"/>
      <c r="VBH71" s="88"/>
      <c r="VBI71" s="105"/>
      <c r="VBJ71" s="123"/>
      <c r="VBK71" s="87"/>
      <c r="VBL71" s="88"/>
      <c r="VBM71" s="105"/>
      <c r="VBN71" s="123"/>
      <c r="VBO71" s="87"/>
      <c r="VBP71" s="88"/>
      <c r="VBQ71" s="105"/>
      <c r="VBR71" s="123"/>
      <c r="VBS71" s="87"/>
      <c r="VBT71" s="88"/>
      <c r="VBU71" s="105"/>
      <c r="VBV71" s="123"/>
      <c r="VBW71" s="87"/>
      <c r="VBX71" s="88"/>
      <c r="VBY71" s="105"/>
      <c r="VBZ71" s="123"/>
      <c r="VCA71" s="87"/>
      <c r="VCB71" s="88"/>
      <c r="VCC71" s="105"/>
      <c r="VCD71" s="123"/>
      <c r="VCE71" s="87"/>
      <c r="VCF71" s="88"/>
      <c r="VCG71" s="105"/>
      <c r="VCH71" s="123"/>
      <c r="VCI71" s="87"/>
      <c r="VCJ71" s="88"/>
      <c r="VCK71" s="105"/>
      <c r="VCL71" s="123"/>
      <c r="VCM71" s="87"/>
      <c r="VCN71" s="88"/>
      <c r="VCO71" s="105"/>
      <c r="VCP71" s="123"/>
      <c r="VCQ71" s="87"/>
      <c r="VCR71" s="88"/>
      <c r="VCS71" s="105"/>
      <c r="VCT71" s="123"/>
      <c r="VCU71" s="87"/>
      <c r="VCV71" s="88"/>
      <c r="VCW71" s="105"/>
      <c r="VCX71" s="123"/>
      <c r="VCY71" s="87"/>
      <c r="VCZ71" s="88"/>
      <c r="VDA71" s="105"/>
      <c r="VDB71" s="123"/>
      <c r="VDC71" s="87"/>
      <c r="VDD71" s="88"/>
      <c r="VDE71" s="105"/>
      <c r="VDF71" s="123"/>
      <c r="VDG71" s="87"/>
      <c r="VDH71" s="88"/>
      <c r="VDI71" s="105"/>
      <c r="VDJ71" s="123"/>
      <c r="VDK71" s="87"/>
      <c r="VDL71" s="88"/>
      <c r="VDM71" s="105"/>
      <c r="VDN71" s="123"/>
      <c r="VDO71" s="87"/>
      <c r="VDP71" s="88"/>
      <c r="VDQ71" s="105"/>
      <c r="VDR71" s="123"/>
      <c r="VDS71" s="87"/>
      <c r="VDT71" s="88"/>
      <c r="VDU71" s="105"/>
      <c r="VDV71" s="123"/>
      <c r="VDW71" s="87"/>
      <c r="VDX71" s="88"/>
      <c r="VDY71" s="105"/>
      <c r="VDZ71" s="123"/>
      <c r="VEA71" s="87"/>
      <c r="VEB71" s="88"/>
      <c r="VEC71" s="105"/>
      <c r="VED71" s="123"/>
      <c r="VEE71" s="87"/>
      <c r="VEF71" s="88"/>
      <c r="VEG71" s="105"/>
      <c r="VEH71" s="123"/>
      <c r="VEI71" s="87"/>
      <c r="VEJ71" s="88"/>
      <c r="VEK71" s="105"/>
      <c r="VEL71" s="123"/>
      <c r="VEM71" s="87"/>
      <c r="VEN71" s="88"/>
      <c r="VEO71" s="105"/>
      <c r="VEP71" s="123"/>
      <c r="VEQ71" s="87"/>
      <c r="VER71" s="88"/>
      <c r="VES71" s="105"/>
      <c r="VET71" s="123"/>
      <c r="VEU71" s="87"/>
      <c r="VEV71" s="88"/>
      <c r="VEW71" s="105"/>
      <c r="VEX71" s="123"/>
      <c r="VEY71" s="87"/>
      <c r="VEZ71" s="88"/>
      <c r="VFA71" s="105"/>
      <c r="VFB71" s="123"/>
      <c r="VFC71" s="87"/>
      <c r="VFD71" s="88"/>
      <c r="VFE71" s="105"/>
      <c r="VFF71" s="123"/>
      <c r="VFG71" s="87"/>
      <c r="VFH71" s="88"/>
      <c r="VFI71" s="105"/>
      <c r="VFJ71" s="123"/>
      <c r="VFK71" s="87"/>
      <c r="VFL71" s="88"/>
      <c r="VFM71" s="105"/>
      <c r="VFN71" s="123"/>
      <c r="VFO71" s="87"/>
      <c r="VFP71" s="88"/>
      <c r="VFQ71" s="105"/>
      <c r="VFR71" s="123"/>
      <c r="VFS71" s="87"/>
      <c r="VFT71" s="88"/>
      <c r="VFU71" s="105"/>
      <c r="VFV71" s="123"/>
      <c r="VFW71" s="87"/>
      <c r="VFX71" s="88"/>
      <c r="VFY71" s="105"/>
      <c r="VFZ71" s="123"/>
      <c r="VGA71" s="87"/>
      <c r="VGB71" s="88"/>
      <c r="VGC71" s="105"/>
      <c r="VGD71" s="123"/>
      <c r="VGE71" s="87"/>
      <c r="VGF71" s="88"/>
      <c r="VGG71" s="105"/>
      <c r="VGH71" s="123"/>
      <c r="VGI71" s="87"/>
      <c r="VGJ71" s="88"/>
      <c r="VGK71" s="105"/>
      <c r="VGL71" s="123"/>
      <c r="VGM71" s="87"/>
      <c r="VGN71" s="88"/>
      <c r="VGO71" s="105"/>
      <c r="VGP71" s="123"/>
      <c r="VGQ71" s="87"/>
      <c r="VGR71" s="88"/>
      <c r="VGS71" s="105"/>
      <c r="VGT71" s="123"/>
      <c r="VGU71" s="87"/>
      <c r="VGV71" s="88"/>
      <c r="VGW71" s="105"/>
      <c r="VGX71" s="123"/>
      <c r="VGY71" s="87"/>
      <c r="VGZ71" s="88"/>
      <c r="VHA71" s="105"/>
      <c r="VHB71" s="123"/>
      <c r="VHC71" s="87"/>
      <c r="VHD71" s="88"/>
      <c r="VHE71" s="105"/>
      <c r="VHF71" s="123"/>
      <c r="VHG71" s="87"/>
      <c r="VHH71" s="88"/>
      <c r="VHI71" s="105"/>
      <c r="VHJ71" s="123"/>
      <c r="VHK71" s="87"/>
      <c r="VHL71" s="88"/>
      <c r="VHM71" s="105"/>
      <c r="VHN71" s="123"/>
      <c r="VHO71" s="87"/>
      <c r="VHP71" s="88"/>
      <c r="VHQ71" s="105"/>
      <c r="VHR71" s="123"/>
      <c r="VHS71" s="87"/>
      <c r="VHT71" s="88"/>
      <c r="VHU71" s="105"/>
      <c r="VHV71" s="123"/>
      <c r="VHW71" s="87"/>
      <c r="VHX71" s="88"/>
      <c r="VHY71" s="105"/>
      <c r="VHZ71" s="123"/>
      <c r="VIA71" s="87"/>
      <c r="VIB71" s="88"/>
      <c r="VIC71" s="105"/>
      <c r="VID71" s="123"/>
      <c r="VIE71" s="87"/>
      <c r="VIF71" s="88"/>
      <c r="VIG71" s="105"/>
      <c r="VIH71" s="123"/>
      <c r="VII71" s="87"/>
      <c r="VIJ71" s="88"/>
      <c r="VIK71" s="105"/>
      <c r="VIL71" s="123"/>
      <c r="VIM71" s="87"/>
      <c r="VIN71" s="88"/>
      <c r="VIO71" s="105"/>
      <c r="VIP71" s="123"/>
      <c r="VIQ71" s="87"/>
      <c r="VIR71" s="88"/>
      <c r="VIS71" s="105"/>
      <c r="VIT71" s="123"/>
      <c r="VIU71" s="87"/>
      <c r="VIV71" s="88"/>
      <c r="VIW71" s="105"/>
      <c r="VIX71" s="123"/>
      <c r="VIY71" s="87"/>
      <c r="VIZ71" s="88"/>
      <c r="VJA71" s="105"/>
      <c r="VJB71" s="123"/>
      <c r="VJC71" s="87"/>
      <c r="VJD71" s="88"/>
      <c r="VJE71" s="105"/>
      <c r="VJF71" s="123"/>
      <c r="VJG71" s="87"/>
      <c r="VJH71" s="88"/>
      <c r="VJI71" s="105"/>
      <c r="VJJ71" s="123"/>
      <c r="VJK71" s="87"/>
      <c r="VJL71" s="88"/>
      <c r="VJM71" s="105"/>
      <c r="VJN71" s="123"/>
      <c r="VJO71" s="87"/>
      <c r="VJP71" s="88"/>
      <c r="VJQ71" s="105"/>
      <c r="VJR71" s="123"/>
      <c r="VJS71" s="87"/>
      <c r="VJT71" s="88"/>
      <c r="VJU71" s="105"/>
      <c r="VJV71" s="123"/>
      <c r="VJW71" s="87"/>
      <c r="VJX71" s="88"/>
      <c r="VJY71" s="105"/>
      <c r="VJZ71" s="123"/>
      <c r="VKA71" s="87"/>
      <c r="VKB71" s="88"/>
      <c r="VKC71" s="105"/>
      <c r="VKD71" s="123"/>
      <c r="VKE71" s="87"/>
      <c r="VKF71" s="88"/>
      <c r="VKG71" s="105"/>
      <c r="VKH71" s="123"/>
      <c r="VKI71" s="87"/>
      <c r="VKJ71" s="88"/>
      <c r="VKK71" s="105"/>
      <c r="VKL71" s="123"/>
      <c r="VKM71" s="87"/>
      <c r="VKN71" s="88"/>
      <c r="VKO71" s="105"/>
      <c r="VKP71" s="123"/>
      <c r="VKQ71" s="87"/>
      <c r="VKR71" s="88"/>
      <c r="VKS71" s="105"/>
      <c r="VKT71" s="123"/>
      <c r="VKU71" s="87"/>
      <c r="VKV71" s="88"/>
      <c r="VKW71" s="105"/>
      <c r="VKX71" s="123"/>
      <c r="VKY71" s="87"/>
      <c r="VKZ71" s="88"/>
      <c r="VLA71" s="105"/>
      <c r="VLB71" s="123"/>
      <c r="VLC71" s="87"/>
      <c r="VLD71" s="88"/>
      <c r="VLE71" s="105"/>
      <c r="VLF71" s="123"/>
      <c r="VLG71" s="87"/>
      <c r="VLH71" s="88"/>
      <c r="VLI71" s="105"/>
      <c r="VLJ71" s="123"/>
      <c r="VLK71" s="87"/>
      <c r="VLL71" s="88"/>
      <c r="VLM71" s="105"/>
      <c r="VLN71" s="123"/>
      <c r="VLO71" s="87"/>
      <c r="VLP71" s="88"/>
      <c r="VLQ71" s="105"/>
      <c r="VLR71" s="123"/>
      <c r="VLS71" s="87"/>
      <c r="VLT71" s="88"/>
      <c r="VLU71" s="105"/>
      <c r="VLV71" s="123"/>
      <c r="VLW71" s="87"/>
      <c r="VLX71" s="88"/>
      <c r="VLY71" s="105"/>
      <c r="VLZ71" s="123"/>
      <c r="VMA71" s="87"/>
      <c r="VMB71" s="88"/>
      <c r="VMC71" s="105"/>
      <c r="VMD71" s="123"/>
      <c r="VME71" s="87"/>
      <c r="VMF71" s="88"/>
      <c r="VMG71" s="105"/>
      <c r="VMH71" s="123"/>
      <c r="VMI71" s="87"/>
      <c r="VMJ71" s="88"/>
      <c r="VMK71" s="105"/>
      <c r="VML71" s="123"/>
      <c r="VMM71" s="87"/>
      <c r="VMN71" s="88"/>
      <c r="VMO71" s="105"/>
      <c r="VMP71" s="123"/>
      <c r="VMQ71" s="87"/>
      <c r="VMR71" s="88"/>
      <c r="VMS71" s="105"/>
      <c r="VMT71" s="123"/>
      <c r="VMU71" s="87"/>
      <c r="VMV71" s="88"/>
      <c r="VMW71" s="105"/>
      <c r="VMX71" s="123"/>
      <c r="VMY71" s="87"/>
      <c r="VMZ71" s="88"/>
      <c r="VNA71" s="105"/>
      <c r="VNB71" s="123"/>
      <c r="VNC71" s="87"/>
      <c r="VND71" s="88"/>
      <c r="VNE71" s="105"/>
      <c r="VNF71" s="123"/>
      <c r="VNG71" s="87"/>
      <c r="VNH71" s="88"/>
      <c r="VNI71" s="105"/>
      <c r="VNJ71" s="123"/>
      <c r="VNK71" s="87"/>
      <c r="VNL71" s="88"/>
      <c r="VNM71" s="105"/>
      <c r="VNN71" s="123"/>
      <c r="VNO71" s="87"/>
      <c r="VNP71" s="88"/>
      <c r="VNQ71" s="105"/>
      <c r="VNR71" s="123"/>
      <c r="VNS71" s="87"/>
      <c r="VNT71" s="88"/>
      <c r="VNU71" s="105"/>
      <c r="VNV71" s="123"/>
      <c r="VNW71" s="87"/>
      <c r="VNX71" s="88"/>
      <c r="VNY71" s="105"/>
      <c r="VNZ71" s="123"/>
      <c r="VOA71" s="87"/>
      <c r="VOB71" s="88"/>
      <c r="VOC71" s="105"/>
      <c r="VOD71" s="123"/>
      <c r="VOE71" s="87"/>
      <c r="VOF71" s="88"/>
      <c r="VOG71" s="105"/>
      <c r="VOH71" s="123"/>
      <c r="VOI71" s="87"/>
      <c r="VOJ71" s="88"/>
      <c r="VOK71" s="105"/>
      <c r="VOL71" s="123"/>
      <c r="VOM71" s="87"/>
      <c r="VON71" s="88"/>
      <c r="VOO71" s="105"/>
      <c r="VOP71" s="123"/>
      <c r="VOQ71" s="87"/>
      <c r="VOR71" s="88"/>
      <c r="VOS71" s="105"/>
      <c r="VOT71" s="123"/>
      <c r="VOU71" s="87"/>
      <c r="VOV71" s="88"/>
      <c r="VOW71" s="105"/>
      <c r="VOX71" s="123"/>
      <c r="VOY71" s="87"/>
      <c r="VOZ71" s="88"/>
      <c r="VPA71" s="105"/>
      <c r="VPB71" s="123"/>
      <c r="VPC71" s="87"/>
      <c r="VPD71" s="88"/>
      <c r="VPE71" s="105"/>
      <c r="VPF71" s="123"/>
      <c r="VPG71" s="87"/>
      <c r="VPH71" s="88"/>
      <c r="VPI71" s="105"/>
      <c r="VPJ71" s="123"/>
      <c r="VPK71" s="87"/>
      <c r="VPL71" s="88"/>
      <c r="VPM71" s="105"/>
      <c r="VPN71" s="123"/>
      <c r="VPO71" s="87"/>
      <c r="VPP71" s="88"/>
      <c r="VPQ71" s="105"/>
      <c r="VPR71" s="123"/>
      <c r="VPS71" s="87"/>
      <c r="VPT71" s="88"/>
      <c r="VPU71" s="105"/>
      <c r="VPV71" s="123"/>
      <c r="VPW71" s="87"/>
      <c r="VPX71" s="88"/>
      <c r="VPY71" s="105"/>
      <c r="VPZ71" s="123"/>
      <c r="VQA71" s="87"/>
      <c r="VQB71" s="88"/>
      <c r="VQC71" s="105"/>
      <c r="VQD71" s="123"/>
      <c r="VQE71" s="87"/>
      <c r="VQF71" s="88"/>
      <c r="VQG71" s="105"/>
      <c r="VQH71" s="123"/>
      <c r="VQI71" s="87"/>
      <c r="VQJ71" s="88"/>
      <c r="VQK71" s="105"/>
      <c r="VQL71" s="123"/>
      <c r="VQM71" s="87"/>
      <c r="VQN71" s="88"/>
      <c r="VQO71" s="105"/>
      <c r="VQP71" s="123"/>
      <c r="VQQ71" s="87"/>
      <c r="VQR71" s="88"/>
      <c r="VQS71" s="105"/>
      <c r="VQT71" s="123"/>
      <c r="VQU71" s="87"/>
      <c r="VQV71" s="88"/>
      <c r="VQW71" s="105"/>
      <c r="VQX71" s="123"/>
      <c r="VQY71" s="87"/>
      <c r="VQZ71" s="88"/>
      <c r="VRA71" s="105"/>
      <c r="VRB71" s="123"/>
      <c r="VRC71" s="87"/>
      <c r="VRD71" s="88"/>
      <c r="VRE71" s="105"/>
      <c r="VRF71" s="123"/>
      <c r="VRG71" s="87"/>
      <c r="VRH71" s="88"/>
      <c r="VRI71" s="105"/>
      <c r="VRJ71" s="123"/>
      <c r="VRK71" s="87"/>
      <c r="VRL71" s="88"/>
      <c r="VRM71" s="105"/>
      <c r="VRN71" s="123"/>
      <c r="VRO71" s="87"/>
      <c r="VRP71" s="88"/>
      <c r="VRQ71" s="105"/>
      <c r="VRR71" s="123"/>
      <c r="VRS71" s="87"/>
      <c r="VRT71" s="88"/>
      <c r="VRU71" s="105"/>
      <c r="VRV71" s="123"/>
      <c r="VRW71" s="87"/>
      <c r="VRX71" s="88"/>
      <c r="VRY71" s="105"/>
      <c r="VRZ71" s="123"/>
      <c r="VSA71" s="87"/>
      <c r="VSB71" s="88"/>
      <c r="VSC71" s="105"/>
      <c r="VSD71" s="123"/>
      <c r="VSE71" s="87"/>
      <c r="VSF71" s="88"/>
      <c r="VSG71" s="105"/>
      <c r="VSH71" s="123"/>
      <c r="VSI71" s="87"/>
      <c r="VSJ71" s="88"/>
      <c r="VSK71" s="105"/>
      <c r="VSL71" s="123"/>
      <c r="VSM71" s="87"/>
      <c r="VSN71" s="88"/>
      <c r="VSO71" s="105"/>
      <c r="VSP71" s="123"/>
      <c r="VSQ71" s="87"/>
      <c r="VSR71" s="88"/>
      <c r="VSS71" s="105"/>
      <c r="VST71" s="123"/>
      <c r="VSU71" s="87"/>
      <c r="VSV71" s="88"/>
      <c r="VSW71" s="105"/>
      <c r="VSX71" s="123"/>
      <c r="VSY71" s="87"/>
      <c r="VSZ71" s="88"/>
      <c r="VTA71" s="105"/>
      <c r="VTB71" s="123"/>
      <c r="VTC71" s="87"/>
      <c r="VTD71" s="88"/>
      <c r="VTE71" s="105"/>
      <c r="VTF71" s="123"/>
      <c r="VTG71" s="87"/>
      <c r="VTH71" s="88"/>
      <c r="VTI71" s="105"/>
      <c r="VTJ71" s="123"/>
      <c r="VTK71" s="87"/>
      <c r="VTL71" s="88"/>
      <c r="VTM71" s="105"/>
      <c r="VTN71" s="123"/>
      <c r="VTO71" s="87"/>
      <c r="VTP71" s="88"/>
      <c r="VTQ71" s="105"/>
      <c r="VTR71" s="123"/>
      <c r="VTS71" s="87"/>
      <c r="VTT71" s="88"/>
      <c r="VTU71" s="105"/>
      <c r="VTV71" s="123"/>
      <c r="VTW71" s="87"/>
      <c r="VTX71" s="88"/>
      <c r="VTY71" s="105"/>
      <c r="VTZ71" s="123"/>
      <c r="VUA71" s="87"/>
      <c r="VUB71" s="88"/>
      <c r="VUC71" s="105"/>
      <c r="VUD71" s="123"/>
      <c r="VUE71" s="87"/>
      <c r="VUF71" s="88"/>
      <c r="VUG71" s="105"/>
      <c r="VUH71" s="123"/>
      <c r="VUI71" s="87"/>
      <c r="VUJ71" s="88"/>
      <c r="VUK71" s="105"/>
      <c r="VUL71" s="123"/>
      <c r="VUM71" s="87"/>
      <c r="VUN71" s="88"/>
      <c r="VUO71" s="105"/>
      <c r="VUP71" s="123"/>
      <c r="VUQ71" s="87"/>
      <c r="VUR71" s="88"/>
      <c r="VUS71" s="105"/>
      <c r="VUT71" s="123"/>
      <c r="VUU71" s="87"/>
      <c r="VUV71" s="88"/>
      <c r="VUW71" s="105"/>
      <c r="VUX71" s="123"/>
      <c r="VUY71" s="87"/>
      <c r="VUZ71" s="88"/>
      <c r="VVA71" s="105"/>
      <c r="VVB71" s="123"/>
      <c r="VVC71" s="87"/>
      <c r="VVD71" s="88"/>
      <c r="VVE71" s="105"/>
      <c r="VVF71" s="123"/>
      <c r="VVG71" s="87"/>
      <c r="VVH71" s="88"/>
      <c r="VVI71" s="105"/>
      <c r="VVJ71" s="123"/>
      <c r="VVK71" s="87"/>
      <c r="VVL71" s="88"/>
      <c r="VVM71" s="105"/>
      <c r="VVN71" s="123"/>
      <c r="VVO71" s="87"/>
      <c r="VVP71" s="88"/>
      <c r="VVQ71" s="105"/>
      <c r="VVR71" s="123"/>
      <c r="VVS71" s="87"/>
      <c r="VVT71" s="88"/>
      <c r="VVU71" s="105"/>
      <c r="VVV71" s="123"/>
      <c r="VVW71" s="87"/>
      <c r="VVX71" s="88"/>
      <c r="VVY71" s="105"/>
      <c r="VVZ71" s="123"/>
      <c r="VWA71" s="87"/>
      <c r="VWB71" s="88"/>
      <c r="VWC71" s="105"/>
      <c r="VWD71" s="123"/>
      <c r="VWE71" s="87"/>
      <c r="VWF71" s="88"/>
      <c r="VWG71" s="105"/>
      <c r="VWH71" s="123"/>
      <c r="VWI71" s="87"/>
      <c r="VWJ71" s="88"/>
      <c r="VWK71" s="105"/>
      <c r="VWL71" s="123"/>
      <c r="VWM71" s="87"/>
      <c r="VWN71" s="88"/>
      <c r="VWO71" s="105"/>
      <c r="VWP71" s="123"/>
      <c r="VWQ71" s="87"/>
      <c r="VWR71" s="88"/>
      <c r="VWS71" s="105"/>
      <c r="VWT71" s="123"/>
      <c r="VWU71" s="87"/>
      <c r="VWV71" s="88"/>
      <c r="VWW71" s="105"/>
      <c r="VWX71" s="123"/>
      <c r="VWY71" s="87"/>
      <c r="VWZ71" s="88"/>
      <c r="VXA71" s="105"/>
      <c r="VXB71" s="123"/>
      <c r="VXC71" s="87"/>
      <c r="VXD71" s="88"/>
      <c r="VXE71" s="105"/>
      <c r="VXF71" s="123"/>
      <c r="VXG71" s="87"/>
      <c r="VXH71" s="88"/>
      <c r="VXI71" s="105"/>
      <c r="VXJ71" s="123"/>
      <c r="VXK71" s="87"/>
      <c r="VXL71" s="88"/>
      <c r="VXM71" s="105"/>
      <c r="VXN71" s="123"/>
      <c r="VXO71" s="87"/>
      <c r="VXP71" s="88"/>
      <c r="VXQ71" s="105"/>
      <c r="VXR71" s="123"/>
      <c r="VXS71" s="87"/>
      <c r="VXT71" s="88"/>
      <c r="VXU71" s="105"/>
      <c r="VXV71" s="123"/>
      <c r="VXW71" s="87"/>
      <c r="VXX71" s="88"/>
      <c r="VXY71" s="105"/>
      <c r="VXZ71" s="123"/>
      <c r="VYA71" s="87"/>
      <c r="VYB71" s="88"/>
      <c r="VYC71" s="105"/>
      <c r="VYD71" s="123"/>
      <c r="VYE71" s="87"/>
      <c r="VYF71" s="88"/>
      <c r="VYG71" s="105"/>
      <c r="VYH71" s="123"/>
      <c r="VYI71" s="87"/>
      <c r="VYJ71" s="88"/>
      <c r="VYK71" s="105"/>
      <c r="VYL71" s="123"/>
      <c r="VYM71" s="87"/>
      <c r="VYN71" s="88"/>
      <c r="VYO71" s="105"/>
      <c r="VYP71" s="123"/>
      <c r="VYQ71" s="87"/>
      <c r="VYR71" s="88"/>
      <c r="VYS71" s="105"/>
      <c r="VYT71" s="123"/>
      <c r="VYU71" s="87"/>
      <c r="VYV71" s="88"/>
      <c r="VYW71" s="105"/>
      <c r="VYX71" s="123"/>
      <c r="VYY71" s="87"/>
      <c r="VYZ71" s="88"/>
      <c r="VZA71" s="105"/>
      <c r="VZB71" s="123"/>
      <c r="VZC71" s="87"/>
      <c r="VZD71" s="88"/>
      <c r="VZE71" s="105"/>
      <c r="VZF71" s="123"/>
      <c r="VZG71" s="87"/>
      <c r="VZH71" s="88"/>
      <c r="VZI71" s="105"/>
      <c r="VZJ71" s="123"/>
      <c r="VZK71" s="87"/>
      <c r="VZL71" s="88"/>
      <c r="VZM71" s="105"/>
      <c r="VZN71" s="123"/>
      <c r="VZO71" s="87"/>
      <c r="VZP71" s="88"/>
      <c r="VZQ71" s="105"/>
      <c r="VZR71" s="123"/>
      <c r="VZS71" s="87"/>
      <c r="VZT71" s="88"/>
      <c r="VZU71" s="105"/>
      <c r="VZV71" s="123"/>
      <c r="VZW71" s="87"/>
      <c r="VZX71" s="88"/>
      <c r="VZY71" s="105"/>
      <c r="VZZ71" s="123"/>
      <c r="WAA71" s="87"/>
      <c r="WAB71" s="88"/>
      <c r="WAC71" s="105"/>
      <c r="WAD71" s="123"/>
      <c r="WAE71" s="87"/>
      <c r="WAF71" s="88"/>
      <c r="WAG71" s="105"/>
      <c r="WAH71" s="123"/>
      <c r="WAI71" s="87"/>
      <c r="WAJ71" s="88"/>
      <c r="WAK71" s="105"/>
      <c r="WAL71" s="123"/>
      <c r="WAM71" s="87"/>
      <c r="WAN71" s="88"/>
      <c r="WAO71" s="105"/>
      <c r="WAP71" s="123"/>
      <c r="WAQ71" s="87"/>
      <c r="WAR71" s="88"/>
      <c r="WAS71" s="105"/>
      <c r="WAT71" s="123"/>
      <c r="WAU71" s="87"/>
      <c r="WAV71" s="88"/>
      <c r="WAW71" s="105"/>
      <c r="WAX71" s="123"/>
      <c r="WAY71" s="87"/>
      <c r="WAZ71" s="88"/>
      <c r="WBA71" s="105"/>
      <c r="WBB71" s="123"/>
      <c r="WBC71" s="87"/>
      <c r="WBD71" s="88"/>
      <c r="WBE71" s="105"/>
      <c r="WBF71" s="123"/>
      <c r="WBG71" s="87"/>
      <c r="WBH71" s="88"/>
      <c r="WBI71" s="105"/>
      <c r="WBJ71" s="123"/>
      <c r="WBK71" s="87"/>
      <c r="WBL71" s="88"/>
      <c r="WBM71" s="105"/>
      <c r="WBN71" s="123"/>
      <c r="WBO71" s="87"/>
      <c r="WBP71" s="88"/>
      <c r="WBQ71" s="105"/>
      <c r="WBR71" s="123"/>
      <c r="WBS71" s="87"/>
      <c r="WBT71" s="88"/>
      <c r="WBU71" s="105"/>
      <c r="WBV71" s="123"/>
      <c r="WBW71" s="87"/>
      <c r="WBX71" s="88"/>
      <c r="WBY71" s="105"/>
      <c r="WBZ71" s="123"/>
      <c r="WCA71" s="87"/>
      <c r="WCB71" s="88"/>
      <c r="WCC71" s="105"/>
      <c r="WCD71" s="123"/>
      <c r="WCE71" s="87"/>
      <c r="WCF71" s="88"/>
      <c r="WCG71" s="105"/>
      <c r="WCH71" s="123"/>
      <c r="WCI71" s="87"/>
      <c r="WCJ71" s="88"/>
      <c r="WCK71" s="105"/>
      <c r="WCL71" s="123"/>
      <c r="WCM71" s="87"/>
      <c r="WCN71" s="88"/>
      <c r="WCO71" s="105"/>
      <c r="WCP71" s="123"/>
      <c r="WCQ71" s="87"/>
      <c r="WCR71" s="88"/>
      <c r="WCS71" s="105"/>
      <c r="WCT71" s="123"/>
      <c r="WCU71" s="87"/>
      <c r="WCV71" s="88"/>
      <c r="WCW71" s="105"/>
      <c r="WCX71" s="123"/>
      <c r="WCY71" s="87"/>
      <c r="WCZ71" s="88"/>
      <c r="WDA71" s="105"/>
      <c r="WDB71" s="123"/>
      <c r="WDC71" s="87"/>
      <c r="WDD71" s="88"/>
      <c r="WDE71" s="105"/>
      <c r="WDF71" s="123"/>
      <c r="WDG71" s="87"/>
      <c r="WDH71" s="88"/>
      <c r="WDI71" s="105"/>
      <c r="WDJ71" s="123"/>
      <c r="WDK71" s="87"/>
      <c r="WDL71" s="88"/>
      <c r="WDM71" s="105"/>
      <c r="WDN71" s="123"/>
      <c r="WDO71" s="87"/>
      <c r="WDP71" s="88"/>
      <c r="WDQ71" s="105"/>
      <c r="WDR71" s="123"/>
      <c r="WDS71" s="87"/>
      <c r="WDT71" s="88"/>
      <c r="WDU71" s="105"/>
      <c r="WDV71" s="123"/>
      <c r="WDW71" s="87"/>
      <c r="WDX71" s="88"/>
      <c r="WDY71" s="105"/>
      <c r="WDZ71" s="123"/>
      <c r="WEA71" s="87"/>
      <c r="WEB71" s="88"/>
      <c r="WEC71" s="105"/>
      <c r="WED71" s="123"/>
      <c r="WEE71" s="87"/>
      <c r="WEF71" s="88"/>
      <c r="WEG71" s="105"/>
      <c r="WEH71" s="123"/>
      <c r="WEI71" s="87"/>
      <c r="WEJ71" s="88"/>
      <c r="WEK71" s="105"/>
      <c r="WEL71" s="123"/>
      <c r="WEM71" s="87"/>
      <c r="WEN71" s="88"/>
      <c r="WEO71" s="105"/>
      <c r="WEP71" s="123"/>
      <c r="WEQ71" s="87"/>
      <c r="WER71" s="88"/>
      <c r="WES71" s="105"/>
      <c r="WET71" s="123"/>
      <c r="WEU71" s="87"/>
      <c r="WEV71" s="88"/>
      <c r="WEW71" s="105"/>
      <c r="WEX71" s="123"/>
      <c r="WEY71" s="87"/>
      <c r="WEZ71" s="88"/>
      <c r="WFA71" s="105"/>
      <c r="WFB71" s="123"/>
      <c r="WFC71" s="87"/>
      <c r="WFD71" s="88"/>
      <c r="WFE71" s="105"/>
      <c r="WFF71" s="123"/>
      <c r="WFG71" s="87"/>
      <c r="WFH71" s="88"/>
      <c r="WFI71" s="105"/>
      <c r="WFJ71" s="123"/>
      <c r="WFK71" s="87"/>
      <c r="WFL71" s="88"/>
      <c r="WFM71" s="105"/>
      <c r="WFN71" s="123"/>
      <c r="WFO71" s="87"/>
      <c r="WFP71" s="88"/>
      <c r="WFQ71" s="105"/>
      <c r="WFR71" s="123"/>
      <c r="WFS71" s="87"/>
      <c r="WFT71" s="88"/>
      <c r="WFU71" s="105"/>
      <c r="WFV71" s="123"/>
      <c r="WFW71" s="87"/>
      <c r="WFX71" s="88"/>
      <c r="WFY71" s="105"/>
      <c r="WFZ71" s="123"/>
      <c r="WGA71" s="87"/>
      <c r="WGB71" s="88"/>
      <c r="WGC71" s="105"/>
      <c r="WGD71" s="123"/>
      <c r="WGE71" s="87"/>
      <c r="WGF71" s="88"/>
      <c r="WGG71" s="105"/>
      <c r="WGH71" s="123"/>
      <c r="WGI71" s="87"/>
      <c r="WGJ71" s="88"/>
      <c r="WGK71" s="105"/>
      <c r="WGL71" s="123"/>
      <c r="WGM71" s="87"/>
      <c r="WGN71" s="88"/>
      <c r="WGO71" s="105"/>
      <c r="WGP71" s="123"/>
      <c r="WGQ71" s="87"/>
      <c r="WGR71" s="88"/>
      <c r="WGS71" s="105"/>
      <c r="WGT71" s="123"/>
      <c r="WGU71" s="87"/>
      <c r="WGV71" s="88"/>
      <c r="WGW71" s="105"/>
      <c r="WGX71" s="123"/>
      <c r="WGY71" s="87"/>
      <c r="WGZ71" s="88"/>
      <c r="WHA71" s="105"/>
      <c r="WHB71" s="123"/>
      <c r="WHC71" s="87"/>
      <c r="WHD71" s="88"/>
      <c r="WHE71" s="105"/>
      <c r="WHF71" s="123"/>
      <c r="WHG71" s="87"/>
      <c r="WHH71" s="88"/>
      <c r="WHI71" s="105"/>
      <c r="WHJ71" s="123"/>
      <c r="WHK71" s="87"/>
      <c r="WHL71" s="88"/>
      <c r="WHM71" s="105"/>
      <c r="WHN71" s="123"/>
      <c r="WHO71" s="87"/>
      <c r="WHP71" s="88"/>
      <c r="WHQ71" s="105"/>
      <c r="WHR71" s="123"/>
      <c r="WHS71" s="87"/>
      <c r="WHT71" s="88"/>
      <c r="WHU71" s="105"/>
      <c r="WHV71" s="123"/>
      <c r="WHW71" s="87"/>
      <c r="WHX71" s="88"/>
      <c r="WHY71" s="105"/>
      <c r="WHZ71" s="123"/>
      <c r="WIA71" s="87"/>
      <c r="WIB71" s="88"/>
      <c r="WIC71" s="105"/>
      <c r="WID71" s="123"/>
      <c r="WIE71" s="87"/>
      <c r="WIF71" s="88"/>
      <c r="WIG71" s="105"/>
      <c r="WIH71" s="123"/>
      <c r="WII71" s="87"/>
      <c r="WIJ71" s="88"/>
      <c r="WIK71" s="105"/>
      <c r="WIL71" s="123"/>
      <c r="WIM71" s="87"/>
      <c r="WIN71" s="88"/>
      <c r="WIO71" s="105"/>
      <c r="WIP71" s="123"/>
      <c r="WIQ71" s="87"/>
      <c r="WIR71" s="88"/>
      <c r="WIS71" s="105"/>
      <c r="WIT71" s="123"/>
      <c r="WIU71" s="87"/>
      <c r="WIV71" s="88"/>
      <c r="WIW71" s="105"/>
      <c r="WIX71" s="123"/>
      <c r="WIY71" s="87"/>
      <c r="WIZ71" s="88"/>
      <c r="WJA71" s="105"/>
      <c r="WJB71" s="123"/>
      <c r="WJC71" s="87"/>
      <c r="WJD71" s="88"/>
      <c r="WJE71" s="105"/>
      <c r="WJF71" s="123"/>
      <c r="WJG71" s="87"/>
      <c r="WJH71" s="88"/>
      <c r="WJI71" s="105"/>
      <c r="WJJ71" s="123"/>
      <c r="WJK71" s="87"/>
      <c r="WJL71" s="88"/>
      <c r="WJM71" s="105"/>
      <c r="WJN71" s="123"/>
      <c r="WJO71" s="87"/>
      <c r="WJP71" s="88"/>
      <c r="WJQ71" s="105"/>
      <c r="WJR71" s="123"/>
      <c r="WJS71" s="87"/>
      <c r="WJT71" s="88"/>
      <c r="WJU71" s="105"/>
      <c r="WJV71" s="123"/>
      <c r="WJW71" s="87"/>
      <c r="WJX71" s="88"/>
      <c r="WJY71" s="105"/>
      <c r="WJZ71" s="123"/>
      <c r="WKA71" s="87"/>
      <c r="WKB71" s="88"/>
      <c r="WKC71" s="105"/>
      <c r="WKD71" s="123"/>
      <c r="WKE71" s="87"/>
      <c r="WKF71" s="88"/>
      <c r="WKG71" s="105"/>
      <c r="WKH71" s="123"/>
      <c r="WKI71" s="87"/>
      <c r="WKJ71" s="88"/>
      <c r="WKK71" s="105"/>
      <c r="WKL71" s="123"/>
      <c r="WKM71" s="87"/>
      <c r="WKN71" s="88"/>
      <c r="WKO71" s="105"/>
      <c r="WKP71" s="123"/>
      <c r="WKQ71" s="87"/>
      <c r="WKR71" s="88"/>
      <c r="WKS71" s="105"/>
      <c r="WKT71" s="123"/>
      <c r="WKU71" s="87"/>
      <c r="WKV71" s="88"/>
      <c r="WKW71" s="105"/>
      <c r="WKX71" s="123"/>
      <c r="WKY71" s="87"/>
      <c r="WKZ71" s="88"/>
      <c r="WLA71" s="105"/>
      <c r="WLB71" s="123"/>
      <c r="WLC71" s="87"/>
      <c r="WLD71" s="88"/>
      <c r="WLE71" s="105"/>
      <c r="WLF71" s="123"/>
      <c r="WLG71" s="87"/>
      <c r="WLH71" s="88"/>
      <c r="WLI71" s="105"/>
      <c r="WLJ71" s="123"/>
      <c r="WLK71" s="87"/>
      <c r="WLL71" s="88"/>
      <c r="WLM71" s="105"/>
      <c r="WLN71" s="123"/>
      <c r="WLO71" s="87"/>
      <c r="WLP71" s="88"/>
      <c r="WLQ71" s="105"/>
      <c r="WLR71" s="123"/>
      <c r="WLS71" s="87"/>
      <c r="WLT71" s="88"/>
      <c r="WLU71" s="105"/>
      <c r="WLV71" s="123"/>
      <c r="WLW71" s="87"/>
      <c r="WLX71" s="88"/>
      <c r="WLY71" s="105"/>
      <c r="WLZ71" s="123"/>
      <c r="WMA71" s="87"/>
      <c r="WMB71" s="88"/>
      <c r="WMC71" s="105"/>
      <c r="WMD71" s="123"/>
      <c r="WME71" s="87"/>
      <c r="WMF71" s="88"/>
      <c r="WMG71" s="105"/>
      <c r="WMH71" s="123"/>
      <c r="WMI71" s="87"/>
      <c r="WMJ71" s="88"/>
      <c r="WMK71" s="105"/>
      <c r="WML71" s="123"/>
      <c r="WMM71" s="87"/>
      <c r="WMN71" s="88"/>
      <c r="WMO71" s="105"/>
      <c r="WMP71" s="123"/>
      <c r="WMQ71" s="87"/>
      <c r="WMR71" s="88"/>
      <c r="WMS71" s="105"/>
      <c r="WMT71" s="123"/>
      <c r="WMU71" s="87"/>
      <c r="WMV71" s="88"/>
      <c r="WMW71" s="105"/>
      <c r="WMX71" s="123"/>
      <c r="WMY71" s="87"/>
      <c r="WMZ71" s="88"/>
      <c r="WNA71" s="105"/>
      <c r="WNB71" s="123"/>
      <c r="WNC71" s="87"/>
      <c r="WND71" s="88"/>
      <c r="WNE71" s="105"/>
      <c r="WNF71" s="123"/>
      <c r="WNG71" s="87"/>
      <c r="WNH71" s="88"/>
      <c r="WNI71" s="105"/>
      <c r="WNJ71" s="123"/>
      <c r="WNK71" s="87"/>
      <c r="WNL71" s="88"/>
      <c r="WNM71" s="105"/>
      <c r="WNN71" s="123"/>
      <c r="WNO71" s="87"/>
      <c r="WNP71" s="88"/>
      <c r="WNQ71" s="105"/>
      <c r="WNR71" s="123"/>
      <c r="WNS71" s="87"/>
      <c r="WNT71" s="88"/>
      <c r="WNU71" s="105"/>
      <c r="WNV71" s="123"/>
      <c r="WNW71" s="87"/>
      <c r="WNX71" s="88"/>
      <c r="WNY71" s="105"/>
      <c r="WNZ71" s="123"/>
      <c r="WOA71" s="87"/>
      <c r="WOB71" s="88"/>
      <c r="WOC71" s="105"/>
      <c r="WOD71" s="123"/>
      <c r="WOE71" s="87"/>
      <c r="WOF71" s="88"/>
      <c r="WOG71" s="105"/>
      <c r="WOH71" s="123"/>
      <c r="WOI71" s="87"/>
      <c r="WOJ71" s="88"/>
      <c r="WOK71" s="105"/>
      <c r="WOL71" s="123"/>
      <c r="WOM71" s="87"/>
      <c r="WON71" s="88"/>
      <c r="WOO71" s="105"/>
      <c r="WOP71" s="123"/>
      <c r="WOQ71" s="87"/>
      <c r="WOR71" s="88"/>
      <c r="WOS71" s="105"/>
      <c r="WOT71" s="123"/>
      <c r="WOU71" s="87"/>
      <c r="WOV71" s="88"/>
      <c r="WOW71" s="105"/>
      <c r="WOX71" s="123"/>
      <c r="WOY71" s="87"/>
      <c r="WOZ71" s="88"/>
      <c r="WPA71" s="105"/>
      <c r="WPB71" s="123"/>
      <c r="WPC71" s="87"/>
      <c r="WPD71" s="88"/>
      <c r="WPE71" s="105"/>
      <c r="WPF71" s="123"/>
      <c r="WPG71" s="87"/>
      <c r="WPH71" s="88"/>
      <c r="WPI71" s="105"/>
      <c r="WPJ71" s="123"/>
      <c r="WPK71" s="87"/>
      <c r="WPL71" s="88"/>
      <c r="WPM71" s="105"/>
      <c r="WPN71" s="123"/>
      <c r="WPO71" s="87"/>
      <c r="WPP71" s="88"/>
      <c r="WPQ71" s="105"/>
      <c r="WPR71" s="123"/>
      <c r="WPS71" s="87"/>
      <c r="WPT71" s="88"/>
      <c r="WPU71" s="105"/>
      <c r="WPV71" s="123"/>
      <c r="WPW71" s="87"/>
      <c r="WPX71" s="88"/>
      <c r="WPY71" s="105"/>
      <c r="WPZ71" s="123"/>
      <c r="WQA71" s="87"/>
      <c r="WQB71" s="88"/>
      <c r="WQC71" s="105"/>
      <c r="WQD71" s="123"/>
      <c r="WQE71" s="87"/>
      <c r="WQF71" s="88"/>
      <c r="WQG71" s="105"/>
      <c r="WQH71" s="123"/>
      <c r="WQI71" s="87"/>
      <c r="WQJ71" s="88"/>
      <c r="WQK71" s="105"/>
      <c r="WQL71" s="123"/>
      <c r="WQM71" s="87"/>
      <c r="WQN71" s="88"/>
      <c r="WQO71" s="105"/>
      <c r="WQP71" s="123"/>
      <c r="WQQ71" s="87"/>
      <c r="WQR71" s="88"/>
      <c r="WQS71" s="105"/>
      <c r="WQT71" s="123"/>
      <c r="WQU71" s="87"/>
      <c r="WQV71" s="88"/>
      <c r="WQW71" s="105"/>
      <c r="WQX71" s="123"/>
      <c r="WQY71" s="87"/>
      <c r="WQZ71" s="88"/>
      <c r="WRA71" s="105"/>
      <c r="WRB71" s="123"/>
      <c r="WRC71" s="87"/>
      <c r="WRD71" s="88"/>
      <c r="WRE71" s="105"/>
      <c r="WRF71" s="123"/>
      <c r="WRG71" s="87"/>
      <c r="WRH71" s="88"/>
      <c r="WRI71" s="105"/>
      <c r="WRJ71" s="123"/>
      <c r="WRK71" s="87"/>
      <c r="WRL71" s="88"/>
      <c r="WRM71" s="105"/>
      <c r="WRN71" s="123"/>
      <c r="WRO71" s="87"/>
      <c r="WRP71" s="88"/>
      <c r="WRQ71" s="105"/>
      <c r="WRR71" s="123"/>
      <c r="WRS71" s="87"/>
      <c r="WRT71" s="88"/>
      <c r="WRU71" s="105"/>
      <c r="WRV71" s="123"/>
      <c r="WRW71" s="87"/>
      <c r="WRX71" s="88"/>
      <c r="WRY71" s="105"/>
      <c r="WRZ71" s="123"/>
      <c r="WSA71" s="87"/>
      <c r="WSB71" s="88"/>
      <c r="WSC71" s="105"/>
      <c r="WSD71" s="123"/>
      <c r="WSE71" s="87"/>
      <c r="WSF71" s="88"/>
      <c r="WSG71" s="105"/>
      <c r="WSH71" s="123"/>
      <c r="WSI71" s="87"/>
      <c r="WSJ71" s="88"/>
      <c r="WSK71" s="105"/>
      <c r="WSL71" s="123"/>
      <c r="WSM71" s="87"/>
      <c r="WSN71" s="88"/>
      <c r="WSO71" s="105"/>
      <c r="WSP71" s="123"/>
      <c r="WSQ71" s="87"/>
      <c r="WSR71" s="88"/>
      <c r="WSS71" s="105"/>
      <c r="WST71" s="123"/>
      <c r="WSU71" s="87"/>
      <c r="WSV71" s="88"/>
      <c r="WSW71" s="105"/>
      <c r="WSX71" s="123"/>
      <c r="WSY71" s="87"/>
      <c r="WSZ71" s="88"/>
      <c r="WTA71" s="105"/>
      <c r="WTB71" s="123"/>
      <c r="WTC71" s="87"/>
      <c r="WTD71" s="88"/>
      <c r="WTE71" s="105"/>
      <c r="WTF71" s="123"/>
      <c r="WTG71" s="87"/>
      <c r="WTH71" s="88"/>
      <c r="WTI71" s="105"/>
      <c r="WTJ71" s="123"/>
      <c r="WTK71" s="87"/>
      <c r="WTL71" s="88"/>
      <c r="WTM71" s="105"/>
      <c r="WTN71" s="123"/>
      <c r="WTO71" s="87"/>
      <c r="WTP71" s="88"/>
      <c r="WTQ71" s="105"/>
      <c r="WTR71" s="123"/>
      <c r="WTS71" s="87"/>
      <c r="WTT71" s="88"/>
      <c r="WTU71" s="105"/>
      <c r="WTV71" s="123"/>
      <c r="WTW71" s="87"/>
      <c r="WTX71" s="88"/>
      <c r="WTY71" s="105"/>
      <c r="WTZ71" s="123"/>
      <c r="WUA71" s="87"/>
      <c r="WUB71" s="88"/>
      <c r="WUC71" s="105"/>
      <c r="WUD71" s="123"/>
      <c r="WUE71" s="87"/>
      <c r="WUF71" s="88"/>
      <c r="WUG71" s="105"/>
      <c r="WUH71" s="123"/>
      <c r="WUI71" s="87"/>
      <c r="WUJ71" s="88"/>
      <c r="WUK71" s="105"/>
      <c r="WUL71" s="123"/>
      <c r="WUM71" s="87"/>
      <c r="WUN71" s="88"/>
      <c r="WUO71" s="105"/>
      <c r="WUP71" s="123"/>
      <c r="WUQ71" s="87"/>
      <c r="WUR71" s="88"/>
      <c r="WUS71" s="105"/>
      <c r="WUT71" s="123"/>
      <c r="WUU71" s="87"/>
      <c r="WUV71" s="88"/>
      <c r="WUW71" s="105"/>
      <c r="WUX71" s="123"/>
      <c r="WUY71" s="87"/>
      <c r="WUZ71" s="88"/>
      <c r="WVA71" s="105"/>
      <c r="WVB71" s="123"/>
      <c r="WVC71" s="87"/>
      <c r="WVD71" s="88"/>
      <c r="WVE71" s="105"/>
      <c r="WVF71" s="123"/>
      <c r="WVG71" s="87"/>
      <c r="WVH71" s="88"/>
      <c r="WVI71" s="105"/>
      <c r="WVJ71" s="123"/>
      <c r="WVK71" s="87"/>
      <c r="WVL71" s="88"/>
      <c r="WVM71" s="105"/>
      <c r="WVN71" s="123"/>
      <c r="WVO71" s="87"/>
      <c r="WVP71" s="88"/>
      <c r="WVQ71" s="105"/>
      <c r="WVR71" s="123"/>
      <c r="WVS71" s="87"/>
      <c r="WVT71" s="88"/>
      <c r="WVU71" s="105"/>
      <c r="WVV71" s="123"/>
      <c r="WVW71" s="87"/>
      <c r="WVX71" s="88"/>
      <c r="WVY71" s="105"/>
      <c r="WVZ71" s="123"/>
      <c r="WWA71" s="87"/>
      <c r="WWB71" s="88"/>
      <c r="WWC71" s="105"/>
      <c r="WWD71" s="123"/>
      <c r="WWE71" s="87"/>
      <c r="WWF71" s="88"/>
      <c r="WWG71" s="105"/>
      <c r="WWH71" s="123"/>
      <c r="WWI71" s="87"/>
      <c r="WWJ71" s="88"/>
      <c r="WWK71" s="105"/>
      <c r="WWL71" s="123"/>
      <c r="WWM71" s="87"/>
      <c r="WWN71" s="88"/>
      <c r="WWO71" s="105"/>
      <c r="WWP71" s="123"/>
      <c r="WWQ71" s="87"/>
      <c r="WWR71" s="88"/>
      <c r="WWS71" s="105"/>
      <c r="WWT71" s="123"/>
      <c r="WWU71" s="87"/>
      <c r="WWV71" s="88"/>
      <c r="WWW71" s="105"/>
      <c r="WWX71" s="123"/>
      <c r="WWY71" s="87"/>
      <c r="WWZ71" s="88"/>
      <c r="WXA71" s="105"/>
      <c r="WXB71" s="123"/>
      <c r="WXC71" s="87"/>
      <c r="WXD71" s="88"/>
      <c r="WXE71" s="105"/>
      <c r="WXF71" s="123"/>
      <c r="WXG71" s="87"/>
      <c r="WXH71" s="88"/>
      <c r="WXI71" s="105"/>
      <c r="WXJ71" s="123"/>
      <c r="WXK71" s="87"/>
      <c r="WXL71" s="88"/>
      <c r="WXM71" s="105"/>
      <c r="WXN71" s="123"/>
      <c r="WXO71" s="87"/>
      <c r="WXP71" s="88"/>
      <c r="WXQ71" s="105"/>
      <c r="WXR71" s="123"/>
      <c r="WXS71" s="87"/>
      <c r="WXT71" s="88"/>
      <c r="WXU71" s="105"/>
      <c r="WXV71" s="123"/>
      <c r="WXW71" s="87"/>
      <c r="WXX71" s="88"/>
      <c r="WXY71" s="105"/>
      <c r="WXZ71" s="123"/>
      <c r="WYA71" s="87"/>
      <c r="WYB71" s="88"/>
      <c r="WYC71" s="105"/>
      <c r="WYD71" s="123"/>
      <c r="WYE71" s="87"/>
      <c r="WYF71" s="88"/>
      <c r="WYG71" s="105"/>
      <c r="WYH71" s="123"/>
      <c r="WYI71" s="87"/>
      <c r="WYJ71" s="88"/>
      <c r="WYK71" s="105"/>
      <c r="WYL71" s="123"/>
      <c r="WYM71" s="87"/>
      <c r="WYN71" s="88"/>
      <c r="WYO71" s="105"/>
      <c r="WYP71" s="123"/>
      <c r="WYQ71" s="87"/>
      <c r="WYR71" s="88"/>
      <c r="WYS71" s="105"/>
      <c r="WYT71" s="123"/>
      <c r="WYU71" s="87"/>
      <c r="WYV71" s="88"/>
      <c r="WYW71" s="105"/>
      <c r="WYX71" s="123"/>
      <c r="WYY71" s="87"/>
      <c r="WYZ71" s="88"/>
      <c r="WZA71" s="105"/>
      <c r="WZB71" s="123"/>
      <c r="WZC71" s="87"/>
      <c r="WZD71" s="88"/>
      <c r="WZE71" s="105"/>
      <c r="WZF71" s="123"/>
      <c r="WZG71" s="87"/>
      <c r="WZH71" s="88"/>
      <c r="WZI71" s="105"/>
      <c r="WZJ71" s="123"/>
      <c r="WZK71" s="87"/>
      <c r="WZL71" s="88"/>
      <c r="WZM71" s="105"/>
      <c r="WZN71" s="123"/>
      <c r="WZO71" s="87"/>
      <c r="WZP71" s="88"/>
      <c r="WZQ71" s="105"/>
      <c r="WZR71" s="123"/>
      <c r="WZS71" s="87"/>
      <c r="WZT71" s="88"/>
      <c r="WZU71" s="105"/>
      <c r="WZV71" s="123"/>
      <c r="WZW71" s="87"/>
      <c r="WZX71" s="88"/>
      <c r="WZY71" s="105"/>
      <c r="WZZ71" s="123"/>
      <c r="XAA71" s="87"/>
      <c r="XAB71" s="88"/>
      <c r="XAC71" s="105"/>
      <c r="XAD71" s="123"/>
      <c r="XAE71" s="87"/>
      <c r="XAF71" s="88"/>
      <c r="XAG71" s="105"/>
      <c r="XAH71" s="123"/>
      <c r="XAI71" s="87"/>
      <c r="XAJ71" s="88"/>
      <c r="XAK71" s="105"/>
      <c r="XAL71" s="123"/>
      <c r="XAM71" s="87"/>
      <c r="XAN71" s="88"/>
      <c r="XAO71" s="105"/>
      <c r="XAP71" s="123"/>
      <c r="XAQ71" s="87"/>
      <c r="XAR71" s="88"/>
      <c r="XAS71" s="105"/>
      <c r="XAT71" s="123"/>
      <c r="XAU71" s="87"/>
      <c r="XAV71" s="88"/>
      <c r="XAW71" s="105"/>
      <c r="XAX71" s="123"/>
      <c r="XAY71" s="87"/>
      <c r="XAZ71" s="88"/>
      <c r="XBA71" s="105"/>
      <c r="XBB71" s="123"/>
      <c r="XBC71" s="87"/>
      <c r="XBD71" s="88"/>
      <c r="XBE71" s="105"/>
      <c r="XBF71" s="123"/>
      <c r="XBG71" s="87"/>
      <c r="XBH71" s="88"/>
      <c r="XBI71" s="105"/>
      <c r="XBJ71" s="123"/>
      <c r="XBK71" s="87"/>
      <c r="XBL71" s="88"/>
      <c r="XBM71" s="105"/>
      <c r="XBN71" s="123"/>
      <c r="XBO71" s="87"/>
      <c r="XBP71" s="88"/>
      <c r="XBQ71" s="105"/>
      <c r="XBR71" s="123"/>
      <c r="XBS71" s="87"/>
      <c r="XBT71" s="88"/>
      <c r="XBU71" s="105"/>
      <c r="XBV71" s="123"/>
      <c r="XBW71" s="87"/>
      <c r="XBX71" s="88"/>
      <c r="XBY71" s="105"/>
      <c r="XBZ71" s="123"/>
      <c r="XCA71" s="87"/>
      <c r="XCB71" s="88"/>
      <c r="XCC71" s="105"/>
      <c r="XCD71" s="123"/>
      <c r="XCE71" s="87"/>
      <c r="XCF71" s="88"/>
      <c r="XCG71" s="105"/>
      <c r="XCH71" s="123"/>
      <c r="XCI71" s="87"/>
      <c r="XCJ71" s="88"/>
      <c r="XCK71" s="105"/>
      <c r="XCL71" s="123"/>
      <c r="XCM71" s="87"/>
      <c r="XCN71" s="88"/>
      <c r="XCO71" s="105"/>
      <c r="XCP71" s="123"/>
      <c r="XCQ71" s="87"/>
      <c r="XCR71" s="88"/>
      <c r="XCS71" s="105"/>
      <c r="XCT71" s="123"/>
      <c r="XCU71" s="87"/>
      <c r="XCV71" s="88"/>
      <c r="XCW71" s="105"/>
      <c r="XCX71" s="123"/>
      <c r="XCY71" s="87"/>
      <c r="XCZ71" s="88"/>
      <c r="XDA71" s="105"/>
      <c r="XDB71" s="123"/>
      <c r="XDC71" s="87"/>
      <c r="XDD71" s="88"/>
      <c r="XDE71" s="105"/>
      <c r="XDF71" s="123"/>
      <c r="XDG71" s="87"/>
      <c r="XDH71" s="88"/>
      <c r="XDI71" s="105"/>
      <c r="XDJ71" s="123"/>
      <c r="XDK71" s="87"/>
      <c r="XDL71" s="88"/>
      <c r="XDM71" s="105"/>
      <c r="XDN71" s="123"/>
      <c r="XDO71" s="87"/>
      <c r="XDP71" s="88"/>
      <c r="XDQ71" s="105"/>
      <c r="XDR71" s="123"/>
      <c r="XDS71" s="87"/>
      <c r="XDT71" s="88"/>
      <c r="XDU71" s="105"/>
      <c r="XDV71" s="123"/>
      <c r="XDW71" s="87"/>
      <c r="XDX71" s="88"/>
      <c r="XDY71" s="105"/>
      <c r="XDZ71" s="123"/>
      <c r="XEA71" s="87"/>
      <c r="XEB71" s="88"/>
      <c r="XEC71" s="105"/>
      <c r="XED71" s="123"/>
      <c r="XEE71" s="87"/>
      <c r="XEF71" s="88"/>
      <c r="XEG71" s="105"/>
      <c r="XEH71" s="123"/>
      <c r="XEI71" s="87"/>
      <c r="XEJ71" s="88"/>
      <c r="XEK71" s="105"/>
      <c r="XEL71" s="123"/>
      <c r="XEM71" s="87"/>
      <c r="XEN71" s="88"/>
      <c r="XEO71" s="105"/>
      <c r="XEP71" s="123"/>
      <c r="XEQ71" s="87"/>
      <c r="XER71" s="88"/>
      <c r="XES71" s="105"/>
      <c r="XET71" s="123"/>
      <c r="XEU71" s="87"/>
      <c r="XEV71" s="88"/>
      <c r="XEW71" s="105"/>
      <c r="XEX71" s="123"/>
      <c r="XEY71" s="87"/>
      <c r="XEZ71" s="88"/>
      <c r="XFA71" s="105"/>
      <c r="XFB71" s="123"/>
      <c r="XFC71" s="87"/>
      <c r="XFD71" s="88"/>
    </row>
    <row r="72" spans="1:16384" s="99" customFormat="1" ht="15" outlineLevel="1">
      <c r="A72" s="68"/>
      <c r="B72" s="68"/>
      <c r="C72" s="98" t="s">
        <v>322</v>
      </c>
      <c r="D72" s="68"/>
      <c r="E72" s="74"/>
      <c r="F72" s="68"/>
      <c r="G72" s="68"/>
      <c r="H72" s="68"/>
      <c r="I72" s="68"/>
      <c r="J72" s="68"/>
      <c r="K72" s="68"/>
      <c r="L72" s="68"/>
      <c r="M72" s="68"/>
      <c r="N72" s="107">
        <f>SUBTOTAL(9,N70:N71)</f>
        <v>6.62</v>
      </c>
      <c r="O72" s="107">
        <f>SUBTOTAL(9,O70:O71)</f>
        <v>0</v>
      </c>
      <c r="P72" s="107">
        <f t="shared" ref="P72:Q72" si="1">SUBTOTAL(9,P70:P71)</f>
        <v>0</v>
      </c>
      <c r="Q72" s="107">
        <f t="shared" si="1"/>
        <v>61.77</v>
      </c>
      <c r="R72" s="90"/>
      <c r="S72" s="90"/>
      <c r="T72" s="90"/>
      <c r="U72" s="68"/>
      <c r="V72" s="92"/>
      <c r="W72" s="97">
        <f>($W$6-O72-P72-N72)/($W$6-O72-P72)</f>
        <v>0.9911021505376344</v>
      </c>
      <c r="X72" s="90"/>
      <c r="Y72" s="95"/>
    </row>
    <row r="73" spans="1:16384" s="99" customFormat="1" ht="45" outlineLevel="2">
      <c r="A73" s="74">
        <v>31</v>
      </c>
      <c r="B73" s="74" t="s">
        <v>546</v>
      </c>
      <c r="C73" s="113" t="s">
        <v>36</v>
      </c>
      <c r="D73" s="74">
        <v>260.76299999999998</v>
      </c>
      <c r="E73" s="74" t="s">
        <v>212</v>
      </c>
      <c r="F73" s="74"/>
      <c r="G73" s="139">
        <v>42812</v>
      </c>
      <c r="H73" s="140">
        <v>0.4201388888888889</v>
      </c>
      <c r="I73" s="139">
        <v>42814</v>
      </c>
      <c r="J73" s="140">
        <v>0.99375000000000002</v>
      </c>
      <c r="K73" s="123"/>
      <c r="L73" s="123"/>
      <c r="M73" s="123"/>
      <c r="N73" s="107">
        <v>0</v>
      </c>
      <c r="O73" s="107">
        <v>0</v>
      </c>
      <c r="P73" s="107">
        <v>0</v>
      </c>
      <c r="Q73" s="107">
        <v>61.77</v>
      </c>
      <c r="R73" s="53"/>
      <c r="S73" s="53"/>
      <c r="T73" s="53"/>
      <c r="U73" s="143" t="s">
        <v>802</v>
      </c>
      <c r="V73" s="92" t="s">
        <v>776</v>
      </c>
      <c r="W73" s="92"/>
      <c r="X73" s="114" t="s">
        <v>780</v>
      </c>
      <c r="Y73" s="95"/>
    </row>
    <row r="74" spans="1:16384" s="99" customFormat="1" ht="15" outlineLevel="1">
      <c r="A74" s="74"/>
      <c r="B74" s="74"/>
      <c r="C74" s="109" t="s">
        <v>323</v>
      </c>
      <c r="D74" s="74"/>
      <c r="E74" s="74"/>
      <c r="F74" s="74"/>
      <c r="G74" s="105"/>
      <c r="H74" s="123"/>
      <c r="I74" s="105"/>
      <c r="J74" s="171"/>
      <c r="K74" s="171"/>
      <c r="L74" s="171"/>
      <c r="M74" s="171"/>
      <c r="N74" s="107">
        <f>SUBTOTAL(9,N73:N73)</f>
        <v>0</v>
      </c>
      <c r="O74" s="107">
        <f>SUBTOTAL(9,O73:O73)</f>
        <v>0</v>
      </c>
      <c r="P74" s="107">
        <f>SUBTOTAL(9,P73:P73)</f>
        <v>0</v>
      </c>
      <c r="Q74" s="107">
        <f>SUBTOTAL(9,Q73:Q73)</f>
        <v>61.77</v>
      </c>
      <c r="R74" s="53"/>
      <c r="S74" s="53"/>
      <c r="T74" s="53"/>
      <c r="U74" s="91"/>
      <c r="V74" s="92"/>
      <c r="W74" s="97">
        <f>($W$6-O74-P74-N74)/($W$6-O74-P74)</f>
        <v>1</v>
      </c>
      <c r="X74" s="108"/>
      <c r="Y74" s="95"/>
    </row>
    <row r="75" spans="1:16384" s="99" customFormat="1" ht="15" outlineLevel="2">
      <c r="A75" s="68">
        <v>32</v>
      </c>
      <c r="B75" s="68" t="s">
        <v>547</v>
      </c>
      <c r="C75" s="86" t="s">
        <v>100</v>
      </c>
      <c r="D75" s="68">
        <v>161.86500000000001</v>
      </c>
      <c r="E75" s="74" t="s">
        <v>212</v>
      </c>
      <c r="F75" s="68"/>
      <c r="G75" s="105"/>
      <c r="H75" s="132"/>
      <c r="I75" s="105"/>
      <c r="J75" s="132"/>
      <c r="K75" s="68"/>
      <c r="L75" s="68"/>
      <c r="M75" s="68"/>
      <c r="N75" s="68"/>
      <c r="O75" s="68"/>
      <c r="P75" s="68"/>
      <c r="Q75" s="68"/>
      <c r="R75" s="90"/>
      <c r="S75" s="90"/>
      <c r="T75" s="90"/>
      <c r="U75" s="91"/>
      <c r="V75" s="92" t="s">
        <v>776</v>
      </c>
      <c r="W75" s="93"/>
      <c r="X75" s="94"/>
      <c r="Y75" s="95"/>
    </row>
    <row r="76" spans="1:16384" s="99" customFormat="1" ht="15" outlineLevel="1">
      <c r="A76" s="68"/>
      <c r="B76" s="68"/>
      <c r="C76" s="98" t="s">
        <v>324</v>
      </c>
      <c r="D76" s="68"/>
      <c r="E76" s="74"/>
      <c r="F76" s="68"/>
      <c r="G76" s="68"/>
      <c r="H76" s="68"/>
      <c r="I76" s="68"/>
      <c r="J76" s="68"/>
      <c r="K76" s="68"/>
      <c r="L76" s="68"/>
      <c r="M76" s="68"/>
      <c r="N76" s="68">
        <f>SUBTOTAL(9,N75:N75)</f>
        <v>0</v>
      </c>
      <c r="O76" s="68">
        <f>SUBTOTAL(9,O75:O75)</f>
        <v>0</v>
      </c>
      <c r="P76" s="68">
        <f>SUBTOTAL(9,P75:P75)</f>
        <v>0</v>
      </c>
      <c r="Q76" s="68">
        <f>SUBTOTAL(9,Q75:Q75)</f>
        <v>0</v>
      </c>
      <c r="R76" s="90"/>
      <c r="S76" s="90"/>
      <c r="T76" s="90"/>
      <c r="U76" s="68"/>
      <c r="V76" s="92"/>
      <c r="W76" s="97">
        <f>($W$6-O76-P76-N76)/($W$6-O76-P76)</f>
        <v>1</v>
      </c>
      <c r="X76" s="90"/>
      <c r="Y76" s="95"/>
    </row>
    <row r="77" spans="1:16384" s="99" customFormat="1" ht="25.5" customHeight="1" outlineLevel="2">
      <c r="A77" s="68">
        <v>33</v>
      </c>
      <c r="B77" s="68" t="s">
        <v>548</v>
      </c>
      <c r="C77" s="86" t="s">
        <v>101</v>
      </c>
      <c r="D77" s="68">
        <v>161.86500000000001</v>
      </c>
      <c r="E77" s="74" t="s">
        <v>212</v>
      </c>
      <c r="F77" s="68"/>
      <c r="G77" s="68"/>
      <c r="H77" s="68"/>
      <c r="I77" s="68"/>
      <c r="J77" s="68"/>
      <c r="K77" s="68"/>
      <c r="L77" s="68"/>
      <c r="M77" s="68"/>
      <c r="N77" s="68"/>
      <c r="O77" s="68"/>
      <c r="P77" s="68"/>
      <c r="Q77" s="68"/>
      <c r="R77" s="90"/>
      <c r="S77" s="90"/>
      <c r="T77" s="90"/>
      <c r="U77" s="68"/>
      <c r="V77" s="92" t="s">
        <v>776</v>
      </c>
      <c r="W77" s="93"/>
      <c r="X77" s="90"/>
      <c r="Y77" s="95"/>
    </row>
    <row r="78" spans="1:16384" s="99" customFormat="1" ht="15" outlineLevel="1">
      <c r="A78" s="68"/>
      <c r="B78" s="68"/>
      <c r="C78" s="98" t="s">
        <v>325</v>
      </c>
      <c r="D78" s="68"/>
      <c r="E78" s="74"/>
      <c r="F78" s="68"/>
      <c r="G78" s="68"/>
      <c r="H78" s="68"/>
      <c r="I78" s="68"/>
      <c r="J78" s="68"/>
      <c r="K78" s="68"/>
      <c r="L78" s="68"/>
      <c r="M78" s="68"/>
      <c r="N78" s="68">
        <f>SUBTOTAL(9,N77:N77)</f>
        <v>0</v>
      </c>
      <c r="O78" s="68">
        <f>SUBTOTAL(9,O77:O77)</f>
        <v>0</v>
      </c>
      <c r="P78" s="68">
        <f>SUBTOTAL(9,P77:P77)</f>
        <v>0</v>
      </c>
      <c r="Q78" s="68">
        <f>SUBTOTAL(9,Q77:Q77)</f>
        <v>0</v>
      </c>
      <c r="R78" s="90"/>
      <c r="S78" s="90"/>
      <c r="T78" s="90"/>
      <c r="U78" s="68"/>
      <c r="V78" s="92"/>
      <c r="W78" s="97">
        <f>($W$6-O78-P78-N78)/($W$6-O78-P78)</f>
        <v>1</v>
      </c>
      <c r="X78" s="90"/>
      <c r="Y78" s="95"/>
    </row>
    <row r="79" spans="1:16384" s="99" customFormat="1" ht="30" outlineLevel="2">
      <c r="A79" s="74">
        <v>34</v>
      </c>
      <c r="B79" s="74" t="s">
        <v>549</v>
      </c>
      <c r="C79" s="91" t="s">
        <v>102</v>
      </c>
      <c r="D79" s="74">
        <v>289.96600000000001</v>
      </c>
      <c r="E79" s="74" t="s">
        <v>212</v>
      </c>
      <c r="F79" s="74"/>
      <c r="G79" s="139">
        <v>42812</v>
      </c>
      <c r="H79" s="140">
        <v>0.42222222222222222</v>
      </c>
      <c r="I79" s="139">
        <v>42812</v>
      </c>
      <c r="J79" s="140">
        <v>0.69513888888888886</v>
      </c>
      <c r="K79" s="123"/>
      <c r="L79" s="123"/>
      <c r="M79" s="123"/>
      <c r="N79" s="118">
        <v>0</v>
      </c>
      <c r="O79" s="118">
        <v>6.55</v>
      </c>
      <c r="P79" s="118">
        <v>0</v>
      </c>
      <c r="Q79" s="118">
        <v>0</v>
      </c>
      <c r="R79" s="53"/>
      <c r="S79" s="53"/>
      <c r="T79" s="53"/>
      <c r="U79" s="143" t="s">
        <v>804</v>
      </c>
      <c r="V79" s="92" t="s">
        <v>776</v>
      </c>
      <c r="W79" s="92"/>
      <c r="X79" s="94" t="s">
        <v>245</v>
      </c>
      <c r="Y79" s="95"/>
    </row>
    <row r="80" spans="1:16384" s="99" customFormat="1" ht="15" outlineLevel="1">
      <c r="A80" s="74"/>
      <c r="B80" s="74"/>
      <c r="C80" s="117" t="s">
        <v>326</v>
      </c>
      <c r="D80" s="74"/>
      <c r="E80" s="74"/>
      <c r="F80" s="74"/>
      <c r="G80" s="105"/>
      <c r="H80" s="123"/>
      <c r="I80" s="105"/>
      <c r="J80" s="123"/>
      <c r="K80" s="123"/>
      <c r="L80" s="123"/>
      <c r="M80" s="123"/>
      <c r="N80" s="107">
        <f>SUBTOTAL(9,N79:N79)</f>
        <v>0</v>
      </c>
      <c r="O80" s="107">
        <f>SUBTOTAL(9,O79:O79)</f>
        <v>6.55</v>
      </c>
      <c r="P80" s="107">
        <f>SUBTOTAL(9,P79:P79)</f>
        <v>0</v>
      </c>
      <c r="Q80" s="107">
        <f>SUBTOTAL(9,Q79:Q79)</f>
        <v>0</v>
      </c>
      <c r="R80" s="53"/>
      <c r="S80" s="53"/>
      <c r="T80" s="53"/>
      <c r="U80" s="91"/>
      <c r="V80" s="92"/>
      <c r="W80" s="97">
        <f>($W$6-O80-P80-N80)/($W$6-O80-P80)</f>
        <v>1</v>
      </c>
      <c r="X80" s="108"/>
      <c r="Y80" s="95"/>
    </row>
    <row r="81" spans="1:25" s="99" customFormat="1" ht="21" customHeight="1" outlineLevel="2">
      <c r="A81" s="74">
        <v>35</v>
      </c>
      <c r="B81" s="74" t="s">
        <v>550</v>
      </c>
      <c r="C81" s="91" t="s">
        <v>103</v>
      </c>
      <c r="D81" s="74">
        <v>289.96600000000001</v>
      </c>
      <c r="E81" s="74" t="s">
        <v>212</v>
      </c>
      <c r="F81" s="74"/>
      <c r="G81" s="105"/>
      <c r="H81" s="123"/>
      <c r="I81" s="105"/>
      <c r="J81" s="123"/>
      <c r="K81" s="123"/>
      <c r="L81" s="123"/>
      <c r="M81" s="123"/>
      <c r="N81" s="107"/>
      <c r="O81" s="107"/>
      <c r="P81" s="107"/>
      <c r="Q81" s="107"/>
      <c r="R81" s="53"/>
      <c r="S81" s="53"/>
      <c r="T81" s="53"/>
      <c r="U81" s="91"/>
      <c r="V81" s="92"/>
      <c r="W81" s="92"/>
      <c r="X81" s="94"/>
      <c r="Y81" s="95"/>
    </row>
    <row r="82" spans="1:25" s="99" customFormat="1" ht="15" outlineLevel="1">
      <c r="A82" s="74"/>
      <c r="B82" s="74"/>
      <c r="C82" s="117" t="s">
        <v>327</v>
      </c>
      <c r="D82" s="74"/>
      <c r="E82" s="74"/>
      <c r="F82" s="74"/>
      <c r="G82" s="105"/>
      <c r="H82" s="123"/>
      <c r="I82" s="105"/>
      <c r="J82" s="123"/>
      <c r="K82" s="123"/>
      <c r="L82" s="123"/>
      <c r="M82" s="123"/>
      <c r="N82" s="107">
        <f>SUBTOTAL(9,N81:N81)</f>
        <v>0</v>
      </c>
      <c r="O82" s="107">
        <f>SUBTOTAL(9,O81:O81)</f>
        <v>0</v>
      </c>
      <c r="P82" s="107">
        <f>SUBTOTAL(9,P81:P81)</f>
        <v>0</v>
      </c>
      <c r="Q82" s="107">
        <f>SUBTOTAL(9,Q81:Q81)</f>
        <v>0</v>
      </c>
      <c r="R82" s="53"/>
      <c r="S82" s="53"/>
      <c r="T82" s="53"/>
      <c r="U82" s="91"/>
      <c r="V82" s="92"/>
      <c r="W82" s="97">
        <f>($W$6-O82-P82-N82)/($W$6-O82-P82)</f>
        <v>1</v>
      </c>
      <c r="X82" s="94"/>
      <c r="Y82" s="95"/>
    </row>
    <row r="83" spans="1:25" ht="45" outlineLevel="2">
      <c r="A83" s="74">
        <v>36</v>
      </c>
      <c r="B83" s="74" t="s">
        <v>551</v>
      </c>
      <c r="C83" s="113" t="s">
        <v>28</v>
      </c>
      <c r="D83" s="74">
        <v>378.66699999999997</v>
      </c>
      <c r="E83" s="74" t="s">
        <v>212</v>
      </c>
      <c r="F83" s="74"/>
      <c r="G83" s="105">
        <v>42803</v>
      </c>
      <c r="H83" s="123">
        <v>0.81458333333333333</v>
      </c>
      <c r="I83" s="105">
        <v>42804</v>
      </c>
      <c r="J83" s="123">
        <v>0.33333333333333331</v>
      </c>
      <c r="K83" s="123"/>
      <c r="L83" s="123"/>
      <c r="M83" s="123"/>
      <c r="N83" s="107">
        <v>12.45</v>
      </c>
      <c r="O83" s="107">
        <v>0</v>
      </c>
      <c r="P83" s="107">
        <v>0</v>
      </c>
      <c r="Q83" s="107">
        <v>0</v>
      </c>
      <c r="R83" s="53"/>
      <c r="S83" s="53"/>
      <c r="T83" s="53"/>
      <c r="U83" s="127" t="s">
        <v>805</v>
      </c>
      <c r="V83" s="92" t="s">
        <v>776</v>
      </c>
      <c r="W83" s="92"/>
      <c r="X83" s="94" t="s">
        <v>806</v>
      </c>
      <c r="Y83" s="95"/>
    </row>
    <row r="84" spans="1:25" ht="30" outlineLevel="2">
      <c r="A84" s="74">
        <v>36</v>
      </c>
      <c r="B84" s="74" t="s">
        <v>551</v>
      </c>
      <c r="C84" s="113" t="s">
        <v>28</v>
      </c>
      <c r="D84" s="74">
        <v>378.66699999999997</v>
      </c>
      <c r="E84" s="74" t="s">
        <v>212</v>
      </c>
      <c r="F84" s="74"/>
      <c r="G84" s="139">
        <v>42804</v>
      </c>
      <c r="H84" s="140">
        <v>0.33333333333333331</v>
      </c>
      <c r="I84" s="139">
        <v>42804</v>
      </c>
      <c r="J84" s="140">
        <v>0.66666666666666663</v>
      </c>
      <c r="K84" s="123"/>
      <c r="L84" s="123"/>
      <c r="M84" s="123"/>
      <c r="N84" s="107">
        <v>0</v>
      </c>
      <c r="O84" s="107">
        <v>8</v>
      </c>
      <c r="P84" s="107">
        <v>0</v>
      </c>
      <c r="Q84" s="107">
        <v>0</v>
      </c>
      <c r="R84" s="53"/>
      <c r="S84" s="53"/>
      <c r="T84" s="53"/>
      <c r="U84" s="143" t="s">
        <v>807</v>
      </c>
      <c r="V84" s="92" t="s">
        <v>776</v>
      </c>
      <c r="W84" s="92"/>
      <c r="X84" s="94" t="s">
        <v>243</v>
      </c>
      <c r="Y84" s="95"/>
    </row>
    <row r="85" spans="1:25" ht="45" outlineLevel="2">
      <c r="A85" s="74">
        <v>36</v>
      </c>
      <c r="B85" s="74" t="s">
        <v>551</v>
      </c>
      <c r="C85" s="113" t="s">
        <v>28</v>
      </c>
      <c r="D85" s="74">
        <v>378.66699999999997</v>
      </c>
      <c r="E85" s="74" t="s">
        <v>212</v>
      </c>
      <c r="F85" s="53" t="s">
        <v>877</v>
      </c>
      <c r="G85" s="139">
        <v>42804</v>
      </c>
      <c r="H85" s="140">
        <v>0.66666666666666663</v>
      </c>
      <c r="I85" s="139">
        <v>42804</v>
      </c>
      <c r="J85" s="140">
        <v>0.81597222222222221</v>
      </c>
      <c r="K85" s="199">
        <f>((I85+J85)-(G85+H85))</f>
        <v>0.14930555555474712</v>
      </c>
      <c r="L85" s="123"/>
      <c r="M85" s="123"/>
      <c r="N85" s="107">
        <v>3.58</v>
      </c>
      <c r="O85" s="107">
        <v>0</v>
      </c>
      <c r="P85" s="107">
        <v>0</v>
      </c>
      <c r="Q85" s="107">
        <v>0</v>
      </c>
      <c r="R85" s="53">
        <v>1</v>
      </c>
      <c r="S85" s="53" t="s">
        <v>876</v>
      </c>
      <c r="T85" s="53">
        <f>K85-R85</f>
        <v>-0.85069444444525288</v>
      </c>
      <c r="U85" s="143" t="s">
        <v>808</v>
      </c>
      <c r="V85" s="92" t="s">
        <v>776</v>
      </c>
      <c r="W85" s="92"/>
      <c r="X85" s="94" t="s">
        <v>250</v>
      </c>
      <c r="Y85" s="95"/>
    </row>
    <row r="86" spans="1:25" ht="15" outlineLevel="2">
      <c r="A86" s="68"/>
      <c r="B86" s="68"/>
      <c r="C86" s="109" t="s">
        <v>328</v>
      </c>
      <c r="D86" s="68"/>
      <c r="E86" s="74"/>
      <c r="F86" s="68"/>
      <c r="G86" s="68"/>
      <c r="H86" s="68"/>
      <c r="I86" s="68"/>
      <c r="J86" s="68"/>
      <c r="K86" s="68"/>
      <c r="L86" s="68"/>
      <c r="M86" s="68"/>
      <c r="N86" s="107">
        <f>SUM(N83:N85)</f>
        <v>16.03</v>
      </c>
      <c r="O86" s="107">
        <v>8</v>
      </c>
      <c r="P86" s="107">
        <f>SUBTOTAL(9,P83:P83)</f>
        <v>0</v>
      </c>
      <c r="Q86" s="107">
        <f>SUBTOTAL(9,Q83:Q83)</f>
        <v>0</v>
      </c>
      <c r="R86" s="90"/>
      <c r="S86" s="90"/>
      <c r="T86" s="90"/>
      <c r="U86" s="68"/>
      <c r="V86" s="92"/>
      <c r="W86" s="97">
        <f>($W$6-O86-P86-N86)/($W$6-O86-P86)</f>
        <v>0.97822010869565224</v>
      </c>
      <c r="X86" s="90"/>
      <c r="Y86" s="95"/>
    </row>
    <row r="87" spans="1:25" ht="23.25" customHeight="1" outlineLevel="2">
      <c r="A87" s="68">
        <v>37</v>
      </c>
      <c r="B87" s="68" t="s">
        <v>552</v>
      </c>
      <c r="C87" s="86" t="s">
        <v>104</v>
      </c>
      <c r="D87" s="68">
        <v>4.9580000000000002</v>
      </c>
      <c r="E87" s="74" t="s">
        <v>212</v>
      </c>
      <c r="F87" s="68"/>
      <c r="G87" s="68"/>
      <c r="H87" s="68"/>
      <c r="I87" s="68"/>
      <c r="J87" s="68"/>
      <c r="K87" s="68"/>
      <c r="L87" s="68"/>
      <c r="M87" s="68"/>
      <c r="N87" s="68"/>
      <c r="O87" s="68"/>
      <c r="P87" s="68"/>
      <c r="Q87" s="68"/>
      <c r="R87" s="90"/>
      <c r="S87" s="90"/>
      <c r="T87" s="90"/>
      <c r="U87" s="68"/>
      <c r="V87" s="92" t="s">
        <v>776</v>
      </c>
      <c r="W87" s="93"/>
      <c r="X87" s="90"/>
      <c r="Y87" s="95"/>
    </row>
    <row r="88" spans="1:25" ht="15" outlineLevel="2">
      <c r="A88" s="68"/>
      <c r="B88" s="68"/>
      <c r="C88" s="98" t="s">
        <v>790</v>
      </c>
      <c r="D88" s="68"/>
      <c r="E88" s="74"/>
      <c r="F88" s="68"/>
      <c r="G88" s="68"/>
      <c r="H88" s="68"/>
      <c r="I88" s="68"/>
      <c r="J88" s="68"/>
      <c r="K88" s="68"/>
      <c r="L88" s="68"/>
      <c r="M88" s="68"/>
      <c r="N88" s="68">
        <f>SUBTOTAL(9,N87:N87)</f>
        <v>0</v>
      </c>
      <c r="O88" s="68">
        <f>SUBTOTAL(9,O87:O87)</f>
        <v>0</v>
      </c>
      <c r="P88" s="68">
        <f>SUBTOTAL(9,P87:P87)</f>
        <v>0</v>
      </c>
      <c r="Q88" s="68">
        <f>SUBTOTAL(9,Q87:Q87)</f>
        <v>0</v>
      </c>
      <c r="R88" s="90"/>
      <c r="S88" s="90"/>
      <c r="T88" s="90"/>
      <c r="U88" s="68"/>
      <c r="V88" s="92"/>
      <c r="W88" s="97">
        <f>($W$6-O88-P88-N88)/($W$6-O88-P88)</f>
        <v>1</v>
      </c>
      <c r="X88" s="90"/>
      <c r="Y88" s="95"/>
    </row>
    <row r="89" spans="1:25" ht="21.75" customHeight="1" outlineLevel="2">
      <c r="A89" s="68">
        <v>38</v>
      </c>
      <c r="B89" s="68" t="s">
        <v>553</v>
      </c>
      <c r="C89" s="86" t="s">
        <v>105</v>
      </c>
      <c r="D89" s="68">
        <v>4.9580000000000002</v>
      </c>
      <c r="E89" s="74" t="s">
        <v>212</v>
      </c>
      <c r="F89" s="68"/>
      <c r="G89" s="68"/>
      <c r="H89" s="68"/>
      <c r="I89" s="68"/>
      <c r="J89" s="68"/>
      <c r="K89" s="68"/>
      <c r="L89" s="68"/>
      <c r="M89" s="68"/>
      <c r="N89" s="68"/>
      <c r="O89" s="68"/>
      <c r="P89" s="68"/>
      <c r="Q89" s="68"/>
      <c r="R89" s="90"/>
      <c r="S89" s="90"/>
      <c r="T89" s="90"/>
      <c r="U89" s="68"/>
      <c r="V89" s="92" t="s">
        <v>776</v>
      </c>
      <c r="W89" s="93"/>
      <c r="X89" s="90"/>
      <c r="Y89" s="95"/>
    </row>
    <row r="90" spans="1:25" ht="15" outlineLevel="2">
      <c r="A90" s="68"/>
      <c r="B90" s="68"/>
      <c r="C90" s="98" t="s">
        <v>329</v>
      </c>
      <c r="D90" s="68"/>
      <c r="E90" s="74"/>
      <c r="F90" s="68"/>
      <c r="G90" s="68"/>
      <c r="H90" s="68"/>
      <c r="I90" s="68"/>
      <c r="J90" s="68"/>
      <c r="K90" s="68"/>
      <c r="L90" s="68"/>
      <c r="M90" s="68"/>
      <c r="N90" s="68">
        <f>SUBTOTAL(9,N89:N89)</f>
        <v>0</v>
      </c>
      <c r="O90" s="68">
        <f>SUBTOTAL(9,O89:O89)</f>
        <v>0</v>
      </c>
      <c r="P90" s="68">
        <f>SUBTOTAL(9,P89:P89)</f>
        <v>0</v>
      </c>
      <c r="Q90" s="68">
        <f>SUBTOTAL(9,Q89:Q89)</f>
        <v>0</v>
      </c>
      <c r="R90" s="90"/>
      <c r="S90" s="90"/>
      <c r="T90" s="90"/>
      <c r="U90" s="68"/>
      <c r="V90" s="92"/>
      <c r="W90" s="97">
        <f>($W$6-O90-P90-N90)/($W$6-O90-P90)</f>
        <v>1</v>
      </c>
      <c r="X90" s="90"/>
      <c r="Y90" s="95"/>
    </row>
    <row r="91" spans="1:25" ht="23.25" customHeight="1" outlineLevel="1">
      <c r="A91" s="68">
        <v>39</v>
      </c>
      <c r="B91" s="68" t="s">
        <v>554</v>
      </c>
      <c r="C91" s="86" t="s">
        <v>106</v>
      </c>
      <c r="D91" s="68">
        <v>212.83</v>
      </c>
      <c r="E91" s="74" t="s">
        <v>212</v>
      </c>
      <c r="F91" s="68"/>
      <c r="G91" s="172"/>
      <c r="H91" s="173"/>
      <c r="I91" s="112"/>
      <c r="J91" s="174"/>
      <c r="K91" s="68"/>
      <c r="L91" s="68"/>
      <c r="M91" s="68"/>
      <c r="N91" s="68">
        <v>0</v>
      </c>
      <c r="O91" s="68">
        <v>0</v>
      </c>
      <c r="P91" s="68">
        <v>0</v>
      </c>
      <c r="Q91" s="68">
        <v>0</v>
      </c>
      <c r="R91" s="90"/>
      <c r="S91" s="90"/>
      <c r="T91" s="90"/>
      <c r="U91" s="91"/>
      <c r="V91" s="92" t="s">
        <v>776</v>
      </c>
      <c r="W91" s="93"/>
      <c r="X91" s="94"/>
      <c r="Y91" s="95"/>
    </row>
    <row r="92" spans="1:25" s="99" customFormat="1" ht="24" customHeight="1" outlineLevel="2">
      <c r="A92" s="68"/>
      <c r="B92" s="68"/>
      <c r="C92" s="98" t="s">
        <v>330</v>
      </c>
      <c r="D92" s="68"/>
      <c r="E92" s="74"/>
      <c r="F92" s="68"/>
      <c r="G92" s="68"/>
      <c r="H92" s="68"/>
      <c r="I92" s="68"/>
      <c r="J92" s="68"/>
      <c r="K92" s="68"/>
      <c r="L92" s="68"/>
      <c r="M92" s="68"/>
      <c r="N92" s="68">
        <f>SUBTOTAL(9,N91:N91)</f>
        <v>0</v>
      </c>
      <c r="O92" s="68">
        <f>SUBTOTAL(9,O91:O91)</f>
        <v>0</v>
      </c>
      <c r="P92" s="68">
        <f>SUBTOTAL(9,P91:P91)</f>
        <v>0</v>
      </c>
      <c r="Q92" s="68">
        <f>SUBTOTAL(9,Q91:Q91)</f>
        <v>0</v>
      </c>
      <c r="R92" s="90"/>
      <c r="S92" s="90"/>
      <c r="T92" s="90"/>
      <c r="U92" s="68"/>
      <c r="V92" s="92"/>
      <c r="W92" s="97">
        <f>($W$6-O92-P92-N92)/($W$6-O92-P92)</f>
        <v>1</v>
      </c>
      <c r="X92" s="90"/>
      <c r="Y92" s="95"/>
    </row>
    <row r="93" spans="1:25" s="99" customFormat="1" ht="30" customHeight="1" outlineLevel="1">
      <c r="A93" s="68">
        <v>40</v>
      </c>
      <c r="B93" s="68" t="s">
        <v>555</v>
      </c>
      <c r="C93" s="86" t="s">
        <v>107</v>
      </c>
      <c r="D93" s="68">
        <v>212.83</v>
      </c>
      <c r="E93" s="74" t="s">
        <v>212</v>
      </c>
      <c r="F93" s="68"/>
      <c r="G93" s="105"/>
      <c r="H93" s="132"/>
      <c r="I93" s="105"/>
      <c r="J93" s="132"/>
      <c r="K93" s="68"/>
      <c r="L93" s="68"/>
      <c r="M93" s="68"/>
      <c r="N93" s="118">
        <v>0</v>
      </c>
      <c r="O93" s="118">
        <v>0</v>
      </c>
      <c r="P93" s="118">
        <v>0</v>
      </c>
      <c r="Q93" s="118">
        <v>0</v>
      </c>
      <c r="R93" s="90"/>
      <c r="S93" s="90"/>
      <c r="T93" s="90"/>
      <c r="U93" s="91"/>
      <c r="V93" s="92" t="s">
        <v>776</v>
      </c>
      <c r="W93" s="93"/>
      <c r="X93" s="94"/>
      <c r="Y93" s="95"/>
    </row>
    <row r="94" spans="1:25" s="99" customFormat="1" ht="15" outlineLevel="2">
      <c r="A94" s="68"/>
      <c r="B94" s="68"/>
      <c r="C94" s="98" t="s">
        <v>331</v>
      </c>
      <c r="D94" s="68"/>
      <c r="E94" s="74"/>
      <c r="F94" s="68"/>
      <c r="G94" s="68"/>
      <c r="H94" s="68"/>
      <c r="I94" s="68"/>
      <c r="J94" s="68"/>
      <c r="K94" s="68"/>
      <c r="L94" s="68"/>
      <c r="M94" s="68"/>
      <c r="N94" s="68">
        <f>SUBTOTAL(9,N93:N93)</f>
        <v>0</v>
      </c>
      <c r="O94" s="68">
        <f>SUBTOTAL(9,O93:O93)</f>
        <v>0</v>
      </c>
      <c r="P94" s="68">
        <f>SUBTOTAL(9,P93:P93)</f>
        <v>0</v>
      </c>
      <c r="Q94" s="68">
        <f>SUBTOTAL(9,Q93:Q93)</f>
        <v>0</v>
      </c>
      <c r="R94" s="90"/>
      <c r="S94" s="90"/>
      <c r="T94" s="90"/>
      <c r="U94" s="68"/>
      <c r="V94" s="92"/>
      <c r="W94" s="97">
        <f>($W$6-O94-P94-N94)/($W$6-O94-P94)</f>
        <v>1</v>
      </c>
      <c r="X94" s="90"/>
      <c r="Y94" s="95"/>
    </row>
    <row r="95" spans="1:25" s="99" customFormat="1" ht="15" outlineLevel="2">
      <c r="A95" s="68">
        <v>41</v>
      </c>
      <c r="B95" s="68" t="s">
        <v>556</v>
      </c>
      <c r="C95" s="86" t="s">
        <v>37</v>
      </c>
      <c r="D95" s="68">
        <v>336.93900000000002</v>
      </c>
      <c r="E95" s="74" t="s">
        <v>212</v>
      </c>
      <c r="F95" s="68"/>
      <c r="G95" s="105"/>
      <c r="H95" s="132"/>
      <c r="I95" s="105"/>
      <c r="J95" s="132"/>
      <c r="K95" s="68"/>
      <c r="L95" s="175"/>
      <c r="M95" s="68"/>
      <c r="N95" s="68"/>
      <c r="O95" s="68"/>
      <c r="P95" s="68"/>
      <c r="Q95" s="68"/>
      <c r="R95" s="90"/>
      <c r="S95" s="90"/>
      <c r="T95" s="90"/>
      <c r="U95" s="91"/>
      <c r="V95" s="92"/>
      <c r="W95" s="93"/>
      <c r="X95" s="68"/>
      <c r="Y95" s="95"/>
    </row>
    <row r="96" spans="1:25" s="99" customFormat="1" ht="15" outlineLevel="1">
      <c r="A96" s="68"/>
      <c r="B96" s="68"/>
      <c r="C96" s="98" t="s">
        <v>332</v>
      </c>
      <c r="D96" s="68"/>
      <c r="E96" s="74"/>
      <c r="F96" s="68"/>
      <c r="G96" s="68"/>
      <c r="H96" s="68"/>
      <c r="I96" s="68"/>
      <c r="J96" s="68"/>
      <c r="K96" s="68"/>
      <c r="L96" s="68"/>
      <c r="M96" s="68"/>
      <c r="N96" s="68">
        <f>SUBTOTAL(9,N95:N95)</f>
        <v>0</v>
      </c>
      <c r="O96" s="68">
        <f>SUBTOTAL(9,O95:O95)</f>
        <v>0</v>
      </c>
      <c r="P96" s="68">
        <f>SUBTOTAL(9,P95:P95)</f>
        <v>0</v>
      </c>
      <c r="Q96" s="68">
        <f>SUBTOTAL(9,Q95:Q95)</f>
        <v>0</v>
      </c>
      <c r="R96" s="90"/>
      <c r="S96" s="90"/>
      <c r="T96" s="90"/>
      <c r="U96" s="68"/>
      <c r="V96" s="92"/>
      <c r="W96" s="97">
        <f>($W$6-O96-P96-N96)/($W$6-O96-P96)</f>
        <v>1</v>
      </c>
      <c r="X96" s="90"/>
      <c r="Y96" s="95"/>
    </row>
    <row r="97" spans="1:25" s="99" customFormat="1" ht="23.25" customHeight="1" outlineLevel="2">
      <c r="A97" s="74">
        <v>42</v>
      </c>
      <c r="B97" s="74" t="s">
        <v>557</v>
      </c>
      <c r="C97" s="113" t="s">
        <v>108</v>
      </c>
      <c r="D97" s="74">
        <v>336.93900000000002</v>
      </c>
      <c r="E97" s="74" t="s">
        <v>212</v>
      </c>
      <c r="F97" s="74"/>
      <c r="G97" s="105"/>
      <c r="H97" s="123"/>
      <c r="I97" s="105"/>
      <c r="J97" s="123"/>
      <c r="K97" s="123"/>
      <c r="L97" s="123"/>
      <c r="M97" s="123"/>
      <c r="N97" s="107"/>
      <c r="O97" s="107"/>
      <c r="P97" s="107"/>
      <c r="Q97" s="107"/>
      <c r="R97" s="53"/>
      <c r="S97" s="53"/>
      <c r="T97" s="53"/>
      <c r="U97" s="91"/>
      <c r="V97" s="92"/>
      <c r="W97" s="92"/>
      <c r="X97" s="108"/>
      <c r="Y97" s="95"/>
    </row>
    <row r="98" spans="1:25" s="99" customFormat="1" ht="15" outlineLevel="2">
      <c r="A98" s="74"/>
      <c r="B98" s="74"/>
      <c r="C98" s="109" t="s">
        <v>333</v>
      </c>
      <c r="D98" s="74"/>
      <c r="E98" s="74"/>
      <c r="F98" s="74"/>
      <c r="G98" s="105"/>
      <c r="H98" s="123"/>
      <c r="I98" s="105"/>
      <c r="J98" s="123"/>
      <c r="K98" s="123"/>
      <c r="L98" s="123"/>
      <c r="M98" s="123"/>
      <c r="N98" s="107">
        <f>SUBTOTAL(9,N97:N97)</f>
        <v>0</v>
      </c>
      <c r="O98" s="107">
        <f>SUBTOTAL(9,O97:O97)</f>
        <v>0</v>
      </c>
      <c r="P98" s="107">
        <f>SUBTOTAL(9,P97:P97)</f>
        <v>0</v>
      </c>
      <c r="Q98" s="107">
        <f>SUBTOTAL(9,Q97:Q97)</f>
        <v>0</v>
      </c>
      <c r="R98" s="53"/>
      <c r="S98" s="53"/>
      <c r="T98" s="53"/>
      <c r="U98" s="91"/>
      <c r="V98" s="92"/>
      <c r="W98" s="97">
        <f>($W$6-O98-P98-N98)/($W$6-O98-P98)</f>
        <v>1</v>
      </c>
      <c r="X98" s="108"/>
      <c r="Y98" s="95"/>
    </row>
    <row r="99" spans="1:25" s="99" customFormat="1" ht="24.75" customHeight="1" outlineLevel="1">
      <c r="A99" s="74">
        <v>43</v>
      </c>
      <c r="B99" s="74" t="s">
        <v>558</v>
      </c>
      <c r="C99" s="113" t="s">
        <v>109</v>
      </c>
      <c r="D99" s="74">
        <v>123.45</v>
      </c>
      <c r="E99" s="74" t="s">
        <v>212</v>
      </c>
      <c r="F99" s="74"/>
      <c r="G99" s="105"/>
      <c r="H99" s="123"/>
      <c r="I99" s="105"/>
      <c r="J99" s="123"/>
      <c r="K99" s="123"/>
      <c r="L99" s="123"/>
      <c r="M99" s="123"/>
      <c r="N99" s="107"/>
      <c r="O99" s="107"/>
      <c r="P99" s="107"/>
      <c r="Q99" s="107"/>
      <c r="R99" s="53"/>
      <c r="S99" s="53"/>
      <c r="T99" s="53"/>
      <c r="U99" s="91"/>
      <c r="V99" s="92"/>
      <c r="W99" s="92"/>
      <c r="X99" s="108"/>
      <c r="Y99" s="95"/>
    </row>
    <row r="100" spans="1:25" s="99" customFormat="1" ht="30" customHeight="1" outlineLevel="2">
      <c r="A100" s="74"/>
      <c r="B100" s="74"/>
      <c r="C100" s="109" t="s">
        <v>334</v>
      </c>
      <c r="D100" s="74"/>
      <c r="E100" s="74"/>
      <c r="F100" s="74"/>
      <c r="G100" s="110"/>
      <c r="H100" s="134"/>
      <c r="I100" s="112"/>
      <c r="J100" s="132"/>
      <c r="K100" s="132"/>
      <c r="L100" s="132"/>
      <c r="M100" s="132"/>
      <c r="N100" s="107">
        <f>SUBTOTAL(9,N99:N99)</f>
        <v>0</v>
      </c>
      <c r="O100" s="107">
        <f>SUBTOTAL(9,O99:O99)</f>
        <v>0</v>
      </c>
      <c r="P100" s="107">
        <f>SUBTOTAL(9,P99:P99)</f>
        <v>0</v>
      </c>
      <c r="Q100" s="107">
        <f>SUBTOTAL(9,Q99:Q99)</f>
        <v>0</v>
      </c>
      <c r="R100" s="53"/>
      <c r="S100" s="53"/>
      <c r="T100" s="53"/>
      <c r="U100" s="91"/>
      <c r="V100" s="92"/>
      <c r="W100" s="97">
        <f>($W$6-O100-P100-N100)/($W$6-O100-P100)</f>
        <v>1</v>
      </c>
      <c r="X100" s="94"/>
      <c r="Y100" s="95"/>
    </row>
    <row r="101" spans="1:25" s="99" customFormat="1" ht="30" customHeight="1" outlineLevel="1">
      <c r="A101" s="68">
        <v>44</v>
      </c>
      <c r="B101" s="68" t="s">
        <v>559</v>
      </c>
      <c r="C101" s="86" t="s">
        <v>110</v>
      </c>
      <c r="D101" s="68">
        <v>14.768000000000001</v>
      </c>
      <c r="E101" s="74" t="s">
        <v>212</v>
      </c>
      <c r="F101" s="68"/>
      <c r="G101" s="105"/>
      <c r="H101" s="132"/>
      <c r="I101" s="105"/>
      <c r="J101" s="132"/>
      <c r="K101" s="68"/>
      <c r="L101" s="68"/>
      <c r="M101" s="68"/>
      <c r="N101" s="68"/>
      <c r="O101" s="68"/>
      <c r="P101" s="68"/>
      <c r="Q101" s="68"/>
      <c r="R101" s="90"/>
      <c r="S101" s="90"/>
      <c r="T101" s="90"/>
      <c r="U101" s="91"/>
      <c r="V101" s="92" t="s">
        <v>776</v>
      </c>
      <c r="W101" s="93"/>
      <c r="X101" s="90"/>
      <c r="Y101" s="95"/>
    </row>
    <row r="102" spans="1:25" s="99" customFormat="1" ht="15" outlineLevel="2">
      <c r="A102" s="68"/>
      <c r="B102" s="68"/>
      <c r="C102" s="119" t="s">
        <v>335</v>
      </c>
      <c r="D102" s="68"/>
      <c r="E102" s="74"/>
      <c r="F102" s="68"/>
      <c r="G102" s="68"/>
      <c r="H102" s="68"/>
      <c r="I102" s="68"/>
      <c r="J102" s="68"/>
      <c r="K102" s="68"/>
      <c r="L102" s="68"/>
      <c r="M102" s="68"/>
      <c r="N102" s="68">
        <f>SUBTOTAL(9,N101:N101)</f>
        <v>0</v>
      </c>
      <c r="O102" s="68">
        <f>SUBTOTAL(9,O101:O101)</f>
        <v>0</v>
      </c>
      <c r="P102" s="68">
        <f>SUBTOTAL(9,P101:P101)</f>
        <v>0</v>
      </c>
      <c r="Q102" s="68">
        <f>SUBTOTAL(9,Q101:Q101)</f>
        <v>0</v>
      </c>
      <c r="R102" s="90"/>
      <c r="S102" s="90"/>
      <c r="T102" s="90"/>
      <c r="U102" s="68"/>
      <c r="V102" s="92"/>
      <c r="W102" s="97">
        <f>($W$6-O102-P102-N102)/($W$6-O102-P102)</f>
        <v>1</v>
      </c>
      <c r="X102" s="90"/>
      <c r="Y102" s="95"/>
    </row>
    <row r="103" spans="1:25" s="99" customFormat="1" ht="53.25" customHeight="1" outlineLevel="1">
      <c r="A103" s="74">
        <v>45</v>
      </c>
      <c r="B103" s="74" t="s">
        <v>560</v>
      </c>
      <c r="C103" s="120" t="s">
        <v>240</v>
      </c>
      <c r="D103" s="74">
        <v>211.874</v>
      </c>
      <c r="E103" s="74" t="s">
        <v>212</v>
      </c>
      <c r="F103" s="74"/>
      <c r="G103" s="105"/>
      <c r="H103" s="132"/>
      <c r="I103" s="105"/>
      <c r="J103" s="132"/>
      <c r="K103" s="132"/>
      <c r="L103" s="132"/>
      <c r="M103" s="132"/>
      <c r="N103" s="107">
        <v>0</v>
      </c>
      <c r="O103" s="107"/>
      <c r="P103" s="107">
        <v>0</v>
      </c>
      <c r="Q103" s="107"/>
      <c r="R103" s="53"/>
      <c r="S103" s="53"/>
      <c r="T103" s="53"/>
      <c r="U103" s="91"/>
      <c r="V103" s="92" t="s">
        <v>776</v>
      </c>
      <c r="W103" s="92"/>
      <c r="X103" s="94"/>
      <c r="Y103" s="95"/>
    </row>
    <row r="104" spans="1:25" s="99" customFormat="1" ht="15" outlineLevel="2">
      <c r="A104" s="74"/>
      <c r="B104" s="74"/>
      <c r="C104" s="121" t="s">
        <v>768</v>
      </c>
      <c r="D104" s="74"/>
      <c r="E104" s="74"/>
      <c r="F104" s="74"/>
      <c r="G104" s="110"/>
      <c r="H104" s="134"/>
      <c r="I104" s="112"/>
      <c r="J104" s="132"/>
      <c r="K104" s="132"/>
      <c r="L104" s="132"/>
      <c r="M104" s="132"/>
      <c r="N104" s="107">
        <f>SUBTOTAL(9,N103:N103)</f>
        <v>0</v>
      </c>
      <c r="O104" s="107">
        <f>SUBTOTAL(9,O103:O103)</f>
        <v>0</v>
      </c>
      <c r="P104" s="107">
        <f>SUBTOTAL(9,P103:P103)</f>
        <v>0</v>
      </c>
      <c r="Q104" s="107">
        <f>SUBTOTAL(9,Q103:Q103)</f>
        <v>0</v>
      </c>
      <c r="R104" s="53"/>
      <c r="S104" s="53"/>
      <c r="T104" s="53"/>
      <c r="U104" s="91"/>
      <c r="V104" s="92"/>
      <c r="W104" s="97">
        <f>($W$6-O104-P104-N104)/($W$6-O104-P104)</f>
        <v>1</v>
      </c>
      <c r="X104" s="94"/>
      <c r="Y104" s="95"/>
    </row>
    <row r="105" spans="1:25" s="99" customFormat="1" ht="27" customHeight="1" outlineLevel="1">
      <c r="A105" s="68">
        <v>46</v>
      </c>
      <c r="B105" s="68" t="s">
        <v>561</v>
      </c>
      <c r="C105" s="86" t="s">
        <v>239</v>
      </c>
      <c r="D105" s="68">
        <v>370.565</v>
      </c>
      <c r="E105" s="74" t="s">
        <v>212</v>
      </c>
      <c r="F105" s="68"/>
      <c r="G105" s="172"/>
      <c r="H105" s="173"/>
      <c r="I105" s="112"/>
      <c r="J105" s="174"/>
      <c r="K105" s="68"/>
      <c r="L105" s="68"/>
      <c r="M105" s="68"/>
      <c r="N105" s="68">
        <v>0</v>
      </c>
      <c r="O105" s="68">
        <v>0</v>
      </c>
      <c r="P105" s="68">
        <v>0</v>
      </c>
      <c r="Q105" s="68">
        <v>0</v>
      </c>
      <c r="R105" s="90"/>
      <c r="S105" s="90"/>
      <c r="T105" s="90"/>
      <c r="U105" s="91"/>
      <c r="V105" s="92" t="s">
        <v>776</v>
      </c>
      <c r="W105" s="93"/>
      <c r="X105" s="90"/>
      <c r="Y105" s="95"/>
    </row>
    <row r="106" spans="1:25" s="99" customFormat="1" ht="15" outlineLevel="2">
      <c r="A106" s="68"/>
      <c r="B106" s="68"/>
      <c r="C106" s="98" t="s">
        <v>769</v>
      </c>
      <c r="D106" s="68"/>
      <c r="E106" s="74"/>
      <c r="F106" s="68"/>
      <c r="G106" s="68"/>
      <c r="H106" s="68"/>
      <c r="I106" s="68"/>
      <c r="J106" s="68"/>
      <c r="K106" s="68"/>
      <c r="L106" s="68"/>
      <c r="M106" s="68"/>
      <c r="N106" s="68">
        <f>SUBTOTAL(9,N105:N105)</f>
        <v>0</v>
      </c>
      <c r="O106" s="68">
        <f>SUBTOTAL(9,O105:O105)</f>
        <v>0</v>
      </c>
      <c r="P106" s="68">
        <f>SUBTOTAL(9,P105:P105)</f>
        <v>0</v>
      </c>
      <c r="Q106" s="68">
        <f>SUBTOTAL(9,Q105:Q105)</f>
        <v>0</v>
      </c>
      <c r="R106" s="90"/>
      <c r="S106" s="90"/>
      <c r="T106" s="90"/>
      <c r="U106" s="68"/>
      <c r="V106" s="92"/>
      <c r="W106" s="97">
        <f>($W$6-O106-P106-N106)/($W$6-O106-P106)</f>
        <v>1</v>
      </c>
      <c r="X106" s="90"/>
      <c r="Y106" s="95"/>
    </row>
    <row r="107" spans="1:25" s="99" customFormat="1" ht="25.5" customHeight="1" outlineLevel="1">
      <c r="A107" s="68">
        <v>47</v>
      </c>
      <c r="B107" s="68" t="s">
        <v>562</v>
      </c>
      <c r="C107" s="86" t="s">
        <v>238</v>
      </c>
      <c r="D107" s="68">
        <v>370.565</v>
      </c>
      <c r="E107" s="74" t="s">
        <v>212</v>
      </c>
      <c r="F107" s="68"/>
      <c r="G107" s="172"/>
      <c r="H107" s="173"/>
      <c r="I107" s="112"/>
      <c r="J107" s="174"/>
      <c r="K107" s="68"/>
      <c r="L107" s="68"/>
      <c r="M107" s="68"/>
      <c r="N107" s="68">
        <v>0</v>
      </c>
      <c r="O107" s="68">
        <v>0</v>
      </c>
      <c r="P107" s="68">
        <v>0</v>
      </c>
      <c r="Q107" s="68">
        <v>0</v>
      </c>
      <c r="R107" s="90"/>
      <c r="S107" s="90"/>
      <c r="T107" s="90"/>
      <c r="U107" s="91"/>
      <c r="V107" s="92" t="s">
        <v>776</v>
      </c>
      <c r="W107" s="93"/>
      <c r="X107" s="94"/>
      <c r="Y107" s="95"/>
    </row>
    <row r="108" spans="1:25" s="99" customFormat="1" ht="15" outlineLevel="2">
      <c r="A108" s="68"/>
      <c r="B108" s="68"/>
      <c r="C108" s="119" t="s">
        <v>751</v>
      </c>
      <c r="D108" s="68"/>
      <c r="E108" s="74"/>
      <c r="F108" s="68"/>
      <c r="G108" s="68"/>
      <c r="H108" s="68"/>
      <c r="I108" s="68"/>
      <c r="J108" s="68"/>
      <c r="K108" s="68"/>
      <c r="L108" s="68"/>
      <c r="M108" s="68"/>
      <c r="N108" s="68">
        <f>SUBTOTAL(9,N107:N107)</f>
        <v>0</v>
      </c>
      <c r="O108" s="68">
        <f>SUBTOTAL(9,O107:O107)</f>
        <v>0</v>
      </c>
      <c r="P108" s="68">
        <f>SUBTOTAL(9,P107:P107)</f>
        <v>0</v>
      </c>
      <c r="Q108" s="68">
        <f>SUBTOTAL(9,Q107:Q107)</f>
        <v>0</v>
      </c>
      <c r="R108" s="90"/>
      <c r="S108" s="90"/>
      <c r="T108" s="90"/>
      <c r="U108" s="68"/>
      <c r="V108" s="92"/>
      <c r="W108" s="97">
        <f>($W$6-O108-P108-N108)/($W$6-O108-P108)</f>
        <v>1</v>
      </c>
      <c r="X108" s="90"/>
      <c r="Y108" s="95"/>
    </row>
    <row r="109" spans="1:25" s="99" customFormat="1" ht="21" customHeight="1" outlineLevel="1">
      <c r="A109" s="68">
        <v>48</v>
      </c>
      <c r="B109" s="68" t="s">
        <v>563</v>
      </c>
      <c r="C109" s="122" t="s">
        <v>111</v>
      </c>
      <c r="D109" s="68">
        <v>21.43</v>
      </c>
      <c r="E109" s="74" t="s">
        <v>212</v>
      </c>
      <c r="F109" s="68"/>
      <c r="G109" s="172"/>
      <c r="H109" s="173"/>
      <c r="I109" s="112"/>
      <c r="J109" s="174"/>
      <c r="K109" s="68"/>
      <c r="L109" s="68"/>
      <c r="M109" s="68"/>
      <c r="N109" s="68">
        <v>0</v>
      </c>
      <c r="O109" s="68">
        <v>0</v>
      </c>
      <c r="P109" s="68">
        <v>0</v>
      </c>
      <c r="Q109" s="68">
        <v>0</v>
      </c>
      <c r="R109" s="90"/>
      <c r="S109" s="90"/>
      <c r="T109" s="90"/>
      <c r="U109" s="91"/>
      <c r="V109" s="92" t="s">
        <v>776</v>
      </c>
      <c r="W109" s="93"/>
      <c r="X109" s="90"/>
      <c r="Y109" s="95"/>
    </row>
    <row r="110" spans="1:25" s="99" customFormat="1" ht="15" outlineLevel="2">
      <c r="A110" s="68"/>
      <c r="B110" s="68"/>
      <c r="C110" s="119" t="s">
        <v>336</v>
      </c>
      <c r="D110" s="68"/>
      <c r="E110" s="74"/>
      <c r="F110" s="68"/>
      <c r="G110" s="68"/>
      <c r="H110" s="68"/>
      <c r="I110" s="68"/>
      <c r="J110" s="68"/>
      <c r="K110" s="68"/>
      <c r="L110" s="68"/>
      <c r="M110" s="68"/>
      <c r="N110" s="68">
        <f>SUBTOTAL(9,N109:N109)</f>
        <v>0</v>
      </c>
      <c r="O110" s="68">
        <f>SUBTOTAL(9,O109:O109)</f>
        <v>0</v>
      </c>
      <c r="P110" s="68">
        <f>SUBTOTAL(9,P109:P109)</f>
        <v>0</v>
      </c>
      <c r="Q110" s="68">
        <f>SUBTOTAL(9,Q109:Q109)</f>
        <v>0</v>
      </c>
      <c r="R110" s="90"/>
      <c r="S110" s="90"/>
      <c r="T110" s="90"/>
      <c r="U110" s="68"/>
      <c r="V110" s="92"/>
      <c r="W110" s="97">
        <f>($W$6-O110-P110-N110)/($W$6-O110-P110)</f>
        <v>1</v>
      </c>
      <c r="X110" s="90"/>
      <c r="Y110" s="95"/>
    </row>
    <row r="111" spans="1:25" s="99" customFormat="1" ht="19.5" customHeight="1" outlineLevel="1">
      <c r="A111" s="68">
        <v>49</v>
      </c>
      <c r="B111" s="68" t="s">
        <v>564</v>
      </c>
      <c r="C111" s="86" t="s">
        <v>112</v>
      </c>
      <c r="D111" s="68">
        <v>21.43</v>
      </c>
      <c r="E111" s="74" t="s">
        <v>212</v>
      </c>
      <c r="F111" s="68"/>
      <c r="G111" s="172"/>
      <c r="H111" s="173"/>
      <c r="I111" s="112"/>
      <c r="J111" s="174"/>
      <c r="K111" s="68"/>
      <c r="L111" s="68"/>
      <c r="M111" s="68"/>
      <c r="N111" s="68">
        <v>0</v>
      </c>
      <c r="O111" s="68">
        <v>0</v>
      </c>
      <c r="P111" s="68">
        <v>0</v>
      </c>
      <c r="Q111" s="68">
        <v>0</v>
      </c>
      <c r="R111" s="90"/>
      <c r="S111" s="90"/>
      <c r="T111" s="90"/>
      <c r="U111" s="91"/>
      <c r="V111" s="92" t="s">
        <v>776</v>
      </c>
      <c r="W111" s="93"/>
      <c r="X111" s="90"/>
      <c r="Y111" s="95"/>
    </row>
    <row r="112" spans="1:25" s="99" customFormat="1" ht="15" outlineLevel="2">
      <c r="A112" s="68"/>
      <c r="B112" s="68"/>
      <c r="C112" s="98" t="s">
        <v>337</v>
      </c>
      <c r="D112" s="68"/>
      <c r="E112" s="74"/>
      <c r="F112" s="68"/>
      <c r="G112" s="68"/>
      <c r="H112" s="68"/>
      <c r="I112" s="68"/>
      <c r="J112" s="68"/>
      <c r="K112" s="68"/>
      <c r="L112" s="68"/>
      <c r="M112" s="68"/>
      <c r="N112" s="68">
        <f>SUBTOTAL(9,N111:N111)</f>
        <v>0</v>
      </c>
      <c r="O112" s="68">
        <f>SUBTOTAL(9,O111:O111)</f>
        <v>0</v>
      </c>
      <c r="P112" s="68">
        <f>SUBTOTAL(9,P111:P111)</f>
        <v>0</v>
      </c>
      <c r="Q112" s="68">
        <f>SUBTOTAL(9,Q111:Q111)</f>
        <v>0</v>
      </c>
      <c r="R112" s="90"/>
      <c r="S112" s="90"/>
      <c r="T112" s="90"/>
      <c r="U112" s="68"/>
      <c r="V112" s="92"/>
      <c r="W112" s="97">
        <f>($W$6-O112-P112-N112)/($W$6-O112-P112)</f>
        <v>1</v>
      </c>
      <c r="X112" s="90"/>
      <c r="Y112" s="95"/>
    </row>
    <row r="113" spans="1:25" s="99" customFormat="1" ht="24.75" customHeight="1" outlineLevel="2">
      <c r="A113" s="68">
        <v>50</v>
      </c>
      <c r="B113" s="68" t="s">
        <v>565</v>
      </c>
      <c r="C113" s="86" t="s">
        <v>113</v>
      </c>
      <c r="D113" s="68">
        <v>6.2880000000000003</v>
      </c>
      <c r="E113" s="74" t="s">
        <v>212</v>
      </c>
      <c r="F113" s="68"/>
      <c r="G113" s="172"/>
      <c r="H113" s="173"/>
      <c r="I113" s="112"/>
      <c r="J113" s="174"/>
      <c r="K113" s="68"/>
      <c r="L113" s="68"/>
      <c r="M113" s="68"/>
      <c r="N113" s="68">
        <v>0</v>
      </c>
      <c r="O113" s="68">
        <v>0</v>
      </c>
      <c r="P113" s="68">
        <v>0</v>
      </c>
      <c r="Q113" s="68">
        <v>0</v>
      </c>
      <c r="R113" s="90"/>
      <c r="S113" s="90"/>
      <c r="T113" s="90"/>
      <c r="U113" s="91"/>
      <c r="V113" s="92" t="s">
        <v>776</v>
      </c>
      <c r="W113" s="93"/>
      <c r="X113" s="90"/>
      <c r="Y113" s="95"/>
    </row>
    <row r="114" spans="1:25" s="99" customFormat="1" ht="15" outlineLevel="1">
      <c r="A114" s="68"/>
      <c r="B114" s="68"/>
      <c r="C114" s="98" t="s">
        <v>338</v>
      </c>
      <c r="D114" s="68"/>
      <c r="E114" s="74"/>
      <c r="F114" s="68"/>
      <c r="G114" s="68"/>
      <c r="H114" s="68"/>
      <c r="I114" s="68"/>
      <c r="J114" s="68"/>
      <c r="K114" s="68"/>
      <c r="L114" s="68"/>
      <c r="M114" s="68"/>
      <c r="N114" s="68">
        <f>SUBTOTAL(9,N113:N113)</f>
        <v>0</v>
      </c>
      <c r="O114" s="68">
        <f>SUBTOTAL(9,O113:O113)</f>
        <v>0</v>
      </c>
      <c r="P114" s="68">
        <f>SUBTOTAL(9,P113:P113)</f>
        <v>0</v>
      </c>
      <c r="Q114" s="68">
        <f>SUBTOTAL(9,Q113:Q113)</f>
        <v>0</v>
      </c>
      <c r="R114" s="90"/>
      <c r="S114" s="90"/>
      <c r="T114" s="90"/>
      <c r="U114" s="68"/>
      <c r="V114" s="92"/>
      <c r="W114" s="97">
        <f>($W$6-O114-P114-N114)/($W$6-O114-P114)</f>
        <v>1</v>
      </c>
      <c r="X114" s="90"/>
      <c r="Y114" s="95"/>
    </row>
    <row r="115" spans="1:25" s="99" customFormat="1" ht="20.25" customHeight="1" outlineLevel="2">
      <c r="A115" s="74">
        <v>51</v>
      </c>
      <c r="B115" s="74" t="s">
        <v>566</v>
      </c>
      <c r="C115" s="19" t="s">
        <v>114</v>
      </c>
      <c r="D115" s="74">
        <v>6.2880000000000003</v>
      </c>
      <c r="E115" s="74" t="s">
        <v>212</v>
      </c>
      <c r="F115" s="74"/>
      <c r="G115" s="105"/>
      <c r="H115" s="123"/>
      <c r="I115" s="105"/>
      <c r="J115" s="123"/>
      <c r="K115" s="123"/>
      <c r="L115" s="123"/>
      <c r="M115" s="123"/>
      <c r="N115" s="107"/>
      <c r="O115" s="107"/>
      <c r="P115" s="107"/>
      <c r="Q115" s="107"/>
      <c r="R115" s="53"/>
      <c r="S115" s="53"/>
      <c r="T115" s="53"/>
      <c r="U115" s="91"/>
      <c r="V115" s="92"/>
      <c r="W115" s="92"/>
      <c r="X115" s="108"/>
      <c r="Y115" s="95"/>
    </row>
    <row r="116" spans="1:25" s="99" customFormat="1" ht="15" outlineLevel="1">
      <c r="A116" s="74"/>
      <c r="B116" s="74"/>
      <c r="C116" s="116" t="s">
        <v>339</v>
      </c>
      <c r="D116" s="74"/>
      <c r="E116" s="74"/>
      <c r="F116" s="74"/>
      <c r="G116" s="105"/>
      <c r="H116" s="123"/>
      <c r="I116" s="105"/>
      <c r="J116" s="123"/>
      <c r="K116" s="123"/>
      <c r="L116" s="123"/>
      <c r="M116" s="123"/>
      <c r="N116" s="107">
        <f>SUBTOTAL(9,N115:N115)</f>
        <v>0</v>
      </c>
      <c r="O116" s="107">
        <f>SUBTOTAL(9,O115:O115)</f>
        <v>0</v>
      </c>
      <c r="P116" s="107">
        <f>SUBTOTAL(9,P115:P115)</f>
        <v>0</v>
      </c>
      <c r="Q116" s="107">
        <f>SUBTOTAL(9,Q115:Q115)</f>
        <v>0</v>
      </c>
      <c r="R116" s="53"/>
      <c r="S116" s="53"/>
      <c r="T116" s="53"/>
      <c r="U116" s="91"/>
      <c r="V116" s="92"/>
      <c r="W116" s="97">
        <f>($W$6-O116-P116-N116)/($W$6-O116-P116)</f>
        <v>1</v>
      </c>
      <c r="X116" s="108"/>
      <c r="Y116" s="95"/>
    </row>
    <row r="117" spans="1:25" s="99" customFormat="1" ht="27" customHeight="1" outlineLevel="2">
      <c r="A117" s="68">
        <v>52</v>
      </c>
      <c r="B117" s="68" t="s">
        <v>567</v>
      </c>
      <c r="C117" s="86" t="s">
        <v>88</v>
      </c>
      <c r="D117" s="68">
        <v>47.985999999999997</v>
      </c>
      <c r="E117" s="74" t="s">
        <v>212</v>
      </c>
      <c r="F117" s="68"/>
      <c r="G117" s="68"/>
      <c r="H117" s="68"/>
      <c r="I117" s="68"/>
      <c r="J117" s="68"/>
      <c r="K117" s="68"/>
      <c r="L117" s="68"/>
      <c r="M117" s="68"/>
      <c r="N117" s="68"/>
      <c r="O117" s="68"/>
      <c r="P117" s="68"/>
      <c r="Q117" s="68"/>
      <c r="R117" s="90"/>
      <c r="S117" s="90"/>
      <c r="T117" s="90"/>
      <c r="U117" s="68"/>
      <c r="V117" s="92" t="s">
        <v>776</v>
      </c>
      <c r="W117" s="93"/>
      <c r="X117" s="90"/>
      <c r="Y117" s="95"/>
    </row>
    <row r="118" spans="1:25" s="99" customFormat="1" ht="15" outlineLevel="1">
      <c r="A118" s="68"/>
      <c r="B118" s="68"/>
      <c r="C118" s="98" t="s">
        <v>340</v>
      </c>
      <c r="D118" s="68"/>
      <c r="E118" s="74"/>
      <c r="F118" s="68"/>
      <c r="G118" s="68"/>
      <c r="H118" s="68"/>
      <c r="I118" s="68"/>
      <c r="J118" s="68"/>
      <c r="K118" s="68"/>
      <c r="L118" s="68"/>
      <c r="M118" s="68"/>
      <c r="N118" s="68">
        <f>SUBTOTAL(9,N117:N117)</f>
        <v>0</v>
      </c>
      <c r="O118" s="68">
        <f>SUBTOTAL(9,O117:O117)</f>
        <v>0</v>
      </c>
      <c r="P118" s="68">
        <f>SUBTOTAL(9,P117:P117)</f>
        <v>0</v>
      </c>
      <c r="Q118" s="68">
        <f>SUBTOTAL(9,Q117:Q117)</f>
        <v>0</v>
      </c>
      <c r="R118" s="90"/>
      <c r="S118" s="90"/>
      <c r="T118" s="90"/>
      <c r="U118" s="68"/>
      <c r="V118" s="92"/>
      <c r="W118" s="97">
        <f>($W$6-O118-P118-N118)/($W$6-O118-P118)</f>
        <v>1</v>
      </c>
      <c r="X118" s="90"/>
      <c r="Y118" s="95"/>
    </row>
    <row r="119" spans="1:25" s="99" customFormat="1" ht="23.25" customHeight="1" outlineLevel="2">
      <c r="A119" s="74">
        <v>53</v>
      </c>
      <c r="B119" s="74" t="s">
        <v>568</v>
      </c>
      <c r="C119" s="19" t="s">
        <v>237</v>
      </c>
      <c r="D119" s="74">
        <v>47.985999999999997</v>
      </c>
      <c r="E119" s="74" t="s">
        <v>212</v>
      </c>
      <c r="F119" s="74"/>
      <c r="G119" s="105"/>
      <c r="H119" s="123"/>
      <c r="I119" s="105"/>
      <c r="J119" s="123"/>
      <c r="K119" s="123"/>
      <c r="L119" s="123"/>
      <c r="M119" s="123"/>
      <c r="N119" s="107"/>
      <c r="O119" s="107"/>
      <c r="P119" s="107"/>
      <c r="Q119" s="107"/>
      <c r="R119" s="53"/>
      <c r="S119" s="53"/>
      <c r="T119" s="53"/>
      <c r="U119" s="91"/>
      <c r="V119" s="124" t="s">
        <v>776</v>
      </c>
      <c r="W119" s="92"/>
      <c r="X119" s="108"/>
      <c r="Y119" s="125"/>
    </row>
    <row r="120" spans="1:25" s="99" customFormat="1" ht="15" outlineLevel="1">
      <c r="A120" s="74"/>
      <c r="B120" s="74"/>
      <c r="C120" s="116" t="s">
        <v>341</v>
      </c>
      <c r="D120" s="74"/>
      <c r="E120" s="74"/>
      <c r="F120" s="74"/>
      <c r="G120" s="105"/>
      <c r="H120" s="123"/>
      <c r="I120" s="105"/>
      <c r="J120" s="123"/>
      <c r="K120" s="123"/>
      <c r="L120" s="123"/>
      <c r="M120" s="123"/>
      <c r="N120" s="107">
        <f>SUBTOTAL(9,N119:N119)</f>
        <v>0</v>
      </c>
      <c r="O120" s="107">
        <f>SUBTOTAL(9,O119:O119)</f>
        <v>0</v>
      </c>
      <c r="P120" s="107">
        <f>SUBTOTAL(9,P119:P119)</f>
        <v>0</v>
      </c>
      <c r="Q120" s="107">
        <f>SUBTOTAL(9,Q119:Q119)</f>
        <v>0</v>
      </c>
      <c r="R120" s="53"/>
      <c r="S120" s="53"/>
      <c r="T120" s="53"/>
      <c r="U120" s="91"/>
      <c r="V120" s="92"/>
      <c r="W120" s="97">
        <f>($W$6-O120-P120-N120)/($W$6-O120-P120)</f>
        <v>1</v>
      </c>
      <c r="X120" s="108"/>
      <c r="Y120" s="125"/>
    </row>
    <row r="121" spans="1:25" s="99" customFormat="1" ht="45" outlineLevel="1">
      <c r="A121" s="74">
        <v>54</v>
      </c>
      <c r="B121" s="74" t="s">
        <v>569</v>
      </c>
      <c r="C121" s="113" t="s">
        <v>89</v>
      </c>
      <c r="D121" s="74">
        <v>239.84299999999999</v>
      </c>
      <c r="E121" s="74" t="s">
        <v>212</v>
      </c>
      <c r="F121" s="74"/>
      <c r="G121" s="139">
        <v>42796</v>
      </c>
      <c r="H121" s="176">
        <v>0.46180555555555558</v>
      </c>
      <c r="I121" s="139">
        <v>42796</v>
      </c>
      <c r="J121" s="176">
        <v>0.55972222222222223</v>
      </c>
      <c r="K121" s="123"/>
      <c r="L121" s="123"/>
      <c r="M121" s="123"/>
      <c r="N121" s="107">
        <v>2.35</v>
      </c>
      <c r="O121" s="107">
        <v>0</v>
      </c>
      <c r="P121" s="107">
        <v>0</v>
      </c>
      <c r="Q121" s="126">
        <v>0</v>
      </c>
      <c r="R121" s="53"/>
      <c r="S121" s="53"/>
      <c r="T121" s="53"/>
      <c r="U121" s="144" t="s">
        <v>811</v>
      </c>
      <c r="V121" s="92" t="s">
        <v>776</v>
      </c>
      <c r="W121" s="97"/>
      <c r="X121" s="145" t="s">
        <v>250</v>
      </c>
      <c r="Y121" s="125"/>
    </row>
    <row r="122" spans="1:25" s="99" customFormat="1" ht="45" outlineLevel="1">
      <c r="A122" s="74">
        <v>54</v>
      </c>
      <c r="B122" s="74" t="s">
        <v>569</v>
      </c>
      <c r="C122" s="113" t="s">
        <v>89</v>
      </c>
      <c r="D122" s="74">
        <v>239.84299999999999</v>
      </c>
      <c r="E122" s="74" t="s">
        <v>212</v>
      </c>
      <c r="F122" s="74"/>
      <c r="G122" s="139">
        <v>42805</v>
      </c>
      <c r="H122" s="140">
        <v>0.9590277777777777</v>
      </c>
      <c r="I122" s="139">
        <v>42810</v>
      </c>
      <c r="J122" s="140">
        <v>0.27847222222222223</v>
      </c>
      <c r="K122" s="123"/>
      <c r="L122" s="123"/>
      <c r="M122" s="123"/>
      <c r="N122" s="107">
        <v>0</v>
      </c>
      <c r="O122" s="107">
        <v>0</v>
      </c>
      <c r="P122" s="107">
        <v>0</v>
      </c>
      <c r="Q122" s="126">
        <v>103.67</v>
      </c>
      <c r="R122" s="53"/>
      <c r="S122" s="53"/>
      <c r="T122" s="53"/>
      <c r="U122" s="143" t="s">
        <v>812</v>
      </c>
      <c r="V122" s="92" t="s">
        <v>776</v>
      </c>
      <c r="W122" s="97"/>
      <c r="X122" s="146" t="s">
        <v>7</v>
      </c>
      <c r="Y122" s="125"/>
    </row>
    <row r="123" spans="1:25" s="99" customFormat="1" ht="30" outlineLevel="1">
      <c r="A123" s="74">
        <v>54</v>
      </c>
      <c r="B123" s="74" t="s">
        <v>569</v>
      </c>
      <c r="C123" s="113" t="s">
        <v>89</v>
      </c>
      <c r="D123" s="74">
        <v>239.84299999999999</v>
      </c>
      <c r="E123" s="74" t="s">
        <v>212</v>
      </c>
      <c r="F123" s="74"/>
      <c r="G123" s="139">
        <v>42812</v>
      </c>
      <c r="H123" s="140">
        <v>0.69444444444444453</v>
      </c>
      <c r="I123" s="105">
        <v>42817</v>
      </c>
      <c r="J123" s="123">
        <v>0.4381944444444445</v>
      </c>
      <c r="K123" s="123"/>
      <c r="L123" s="123"/>
      <c r="M123" s="123"/>
      <c r="N123" s="107">
        <v>0</v>
      </c>
      <c r="O123" s="107">
        <v>0</v>
      </c>
      <c r="P123" s="107">
        <v>0</v>
      </c>
      <c r="Q123" s="126">
        <v>113.85</v>
      </c>
      <c r="R123" s="53"/>
      <c r="S123" s="53"/>
      <c r="T123" s="53"/>
      <c r="U123" s="143" t="s">
        <v>813</v>
      </c>
      <c r="V123" s="92" t="s">
        <v>776</v>
      </c>
      <c r="W123" s="97"/>
      <c r="X123" s="146" t="s">
        <v>7</v>
      </c>
      <c r="Y123" s="125"/>
    </row>
    <row r="124" spans="1:25" s="99" customFormat="1" ht="45" outlineLevel="1">
      <c r="A124" s="74">
        <v>54</v>
      </c>
      <c r="B124" s="74" t="s">
        <v>569</v>
      </c>
      <c r="C124" s="113" t="s">
        <v>89</v>
      </c>
      <c r="D124" s="74">
        <v>239.84299999999999</v>
      </c>
      <c r="E124" s="74" t="s">
        <v>212</v>
      </c>
      <c r="F124" s="74"/>
      <c r="G124" s="139">
        <v>42818</v>
      </c>
      <c r="H124" s="140" t="s">
        <v>809</v>
      </c>
      <c r="I124" s="139">
        <v>42819</v>
      </c>
      <c r="J124" s="140">
        <v>0.30902777777777779</v>
      </c>
      <c r="K124" s="123"/>
      <c r="L124" s="123"/>
      <c r="M124" s="123"/>
      <c r="N124" s="107">
        <v>0</v>
      </c>
      <c r="O124" s="107">
        <v>0</v>
      </c>
      <c r="P124" s="107">
        <v>0</v>
      </c>
      <c r="Q124" s="126">
        <v>44.42</v>
      </c>
      <c r="R124" s="53"/>
      <c r="S124" s="53"/>
      <c r="T124" s="53"/>
      <c r="U124" s="143" t="s">
        <v>814</v>
      </c>
      <c r="V124" s="92" t="s">
        <v>776</v>
      </c>
      <c r="W124" s="97"/>
      <c r="X124" s="146" t="s">
        <v>7</v>
      </c>
      <c r="Y124" s="125"/>
    </row>
    <row r="125" spans="1:25" s="99" customFormat="1" ht="30" outlineLevel="1">
      <c r="A125" s="74">
        <v>54</v>
      </c>
      <c r="B125" s="74" t="s">
        <v>569</v>
      </c>
      <c r="C125" s="113" t="s">
        <v>89</v>
      </c>
      <c r="D125" s="74">
        <v>239.84299999999999</v>
      </c>
      <c r="E125" s="74" t="s">
        <v>212</v>
      </c>
      <c r="F125" s="74"/>
      <c r="G125" s="105">
        <v>42820</v>
      </c>
      <c r="H125" s="123">
        <v>0.53749999999999998</v>
      </c>
      <c r="I125" s="105">
        <v>42822</v>
      </c>
      <c r="J125" s="123">
        <v>0.38819444444444445</v>
      </c>
      <c r="K125" s="123"/>
      <c r="L125" s="123"/>
      <c r="M125" s="123"/>
      <c r="N125" s="107">
        <v>0</v>
      </c>
      <c r="O125" s="107">
        <v>0</v>
      </c>
      <c r="P125" s="107">
        <v>0</v>
      </c>
      <c r="Q125" s="126">
        <v>0</v>
      </c>
      <c r="R125" s="53"/>
      <c r="S125" s="53"/>
      <c r="T125" s="53"/>
      <c r="U125" s="127" t="s">
        <v>813</v>
      </c>
      <c r="V125" s="92" t="s">
        <v>776</v>
      </c>
      <c r="W125" s="97"/>
      <c r="X125" s="147" t="s">
        <v>7</v>
      </c>
      <c r="Y125" s="125"/>
    </row>
    <row r="126" spans="1:25" s="99" customFormat="1" ht="15" outlineLevel="1">
      <c r="A126" s="74"/>
      <c r="B126" s="74"/>
      <c r="C126" s="109" t="s">
        <v>342</v>
      </c>
      <c r="D126" s="74"/>
      <c r="E126" s="74"/>
      <c r="F126" s="74"/>
      <c r="G126" s="105"/>
      <c r="H126" s="123"/>
      <c r="I126" s="135"/>
      <c r="J126" s="133"/>
      <c r="K126" s="133"/>
      <c r="L126" s="133"/>
      <c r="M126" s="133"/>
      <c r="N126" s="107">
        <f>SUBTOTAL(9,N121:N125)</f>
        <v>2.35</v>
      </c>
      <c r="O126" s="107">
        <f>SUBTOTAL(9,O121:O125)</f>
        <v>0</v>
      </c>
      <c r="P126" s="107">
        <f>SUBTOTAL(9,P121:P125)</f>
        <v>0</v>
      </c>
      <c r="Q126" s="107">
        <f>SUM(Q122:Q125)</f>
        <v>261.94</v>
      </c>
      <c r="R126" s="53"/>
      <c r="S126" s="53"/>
      <c r="T126" s="53"/>
      <c r="U126" s="127"/>
      <c r="V126" s="92"/>
      <c r="W126" s="97">
        <f>($W$6-O126-P126-N126)/($W$6-O126-P126)</f>
        <v>0.99684139784946235</v>
      </c>
      <c r="X126" s="108"/>
      <c r="Y126" s="125"/>
    </row>
    <row r="127" spans="1:25" s="99" customFormat="1" ht="50.1" customHeight="1" outlineLevel="2">
      <c r="A127" s="74">
        <v>55</v>
      </c>
      <c r="B127" s="74" t="s">
        <v>570</v>
      </c>
      <c r="C127" s="113" t="s">
        <v>14</v>
      </c>
      <c r="D127" s="74">
        <v>239.84299999999999</v>
      </c>
      <c r="E127" s="74" t="s">
        <v>212</v>
      </c>
      <c r="F127" s="74"/>
      <c r="G127" s="139">
        <v>42818</v>
      </c>
      <c r="H127" s="140" t="s">
        <v>809</v>
      </c>
      <c r="I127" s="139">
        <v>42819</v>
      </c>
      <c r="J127" s="140">
        <v>0.30902777777777779</v>
      </c>
      <c r="K127" s="123"/>
      <c r="L127" s="123"/>
      <c r="M127" s="123"/>
      <c r="N127" s="107">
        <v>0</v>
      </c>
      <c r="O127" s="107">
        <v>0</v>
      </c>
      <c r="P127" s="107">
        <v>0</v>
      </c>
      <c r="Q127" s="107">
        <v>13.2</v>
      </c>
      <c r="R127" s="53"/>
      <c r="S127" s="53"/>
      <c r="T127" s="53"/>
      <c r="U127" s="91" t="s">
        <v>766</v>
      </c>
      <c r="V127" s="92" t="s">
        <v>776</v>
      </c>
      <c r="W127" s="92"/>
      <c r="X127" s="94" t="s">
        <v>7</v>
      </c>
      <c r="Y127" s="125"/>
    </row>
    <row r="128" spans="1:25" s="99" customFormat="1" ht="19.5" customHeight="1" outlineLevel="1">
      <c r="A128" s="74"/>
      <c r="B128" s="74"/>
      <c r="C128" s="109" t="s">
        <v>343</v>
      </c>
      <c r="D128" s="74"/>
      <c r="E128" s="74"/>
      <c r="F128" s="74"/>
      <c r="G128" s="105"/>
      <c r="H128" s="177"/>
      <c r="I128" s="105"/>
      <c r="J128" s="123"/>
      <c r="K128" s="123"/>
      <c r="L128" s="123"/>
      <c r="M128" s="123"/>
      <c r="N128" s="107">
        <f>SUBTOTAL(9,N127:N127)</f>
        <v>0</v>
      </c>
      <c r="O128" s="107">
        <f>SUBTOTAL(9,O127:O127)</f>
        <v>0</v>
      </c>
      <c r="P128" s="107">
        <f>SUBTOTAL(9,P127:P127)</f>
        <v>0</v>
      </c>
      <c r="Q128" s="107">
        <f>SUBTOTAL(9,Q127:Q127)</f>
        <v>13.2</v>
      </c>
      <c r="R128" s="53"/>
      <c r="S128" s="53"/>
      <c r="T128" s="53"/>
      <c r="U128" s="91"/>
      <c r="V128" s="92"/>
      <c r="W128" s="97">
        <f>($W$6-O128-P128-N128)/($W$6-O128-P128)</f>
        <v>1</v>
      </c>
      <c r="X128" s="94"/>
      <c r="Y128" s="125"/>
    </row>
    <row r="129" spans="1:25" s="99" customFormat="1" ht="25.5" customHeight="1" outlineLevel="2">
      <c r="A129" s="68">
        <v>56</v>
      </c>
      <c r="B129" s="68" t="s">
        <v>571</v>
      </c>
      <c r="C129" s="86" t="s">
        <v>90</v>
      </c>
      <c r="D129" s="68">
        <v>52.563000000000002</v>
      </c>
      <c r="E129" s="74" t="s">
        <v>212</v>
      </c>
      <c r="F129" s="68"/>
      <c r="G129" s="68"/>
      <c r="H129" s="68"/>
      <c r="I129" s="68"/>
      <c r="J129" s="68"/>
      <c r="K129" s="68"/>
      <c r="L129" s="68"/>
      <c r="M129" s="68"/>
      <c r="N129" s="68"/>
      <c r="O129" s="68"/>
      <c r="P129" s="68"/>
      <c r="Q129" s="68"/>
      <c r="R129" s="90"/>
      <c r="S129" s="90"/>
      <c r="T129" s="90"/>
      <c r="U129" s="68"/>
      <c r="V129" s="92" t="s">
        <v>776</v>
      </c>
      <c r="W129" s="93"/>
      <c r="X129" s="90"/>
      <c r="Y129" s="125"/>
    </row>
    <row r="130" spans="1:25" s="99" customFormat="1" ht="21" customHeight="1" outlineLevel="1">
      <c r="A130" s="68"/>
      <c r="B130" s="68"/>
      <c r="C130" s="119" t="s">
        <v>344</v>
      </c>
      <c r="D130" s="68"/>
      <c r="E130" s="74"/>
      <c r="F130" s="68"/>
      <c r="G130" s="68"/>
      <c r="H130" s="68"/>
      <c r="I130" s="68"/>
      <c r="J130" s="68"/>
      <c r="K130" s="68"/>
      <c r="L130" s="68"/>
      <c r="M130" s="68"/>
      <c r="N130" s="68">
        <f>SUBTOTAL(9,N129:N129)</f>
        <v>0</v>
      </c>
      <c r="O130" s="68">
        <f>SUBTOTAL(9,O129:O129)</f>
        <v>0</v>
      </c>
      <c r="P130" s="68">
        <f>SUBTOTAL(9,P129:P129)</f>
        <v>0</v>
      </c>
      <c r="Q130" s="68">
        <f>SUBTOTAL(9,Q129:Q129)</f>
        <v>0</v>
      </c>
      <c r="R130" s="90"/>
      <c r="S130" s="90"/>
      <c r="T130" s="90"/>
      <c r="U130" s="68"/>
      <c r="V130" s="92"/>
      <c r="W130" s="97">
        <f>($W$6-O130-P130-N130)/($W$6-O130-P130)</f>
        <v>1</v>
      </c>
      <c r="X130" s="90"/>
      <c r="Y130" s="125"/>
    </row>
    <row r="131" spans="1:25" s="99" customFormat="1" ht="21.75" customHeight="1" outlineLevel="2">
      <c r="A131" s="74">
        <v>57</v>
      </c>
      <c r="B131" s="74" t="s">
        <v>572</v>
      </c>
      <c r="C131" s="128" t="s">
        <v>91</v>
      </c>
      <c r="D131" s="74">
        <v>2.923</v>
      </c>
      <c r="E131" s="74" t="s">
        <v>212</v>
      </c>
      <c r="F131" s="74"/>
      <c r="G131" s="172"/>
      <c r="H131" s="173"/>
      <c r="I131" s="112"/>
      <c r="J131" s="174"/>
      <c r="K131" s="123"/>
      <c r="L131" s="123"/>
      <c r="M131" s="123"/>
      <c r="N131" s="77">
        <v>0</v>
      </c>
      <c r="O131" s="129">
        <v>0</v>
      </c>
      <c r="P131" s="77">
        <v>0</v>
      </c>
      <c r="Q131" s="129">
        <v>0</v>
      </c>
      <c r="R131" s="53"/>
      <c r="S131" s="53"/>
      <c r="T131" s="53"/>
      <c r="U131" s="91"/>
      <c r="V131" s="92" t="s">
        <v>776</v>
      </c>
      <c r="W131" s="92"/>
      <c r="X131" s="94"/>
      <c r="Y131" s="125"/>
    </row>
    <row r="132" spans="1:25" s="99" customFormat="1" ht="25.5" customHeight="1" outlineLevel="1">
      <c r="A132" s="74"/>
      <c r="B132" s="74"/>
      <c r="C132" s="130" t="s">
        <v>345</v>
      </c>
      <c r="D132" s="74"/>
      <c r="E132" s="74"/>
      <c r="F132" s="74"/>
      <c r="G132" s="105"/>
      <c r="H132" s="123"/>
      <c r="I132" s="105"/>
      <c r="J132" s="123"/>
      <c r="K132" s="123"/>
      <c r="L132" s="123"/>
      <c r="M132" s="123"/>
      <c r="N132" s="107">
        <f>SUBTOTAL(9,N131:N131)</f>
        <v>0</v>
      </c>
      <c r="O132" s="107">
        <f>SUBTOTAL(9,O131:O131)</f>
        <v>0</v>
      </c>
      <c r="P132" s="107">
        <f>SUBTOTAL(9,P131:P131)</f>
        <v>0</v>
      </c>
      <c r="Q132" s="107">
        <f>SUBTOTAL(9,Q131:Q131)</f>
        <v>0</v>
      </c>
      <c r="R132" s="53"/>
      <c r="S132" s="53"/>
      <c r="T132" s="53"/>
      <c r="U132" s="91"/>
      <c r="V132" s="92"/>
      <c r="W132" s="97">
        <f>($W$6-O132-P132-N132)/($W$6-O132-P132)</f>
        <v>1</v>
      </c>
      <c r="X132" s="108"/>
      <c r="Y132" s="125"/>
    </row>
    <row r="133" spans="1:25" s="99" customFormat="1" ht="30" customHeight="1" outlineLevel="2">
      <c r="A133" s="68">
        <v>58</v>
      </c>
      <c r="B133" s="68" t="s">
        <v>573</v>
      </c>
      <c r="C133" s="86" t="s">
        <v>92</v>
      </c>
      <c r="D133" s="68">
        <v>375.78500000000003</v>
      </c>
      <c r="E133" s="74" t="s">
        <v>212</v>
      </c>
      <c r="F133" s="68"/>
      <c r="G133" s="68"/>
      <c r="H133" s="68"/>
      <c r="I133" s="68"/>
      <c r="J133" s="68"/>
      <c r="K133" s="68"/>
      <c r="L133" s="68"/>
      <c r="M133" s="68"/>
      <c r="N133" s="68"/>
      <c r="O133" s="68"/>
      <c r="P133" s="68"/>
      <c r="Q133" s="68"/>
      <c r="R133" s="90"/>
      <c r="S133" s="90"/>
      <c r="T133" s="90"/>
      <c r="U133" s="68"/>
      <c r="V133" s="92" t="s">
        <v>776</v>
      </c>
      <c r="W133" s="93"/>
      <c r="X133" s="90"/>
      <c r="Y133" s="125"/>
    </row>
    <row r="134" spans="1:25" s="99" customFormat="1" ht="19.5" customHeight="1" outlineLevel="1">
      <c r="A134" s="68"/>
      <c r="B134" s="68"/>
      <c r="C134" s="98" t="s">
        <v>346</v>
      </c>
      <c r="D134" s="68"/>
      <c r="E134" s="74"/>
      <c r="F134" s="68"/>
      <c r="G134" s="68"/>
      <c r="H134" s="68"/>
      <c r="I134" s="68"/>
      <c r="J134" s="68"/>
      <c r="K134" s="68"/>
      <c r="L134" s="68"/>
      <c r="M134" s="68"/>
      <c r="N134" s="68">
        <f>SUBTOTAL(9,N133:N133)</f>
        <v>0</v>
      </c>
      <c r="O134" s="68">
        <f>SUBTOTAL(9,O133:O133)</f>
        <v>0</v>
      </c>
      <c r="P134" s="68">
        <f>SUBTOTAL(9,P133:P133)</f>
        <v>0</v>
      </c>
      <c r="Q134" s="68">
        <f>SUBTOTAL(9,Q133:Q133)</f>
        <v>0</v>
      </c>
      <c r="R134" s="90"/>
      <c r="S134" s="90"/>
      <c r="T134" s="90"/>
      <c r="U134" s="68"/>
      <c r="V134" s="92"/>
      <c r="W134" s="97">
        <f>($W$6-O134-P134-N134)/($W$6-O134-P134)</f>
        <v>1</v>
      </c>
      <c r="X134" s="90"/>
      <c r="Y134" s="125"/>
    </row>
    <row r="135" spans="1:25" s="99" customFormat="1" ht="15" outlineLevel="2">
      <c r="A135" s="74">
        <v>59</v>
      </c>
      <c r="B135" s="74" t="s">
        <v>574</v>
      </c>
      <c r="C135" s="113" t="s">
        <v>93</v>
      </c>
      <c r="D135" s="74">
        <v>52.563000000000002</v>
      </c>
      <c r="E135" s="74" t="s">
        <v>212</v>
      </c>
      <c r="F135" s="74"/>
      <c r="G135" s="105"/>
      <c r="H135" s="123"/>
      <c r="I135" s="105"/>
      <c r="J135" s="123"/>
      <c r="K135" s="123"/>
      <c r="L135" s="123"/>
      <c r="M135" s="123"/>
      <c r="N135" s="107"/>
      <c r="O135" s="107"/>
      <c r="P135" s="107"/>
      <c r="Q135" s="107"/>
      <c r="R135" s="53"/>
      <c r="S135" s="53"/>
      <c r="T135" s="53"/>
      <c r="U135" s="127"/>
      <c r="V135" s="92"/>
      <c r="W135" s="92"/>
      <c r="X135" s="108"/>
      <c r="Y135" s="125"/>
    </row>
    <row r="136" spans="1:25" s="99" customFormat="1" ht="15" outlineLevel="1">
      <c r="A136" s="74"/>
      <c r="B136" s="74"/>
      <c r="C136" s="109" t="s">
        <v>347</v>
      </c>
      <c r="D136" s="74"/>
      <c r="E136" s="74"/>
      <c r="F136" s="74"/>
      <c r="G136" s="105"/>
      <c r="H136" s="123"/>
      <c r="I136" s="105"/>
      <c r="J136" s="123"/>
      <c r="K136" s="123"/>
      <c r="L136" s="123"/>
      <c r="M136" s="123"/>
      <c r="N136" s="107">
        <f>SUBTOTAL(9,N135:N135)</f>
        <v>0</v>
      </c>
      <c r="O136" s="107">
        <f>SUBTOTAL(9,O135:O135)</f>
        <v>0</v>
      </c>
      <c r="P136" s="107">
        <f>SUBTOTAL(9,P135:P135)</f>
        <v>0</v>
      </c>
      <c r="Q136" s="107">
        <f>SUBTOTAL(9,Q135:Q135)</f>
        <v>0</v>
      </c>
      <c r="R136" s="53"/>
      <c r="S136" s="53"/>
      <c r="T136" s="53"/>
      <c r="U136" s="127"/>
      <c r="V136" s="92"/>
      <c r="W136" s="97">
        <f>($W$6-O136-P136-N136)/($W$6-O136-P136)</f>
        <v>1</v>
      </c>
      <c r="X136" s="108"/>
      <c r="Y136" s="125"/>
    </row>
    <row r="137" spans="1:25" s="99" customFormat="1" ht="15" outlineLevel="2">
      <c r="A137" s="68">
        <v>60</v>
      </c>
      <c r="B137" s="68" t="s">
        <v>575</v>
      </c>
      <c r="C137" s="86" t="s">
        <v>115</v>
      </c>
      <c r="D137" s="68">
        <v>357.62</v>
      </c>
      <c r="E137" s="74" t="s">
        <v>212</v>
      </c>
      <c r="F137" s="68"/>
      <c r="G137" s="105"/>
      <c r="H137" s="132"/>
      <c r="I137" s="105"/>
      <c r="J137" s="132"/>
      <c r="K137" s="68"/>
      <c r="L137" s="68"/>
      <c r="M137" s="68"/>
      <c r="N137" s="68">
        <v>0</v>
      </c>
      <c r="O137" s="68">
        <v>0</v>
      </c>
      <c r="P137" s="68">
        <v>0</v>
      </c>
      <c r="Q137" s="68">
        <v>0</v>
      </c>
      <c r="R137" s="90"/>
      <c r="S137" s="90"/>
      <c r="T137" s="90"/>
      <c r="U137" s="91"/>
      <c r="V137" s="92" t="s">
        <v>776</v>
      </c>
      <c r="W137" s="93"/>
      <c r="X137" s="90"/>
      <c r="Y137" s="125"/>
    </row>
    <row r="138" spans="1:25" s="99" customFormat="1" ht="18.75" customHeight="1" outlineLevel="2">
      <c r="A138" s="68"/>
      <c r="B138" s="68"/>
      <c r="C138" s="98" t="s">
        <v>348</v>
      </c>
      <c r="D138" s="68"/>
      <c r="E138" s="74"/>
      <c r="F138" s="68"/>
      <c r="G138" s="68"/>
      <c r="H138" s="68"/>
      <c r="I138" s="68"/>
      <c r="J138" s="68"/>
      <c r="K138" s="68"/>
      <c r="L138" s="68"/>
      <c r="M138" s="68"/>
      <c r="N138" s="68">
        <f>SUBTOTAL(9,N137:N137)</f>
        <v>0</v>
      </c>
      <c r="O138" s="68">
        <f>SUBTOTAL(9,O137:O137)</f>
        <v>0</v>
      </c>
      <c r="P138" s="68">
        <f>SUBTOTAL(9,P137:P137)</f>
        <v>0</v>
      </c>
      <c r="Q138" s="68">
        <f>SUBTOTAL(9,Q137:Q137)</f>
        <v>0</v>
      </c>
      <c r="R138" s="90"/>
      <c r="S138" s="90"/>
      <c r="T138" s="90"/>
      <c r="U138" s="68"/>
      <c r="V138" s="92"/>
      <c r="W138" s="97">
        <f>($W$6-O138-P138-N138)/($W$6-O138-P138)</f>
        <v>1</v>
      </c>
      <c r="X138" s="90"/>
      <c r="Y138" s="125"/>
    </row>
    <row r="139" spans="1:25" s="99" customFormat="1" ht="15" outlineLevel="2">
      <c r="A139" s="74">
        <v>61</v>
      </c>
      <c r="B139" s="74" t="s">
        <v>576</v>
      </c>
      <c r="C139" s="113" t="s">
        <v>39</v>
      </c>
      <c r="D139" s="74">
        <v>347.577</v>
      </c>
      <c r="E139" s="74" t="s">
        <v>212</v>
      </c>
      <c r="F139" s="74"/>
      <c r="G139" s="139">
        <v>42798</v>
      </c>
      <c r="H139" s="176">
        <v>0.75069444444444444</v>
      </c>
      <c r="I139" s="139">
        <v>42798</v>
      </c>
      <c r="J139" s="176">
        <v>0.75763888888888886</v>
      </c>
      <c r="K139" s="123"/>
      <c r="L139" s="123"/>
      <c r="M139" s="123"/>
      <c r="N139" s="107">
        <v>0</v>
      </c>
      <c r="O139" s="107">
        <v>0</v>
      </c>
      <c r="P139" s="107">
        <v>0.17</v>
      </c>
      <c r="Q139" s="107">
        <v>0</v>
      </c>
      <c r="R139" s="53"/>
      <c r="S139" s="53"/>
      <c r="T139" s="53"/>
      <c r="U139" s="144" t="s">
        <v>791</v>
      </c>
      <c r="V139" s="92" t="s">
        <v>776</v>
      </c>
      <c r="W139" s="92"/>
      <c r="X139" s="145" t="s">
        <v>244</v>
      </c>
      <c r="Y139" s="125"/>
    </row>
    <row r="140" spans="1:25" s="99" customFormat="1" ht="45" outlineLevel="2">
      <c r="A140" s="74">
        <v>61</v>
      </c>
      <c r="B140" s="74" t="s">
        <v>576</v>
      </c>
      <c r="C140" s="113" t="s">
        <v>39</v>
      </c>
      <c r="D140" s="74">
        <v>347.577</v>
      </c>
      <c r="E140" s="74" t="s">
        <v>212</v>
      </c>
      <c r="F140" s="74"/>
      <c r="G140" s="139">
        <v>42798</v>
      </c>
      <c r="H140" s="140">
        <v>0.75763888888888886</v>
      </c>
      <c r="I140" s="139">
        <v>42799</v>
      </c>
      <c r="J140" s="140">
        <v>0.36388888888888887</v>
      </c>
      <c r="K140" s="123"/>
      <c r="L140" s="123"/>
      <c r="M140" s="123"/>
      <c r="N140" s="107">
        <v>0</v>
      </c>
      <c r="O140" s="107">
        <v>0</v>
      </c>
      <c r="P140" s="107">
        <v>0</v>
      </c>
      <c r="Q140" s="107">
        <v>14.55</v>
      </c>
      <c r="R140" s="53"/>
      <c r="S140" s="53"/>
      <c r="T140" s="53"/>
      <c r="U140" s="144" t="s">
        <v>815</v>
      </c>
      <c r="V140" s="92" t="s">
        <v>776</v>
      </c>
      <c r="W140" s="92"/>
      <c r="X140" s="145" t="s">
        <v>7</v>
      </c>
      <c r="Y140" s="125"/>
    </row>
    <row r="141" spans="1:25" s="99" customFormat="1" ht="15" outlineLevel="2">
      <c r="A141" s="74">
        <v>61</v>
      </c>
      <c r="B141" s="74" t="s">
        <v>576</v>
      </c>
      <c r="C141" s="113" t="s">
        <v>39</v>
      </c>
      <c r="D141" s="74">
        <v>347.577</v>
      </c>
      <c r="E141" s="74" t="s">
        <v>212</v>
      </c>
      <c r="F141" s="74"/>
      <c r="G141" s="139">
        <v>42799</v>
      </c>
      <c r="H141" s="140">
        <v>0.75138888888888899</v>
      </c>
      <c r="I141" s="139">
        <v>42799</v>
      </c>
      <c r="J141" s="140">
        <v>0.7583333333333333</v>
      </c>
      <c r="K141" s="123"/>
      <c r="L141" s="123"/>
      <c r="M141" s="123"/>
      <c r="N141" s="107">
        <v>0</v>
      </c>
      <c r="O141" s="107">
        <v>0</v>
      </c>
      <c r="P141" s="107">
        <v>0.17</v>
      </c>
      <c r="Q141" s="107">
        <v>0</v>
      </c>
      <c r="R141" s="53"/>
      <c r="S141" s="53"/>
      <c r="T141" s="53"/>
      <c r="U141" s="143" t="s">
        <v>816</v>
      </c>
      <c r="V141" s="92" t="s">
        <v>776</v>
      </c>
      <c r="W141" s="92"/>
      <c r="X141" s="146" t="s">
        <v>244</v>
      </c>
      <c r="Y141" s="125"/>
    </row>
    <row r="142" spans="1:25" s="99" customFormat="1" ht="45" outlineLevel="2">
      <c r="A142" s="74">
        <v>61</v>
      </c>
      <c r="B142" s="74" t="s">
        <v>576</v>
      </c>
      <c r="C142" s="113" t="s">
        <v>39</v>
      </c>
      <c r="D142" s="74">
        <v>347.577</v>
      </c>
      <c r="E142" s="74" t="s">
        <v>212</v>
      </c>
      <c r="F142" s="74"/>
      <c r="G142" s="139">
        <v>42799</v>
      </c>
      <c r="H142" s="140">
        <v>0.7583333333333333</v>
      </c>
      <c r="I142" s="139">
        <v>42800</v>
      </c>
      <c r="J142" s="140">
        <v>0.2951388888888889</v>
      </c>
      <c r="K142" s="123"/>
      <c r="L142" s="123"/>
      <c r="M142" s="123"/>
      <c r="N142" s="107">
        <v>0</v>
      </c>
      <c r="O142" s="107">
        <v>0</v>
      </c>
      <c r="P142" s="107">
        <v>0</v>
      </c>
      <c r="Q142" s="107">
        <v>12.88</v>
      </c>
      <c r="R142" s="53"/>
      <c r="S142" s="53"/>
      <c r="T142" s="53"/>
      <c r="U142" s="143" t="s">
        <v>817</v>
      </c>
      <c r="V142" s="92" t="s">
        <v>776</v>
      </c>
      <c r="W142" s="92"/>
      <c r="X142" s="146" t="s">
        <v>7</v>
      </c>
      <c r="Y142" s="125"/>
    </row>
    <row r="143" spans="1:25" s="99" customFormat="1" ht="30" outlineLevel="2">
      <c r="A143" s="74">
        <v>61</v>
      </c>
      <c r="B143" s="74" t="s">
        <v>576</v>
      </c>
      <c r="C143" s="113" t="s">
        <v>39</v>
      </c>
      <c r="D143" s="74">
        <v>347.577</v>
      </c>
      <c r="E143" s="74" t="s">
        <v>212</v>
      </c>
      <c r="F143" s="74"/>
      <c r="G143" s="139">
        <v>42801</v>
      </c>
      <c r="H143" s="140">
        <v>0.86249999999999993</v>
      </c>
      <c r="I143" s="139">
        <v>42802</v>
      </c>
      <c r="J143" s="140">
        <v>0.19513888888888889</v>
      </c>
      <c r="K143" s="123"/>
      <c r="L143" s="123"/>
      <c r="M143" s="123"/>
      <c r="N143" s="107">
        <v>0</v>
      </c>
      <c r="O143" s="107">
        <v>0</v>
      </c>
      <c r="P143" s="107">
        <v>0</v>
      </c>
      <c r="Q143" s="107">
        <v>7.98</v>
      </c>
      <c r="R143" s="53"/>
      <c r="S143" s="53"/>
      <c r="T143" s="53"/>
      <c r="U143" s="143" t="s">
        <v>782</v>
      </c>
      <c r="V143" s="92" t="s">
        <v>776</v>
      </c>
      <c r="W143" s="92"/>
      <c r="X143" s="146" t="s">
        <v>7</v>
      </c>
      <c r="Y143" s="125"/>
    </row>
    <row r="144" spans="1:25" s="99" customFormat="1" ht="135" outlineLevel="1">
      <c r="A144" s="74">
        <v>61</v>
      </c>
      <c r="B144" s="74" t="s">
        <v>576</v>
      </c>
      <c r="C144" s="113" t="s">
        <v>39</v>
      </c>
      <c r="D144" s="74">
        <v>347.577</v>
      </c>
      <c r="E144" s="74" t="s">
        <v>212</v>
      </c>
      <c r="F144" s="74"/>
      <c r="G144" s="139">
        <v>42803</v>
      </c>
      <c r="H144" s="140">
        <v>0.22777777777777777</v>
      </c>
      <c r="I144" s="139">
        <v>42803</v>
      </c>
      <c r="J144" s="140">
        <v>0.625</v>
      </c>
      <c r="K144" s="123"/>
      <c r="L144" s="123"/>
      <c r="M144" s="123"/>
      <c r="N144" s="107">
        <v>0</v>
      </c>
      <c r="O144" s="107">
        <v>9.5299999999999994</v>
      </c>
      <c r="P144" s="107">
        <v>0</v>
      </c>
      <c r="Q144" s="107">
        <v>0</v>
      </c>
      <c r="R144" s="53"/>
      <c r="S144" s="53"/>
      <c r="T144" s="53"/>
      <c r="U144" s="143" t="s">
        <v>818</v>
      </c>
      <c r="V144" s="92" t="s">
        <v>776</v>
      </c>
      <c r="W144" s="92"/>
      <c r="X144" s="146" t="s">
        <v>243</v>
      </c>
      <c r="Y144" s="125"/>
    </row>
    <row r="145" spans="1:25" s="99" customFormat="1" ht="135" outlineLevel="2">
      <c r="A145" s="74">
        <v>61</v>
      </c>
      <c r="B145" s="74" t="s">
        <v>576</v>
      </c>
      <c r="C145" s="113" t="s">
        <v>39</v>
      </c>
      <c r="D145" s="74">
        <v>347.577</v>
      </c>
      <c r="E145" s="74" t="s">
        <v>212</v>
      </c>
      <c r="F145" s="74"/>
      <c r="G145" s="139">
        <v>42803</v>
      </c>
      <c r="H145" s="140">
        <v>0.625</v>
      </c>
      <c r="I145" s="139">
        <v>42803</v>
      </c>
      <c r="J145" s="140">
        <v>0.86944444444444446</v>
      </c>
      <c r="K145" s="123"/>
      <c r="L145" s="123"/>
      <c r="M145" s="123"/>
      <c r="N145" s="107">
        <v>5.87</v>
      </c>
      <c r="O145" s="107">
        <v>0</v>
      </c>
      <c r="P145" s="107">
        <v>0</v>
      </c>
      <c r="Q145" s="107">
        <v>0</v>
      </c>
      <c r="R145" s="53"/>
      <c r="S145" s="53"/>
      <c r="T145" s="53"/>
      <c r="U145" s="143" t="s">
        <v>819</v>
      </c>
      <c r="V145" s="92" t="s">
        <v>776</v>
      </c>
      <c r="W145" s="92"/>
      <c r="X145" s="146" t="s">
        <v>778</v>
      </c>
      <c r="Y145" s="125"/>
    </row>
    <row r="146" spans="1:25" s="99" customFormat="1" ht="30" outlineLevel="1">
      <c r="A146" s="74">
        <v>61</v>
      </c>
      <c r="B146" s="74" t="s">
        <v>576</v>
      </c>
      <c r="C146" s="91" t="s">
        <v>39</v>
      </c>
      <c r="D146" s="74">
        <v>347.577</v>
      </c>
      <c r="E146" s="74" t="s">
        <v>212</v>
      </c>
      <c r="F146" s="74"/>
      <c r="G146" s="105">
        <v>42803</v>
      </c>
      <c r="H146" s="123">
        <v>0.86944444444444446</v>
      </c>
      <c r="I146" s="105">
        <v>42804</v>
      </c>
      <c r="J146" s="123">
        <v>0.31597222222222221</v>
      </c>
      <c r="K146" s="123"/>
      <c r="L146" s="123"/>
      <c r="M146" s="123"/>
      <c r="N146" s="107">
        <v>0</v>
      </c>
      <c r="O146" s="107">
        <v>0</v>
      </c>
      <c r="P146" s="107">
        <v>0</v>
      </c>
      <c r="Q146" s="107">
        <v>10.72</v>
      </c>
      <c r="R146" s="53"/>
      <c r="S146" s="53"/>
      <c r="T146" s="53"/>
      <c r="U146" s="127" t="s">
        <v>820</v>
      </c>
      <c r="V146" s="92" t="s">
        <v>776</v>
      </c>
      <c r="W146" s="92"/>
      <c r="X146" s="147" t="s">
        <v>7</v>
      </c>
      <c r="Y146" s="125"/>
    </row>
    <row r="147" spans="1:25" s="99" customFormat="1" ht="15" outlineLevel="2">
      <c r="A147" s="74">
        <v>61</v>
      </c>
      <c r="B147" s="74" t="s">
        <v>576</v>
      </c>
      <c r="C147" s="91" t="s">
        <v>39</v>
      </c>
      <c r="D147" s="74">
        <v>347.577</v>
      </c>
      <c r="E147" s="74" t="s">
        <v>212</v>
      </c>
      <c r="F147" s="74"/>
      <c r="G147" s="139">
        <v>42804</v>
      </c>
      <c r="H147" s="140">
        <v>0.75069444444444444</v>
      </c>
      <c r="I147" s="139">
        <v>42804</v>
      </c>
      <c r="J147" s="140">
        <v>0.75763888888888886</v>
      </c>
      <c r="K147" s="123"/>
      <c r="L147" s="123"/>
      <c r="M147" s="123"/>
      <c r="N147" s="107">
        <v>0</v>
      </c>
      <c r="O147" s="107">
        <v>0</v>
      </c>
      <c r="P147" s="107">
        <v>0.17</v>
      </c>
      <c r="Q147" s="107">
        <v>0</v>
      </c>
      <c r="R147" s="53"/>
      <c r="S147" s="53"/>
      <c r="T147" s="53"/>
      <c r="U147" s="143" t="s">
        <v>821</v>
      </c>
      <c r="V147" s="92" t="s">
        <v>776</v>
      </c>
      <c r="W147" s="92"/>
      <c r="X147" s="146" t="s">
        <v>244</v>
      </c>
      <c r="Y147" s="125"/>
    </row>
    <row r="148" spans="1:25" s="99" customFormat="1" ht="30" outlineLevel="1">
      <c r="A148" s="74">
        <v>61</v>
      </c>
      <c r="B148" s="74" t="s">
        <v>576</v>
      </c>
      <c r="C148" s="19" t="s">
        <v>39</v>
      </c>
      <c r="D148" s="74">
        <v>347.577</v>
      </c>
      <c r="E148" s="74" t="s">
        <v>212</v>
      </c>
      <c r="F148" s="74"/>
      <c r="G148" s="139">
        <v>42804</v>
      </c>
      <c r="H148" s="140">
        <v>0.75763888888888886</v>
      </c>
      <c r="I148" s="139">
        <v>42805</v>
      </c>
      <c r="J148" s="140">
        <v>0.57708333333333328</v>
      </c>
      <c r="K148" s="123"/>
      <c r="L148" s="123"/>
      <c r="M148" s="123"/>
      <c r="N148" s="107">
        <v>0</v>
      </c>
      <c r="O148" s="107">
        <v>0</v>
      </c>
      <c r="P148" s="107">
        <v>0</v>
      </c>
      <c r="Q148" s="107">
        <v>19.670000000000002</v>
      </c>
      <c r="R148" s="53"/>
      <c r="S148" s="53"/>
      <c r="T148" s="53"/>
      <c r="U148" s="143" t="s">
        <v>822</v>
      </c>
      <c r="V148" s="92" t="s">
        <v>776</v>
      </c>
      <c r="W148" s="92"/>
      <c r="X148" s="146" t="s">
        <v>7</v>
      </c>
      <c r="Y148" s="125"/>
    </row>
    <row r="149" spans="1:25" s="99" customFormat="1" ht="45" outlineLevel="2">
      <c r="A149" s="74">
        <v>61</v>
      </c>
      <c r="B149" s="74" t="s">
        <v>576</v>
      </c>
      <c r="C149" s="19" t="s">
        <v>39</v>
      </c>
      <c r="D149" s="74">
        <v>347.577</v>
      </c>
      <c r="E149" s="74" t="s">
        <v>212</v>
      </c>
      <c r="F149" s="74"/>
      <c r="G149" s="139">
        <v>42805</v>
      </c>
      <c r="H149" s="140">
        <v>0.9159722222222223</v>
      </c>
      <c r="I149" s="139">
        <v>42806</v>
      </c>
      <c r="J149" s="140">
        <v>0.30763888888888891</v>
      </c>
      <c r="K149" s="123"/>
      <c r="L149" s="123"/>
      <c r="M149" s="123"/>
      <c r="N149" s="107">
        <v>0</v>
      </c>
      <c r="O149" s="107">
        <v>0</v>
      </c>
      <c r="P149" s="107">
        <v>0</v>
      </c>
      <c r="Q149" s="107">
        <v>9.4</v>
      </c>
      <c r="R149" s="53"/>
      <c r="S149" s="53"/>
      <c r="T149" s="53"/>
      <c r="U149" s="143" t="s">
        <v>823</v>
      </c>
      <c r="V149" s="92" t="s">
        <v>776</v>
      </c>
      <c r="W149" s="92"/>
      <c r="X149" s="146" t="s">
        <v>7</v>
      </c>
      <c r="Y149" s="125"/>
    </row>
    <row r="150" spans="1:25" s="99" customFormat="1" ht="30" outlineLevel="2">
      <c r="A150" s="74">
        <v>61</v>
      </c>
      <c r="B150" s="74" t="s">
        <v>576</v>
      </c>
      <c r="C150" s="91" t="s">
        <v>39</v>
      </c>
      <c r="D150" s="74">
        <v>347.577</v>
      </c>
      <c r="E150" s="74" t="s">
        <v>212</v>
      </c>
      <c r="F150" s="74"/>
      <c r="G150" s="148">
        <v>42808</v>
      </c>
      <c r="H150" s="140">
        <v>0.28472222222222221</v>
      </c>
      <c r="I150" s="139">
        <v>42808</v>
      </c>
      <c r="J150" s="140">
        <v>0.52430555555555558</v>
      </c>
      <c r="K150" s="123"/>
      <c r="L150" s="123"/>
      <c r="M150" s="123"/>
      <c r="N150" s="107">
        <v>5.75</v>
      </c>
      <c r="O150" s="107">
        <v>0</v>
      </c>
      <c r="P150" s="107">
        <v>0</v>
      </c>
      <c r="Q150" s="107">
        <v>0</v>
      </c>
      <c r="R150" s="53"/>
      <c r="S150" s="53"/>
      <c r="T150" s="53"/>
      <c r="U150" s="143" t="s">
        <v>824</v>
      </c>
      <c r="V150" s="92" t="s">
        <v>776</v>
      </c>
      <c r="W150" s="92"/>
      <c r="X150" s="149" t="s">
        <v>250</v>
      </c>
      <c r="Y150" s="125"/>
    </row>
    <row r="151" spans="1:25" s="99" customFormat="1" ht="30" outlineLevel="1">
      <c r="A151" s="74">
        <v>61</v>
      </c>
      <c r="B151" s="74" t="s">
        <v>576</v>
      </c>
      <c r="C151" s="19" t="s">
        <v>39</v>
      </c>
      <c r="D151" s="74">
        <v>347.577</v>
      </c>
      <c r="E151" s="74" t="s">
        <v>212</v>
      </c>
      <c r="F151" s="74"/>
      <c r="G151" s="105">
        <v>42812</v>
      </c>
      <c r="H151" s="123">
        <v>0.69652777777777775</v>
      </c>
      <c r="I151" s="105">
        <v>42813</v>
      </c>
      <c r="J151" s="123">
        <v>0.38055555555555554</v>
      </c>
      <c r="K151" s="123"/>
      <c r="L151" s="123"/>
      <c r="M151" s="123"/>
      <c r="N151" s="107">
        <v>0</v>
      </c>
      <c r="O151" s="107">
        <v>0</v>
      </c>
      <c r="P151" s="107">
        <v>0</v>
      </c>
      <c r="Q151" s="107">
        <v>16.420000000000002</v>
      </c>
      <c r="R151" s="53"/>
      <c r="S151" s="53"/>
      <c r="T151" s="53"/>
      <c r="U151" s="127" t="s">
        <v>825</v>
      </c>
      <c r="V151" s="92" t="s">
        <v>776</v>
      </c>
      <c r="W151" s="92"/>
      <c r="X151" s="147" t="s">
        <v>7</v>
      </c>
      <c r="Y151" s="125"/>
    </row>
    <row r="152" spans="1:25" s="99" customFormat="1" ht="30" outlineLevel="2">
      <c r="A152" s="74">
        <v>61</v>
      </c>
      <c r="B152" s="74" t="s">
        <v>576</v>
      </c>
      <c r="C152" s="19" t="s">
        <v>39</v>
      </c>
      <c r="D152" s="74">
        <v>347.577</v>
      </c>
      <c r="E152" s="74" t="s">
        <v>212</v>
      </c>
      <c r="F152" s="74"/>
      <c r="G152" s="105">
        <v>42813</v>
      </c>
      <c r="H152" s="140">
        <v>0.75138888888888899</v>
      </c>
      <c r="I152" s="139">
        <v>42813</v>
      </c>
      <c r="J152" s="140">
        <v>0.7583333333333333</v>
      </c>
      <c r="K152" s="123"/>
      <c r="L152" s="123"/>
      <c r="M152" s="123"/>
      <c r="N152" s="107">
        <v>0</v>
      </c>
      <c r="O152" s="107">
        <v>0</v>
      </c>
      <c r="P152" s="107">
        <v>0.17</v>
      </c>
      <c r="Q152" s="107">
        <v>0</v>
      </c>
      <c r="R152" s="53"/>
      <c r="S152" s="53"/>
      <c r="T152" s="53"/>
      <c r="U152" s="127" t="s">
        <v>826</v>
      </c>
      <c r="V152" s="92" t="s">
        <v>776</v>
      </c>
      <c r="W152" s="92"/>
      <c r="X152" s="147" t="s">
        <v>244</v>
      </c>
      <c r="Y152" s="125"/>
    </row>
    <row r="153" spans="1:25" s="161" customFormat="1" ht="45" outlineLevel="2">
      <c r="A153" s="153">
        <v>61</v>
      </c>
      <c r="B153" s="153" t="s">
        <v>576</v>
      </c>
      <c r="C153" s="154" t="s">
        <v>39</v>
      </c>
      <c r="D153" s="153">
        <v>347.577</v>
      </c>
      <c r="E153" s="153" t="s">
        <v>212</v>
      </c>
      <c r="F153" s="153"/>
      <c r="G153" s="155">
        <v>42813</v>
      </c>
      <c r="H153" s="150">
        <v>0.7583333333333333</v>
      </c>
      <c r="I153" s="155">
        <v>42814</v>
      </c>
      <c r="J153" s="150">
        <v>0.35625000000000001</v>
      </c>
      <c r="K153" s="178"/>
      <c r="L153" s="178"/>
      <c r="M153" s="178"/>
      <c r="N153" s="156">
        <v>0</v>
      </c>
      <c r="O153" s="156">
        <v>0</v>
      </c>
      <c r="P153" s="156">
        <v>0</v>
      </c>
      <c r="Q153" s="156">
        <v>14.35</v>
      </c>
      <c r="R153" s="157"/>
      <c r="S153" s="157"/>
      <c r="T153" s="157"/>
      <c r="U153" s="158" t="s">
        <v>827</v>
      </c>
      <c r="V153" s="159" t="s">
        <v>776</v>
      </c>
      <c r="W153" s="159"/>
      <c r="X153" s="146" t="s">
        <v>7</v>
      </c>
      <c r="Y153" s="160"/>
    </row>
    <row r="154" spans="1:25" s="99" customFormat="1" ht="15" outlineLevel="1">
      <c r="A154" s="74"/>
      <c r="B154" s="74"/>
      <c r="C154" s="109" t="s">
        <v>349</v>
      </c>
      <c r="D154" s="74"/>
      <c r="E154" s="74"/>
      <c r="F154" s="74"/>
      <c r="G154" s="110"/>
      <c r="H154" s="134"/>
      <c r="I154" s="112"/>
      <c r="J154" s="132"/>
      <c r="K154" s="132"/>
      <c r="L154" s="132"/>
      <c r="M154" s="132"/>
      <c r="N154" s="68">
        <f>SUBTOTAL(9,N139:N153)</f>
        <v>11.620000000000001</v>
      </c>
      <c r="O154" s="68">
        <f>SUBTOTAL(9,O139:O153)</f>
        <v>9.5299999999999994</v>
      </c>
      <c r="P154" s="68">
        <f>SUBTOTAL(9,P139:P153)</f>
        <v>0.68</v>
      </c>
      <c r="Q154" s="68">
        <f>SUBTOTAL(9,Q139:Q153)</f>
        <v>105.97</v>
      </c>
      <c r="R154" s="53"/>
      <c r="S154" s="53"/>
      <c r="T154" s="53"/>
      <c r="U154" s="91"/>
      <c r="V154" s="92"/>
      <c r="W154" s="97">
        <f>($W$6-O154-P154-N154)/($W$6-O154-P154)</f>
        <v>0.98416440671036676</v>
      </c>
      <c r="X154" s="94"/>
      <c r="Y154" s="125"/>
    </row>
    <row r="155" spans="1:25" s="99" customFormat="1" ht="30" outlineLevel="2">
      <c r="A155" s="74">
        <v>62</v>
      </c>
      <c r="B155" s="74" t="s">
        <v>577</v>
      </c>
      <c r="C155" s="19" t="s">
        <v>116</v>
      </c>
      <c r="D155" s="74">
        <v>347.577</v>
      </c>
      <c r="E155" s="74" t="s">
        <v>212</v>
      </c>
      <c r="F155" s="74"/>
      <c r="G155" s="139">
        <v>42813</v>
      </c>
      <c r="H155" s="140">
        <v>0.4236111111111111</v>
      </c>
      <c r="I155" s="139">
        <v>42813</v>
      </c>
      <c r="J155" s="140">
        <v>0.49513888888888885</v>
      </c>
      <c r="K155" s="123"/>
      <c r="L155" s="123"/>
      <c r="M155" s="123"/>
      <c r="N155" s="107">
        <v>0</v>
      </c>
      <c r="O155" s="107">
        <v>0</v>
      </c>
      <c r="P155" s="107">
        <v>1.72</v>
      </c>
      <c r="Q155" s="107">
        <v>0</v>
      </c>
      <c r="R155" s="53"/>
      <c r="S155" s="53"/>
      <c r="T155" s="53"/>
      <c r="U155" s="143" t="s">
        <v>828</v>
      </c>
      <c r="V155" s="92" t="s">
        <v>776</v>
      </c>
      <c r="W155" s="92"/>
      <c r="X155" s="94" t="s">
        <v>829</v>
      </c>
      <c r="Y155" s="125"/>
    </row>
    <row r="156" spans="1:25" s="99" customFormat="1" ht="15" outlineLevel="2">
      <c r="A156" s="74"/>
      <c r="B156" s="74"/>
      <c r="C156" s="116" t="s">
        <v>350</v>
      </c>
      <c r="D156" s="74"/>
      <c r="E156" s="74"/>
      <c r="F156" s="74"/>
      <c r="G156" s="110"/>
      <c r="H156" s="134"/>
      <c r="I156" s="112"/>
      <c r="J156" s="132"/>
      <c r="K156" s="132"/>
      <c r="L156" s="132"/>
      <c r="M156" s="132"/>
      <c r="N156" s="68">
        <f>SUBTOTAL(9,N155:N155)</f>
        <v>0</v>
      </c>
      <c r="O156" s="68">
        <f>SUBTOTAL(9,O155:O155)</f>
        <v>0</v>
      </c>
      <c r="P156" s="68">
        <f>SUBTOTAL(9,P155:P155)</f>
        <v>1.72</v>
      </c>
      <c r="Q156" s="68">
        <f>SUBTOTAL(9,Q155:Q155)</f>
        <v>0</v>
      </c>
      <c r="R156" s="53"/>
      <c r="S156" s="53"/>
      <c r="T156" s="53"/>
      <c r="U156" s="91"/>
      <c r="V156" s="92"/>
      <c r="W156" s="97">
        <f>($W$6-O156-P156-N156)/($W$6-O156-P156)</f>
        <v>1</v>
      </c>
      <c r="X156" s="94"/>
      <c r="Y156" s="125"/>
    </row>
    <row r="157" spans="1:25" s="99" customFormat="1" ht="24.75" customHeight="1" outlineLevel="2">
      <c r="A157" s="74">
        <v>63</v>
      </c>
      <c r="B157" s="74" t="s">
        <v>578</v>
      </c>
      <c r="C157" s="91" t="s">
        <v>35</v>
      </c>
      <c r="D157" s="74">
        <v>369.10700000000003</v>
      </c>
      <c r="E157" s="74" t="s">
        <v>212</v>
      </c>
      <c r="F157" s="74"/>
      <c r="G157" s="139">
        <v>42810</v>
      </c>
      <c r="H157" s="140">
        <v>0.23750000000000002</v>
      </c>
      <c r="I157" s="139">
        <v>42811</v>
      </c>
      <c r="J157" s="140">
        <v>0.97083333333333333</v>
      </c>
      <c r="K157" s="123"/>
      <c r="L157" s="123"/>
      <c r="M157" s="123"/>
      <c r="N157" s="107">
        <v>0</v>
      </c>
      <c r="O157" s="107">
        <v>0</v>
      </c>
      <c r="P157" s="107">
        <v>0</v>
      </c>
      <c r="Q157" s="107">
        <v>41.6</v>
      </c>
      <c r="R157" s="53"/>
      <c r="S157" s="53"/>
      <c r="T157" s="53"/>
      <c r="U157" s="143" t="s">
        <v>830</v>
      </c>
      <c r="V157" s="92" t="s">
        <v>776</v>
      </c>
      <c r="W157" s="92"/>
      <c r="X157" s="146" t="s">
        <v>780</v>
      </c>
      <c r="Y157" s="125"/>
    </row>
    <row r="158" spans="1:25" s="99" customFormat="1" ht="24.75" customHeight="1" outlineLevel="2">
      <c r="A158" s="74"/>
      <c r="B158" s="74" t="s">
        <v>578</v>
      </c>
      <c r="C158" s="91" t="s">
        <v>35</v>
      </c>
      <c r="D158" s="74">
        <v>369.10700000000003</v>
      </c>
      <c r="E158" s="74" t="s">
        <v>212</v>
      </c>
      <c r="F158" s="74"/>
      <c r="G158" s="139">
        <v>42818</v>
      </c>
      <c r="H158" s="140">
        <v>0.90763888888888899</v>
      </c>
      <c r="I158" s="139">
        <v>42818</v>
      </c>
      <c r="J158" s="140">
        <v>0.94444444444444453</v>
      </c>
      <c r="K158" s="123"/>
      <c r="L158" s="123"/>
      <c r="M158" s="123"/>
      <c r="N158" s="107">
        <v>0.88</v>
      </c>
      <c r="O158" s="107">
        <v>0</v>
      </c>
      <c r="P158" s="107">
        <v>0</v>
      </c>
      <c r="Q158" s="107">
        <v>0</v>
      </c>
      <c r="R158" s="53"/>
      <c r="S158" s="53"/>
      <c r="T158" s="53"/>
      <c r="U158" s="143" t="s">
        <v>831</v>
      </c>
      <c r="V158" s="92"/>
      <c r="W158" s="92"/>
      <c r="X158" s="146" t="s">
        <v>779</v>
      </c>
      <c r="Y158" s="125"/>
    </row>
    <row r="159" spans="1:25" s="99" customFormat="1" ht="45" outlineLevel="2">
      <c r="A159" s="74"/>
      <c r="B159" s="74" t="s">
        <v>578</v>
      </c>
      <c r="C159" s="91" t="s">
        <v>35</v>
      </c>
      <c r="D159" s="74">
        <v>369.10700000000003</v>
      </c>
      <c r="E159" s="74" t="s">
        <v>212</v>
      </c>
      <c r="F159" s="74"/>
      <c r="G159" s="139">
        <v>42819</v>
      </c>
      <c r="H159" s="140">
        <v>0.97152777777777777</v>
      </c>
      <c r="I159" s="139">
        <v>42820</v>
      </c>
      <c r="J159" s="140">
        <v>1.7361111111111112E-2</v>
      </c>
      <c r="K159" s="123"/>
      <c r="L159" s="123"/>
      <c r="M159" s="123"/>
      <c r="N159" s="107">
        <v>0</v>
      </c>
      <c r="O159" s="107">
        <v>1.1000000000000001</v>
      </c>
      <c r="P159" s="107">
        <v>0</v>
      </c>
      <c r="Q159" s="107">
        <v>0</v>
      </c>
      <c r="R159" s="53"/>
      <c r="S159" s="53"/>
      <c r="T159" s="53"/>
      <c r="U159" s="143" t="s">
        <v>832</v>
      </c>
      <c r="V159" s="92"/>
      <c r="W159" s="92"/>
      <c r="X159" s="146" t="s">
        <v>243</v>
      </c>
      <c r="Y159" s="125"/>
    </row>
    <row r="160" spans="1:25" s="99" customFormat="1" ht="30" outlineLevel="2">
      <c r="A160" s="74"/>
      <c r="B160" s="74" t="s">
        <v>578</v>
      </c>
      <c r="C160" s="91" t="s">
        <v>35</v>
      </c>
      <c r="D160" s="74">
        <v>369.10700000000003</v>
      </c>
      <c r="E160" s="74" t="s">
        <v>212</v>
      </c>
      <c r="F160" s="74"/>
      <c r="G160" s="139">
        <v>42820</v>
      </c>
      <c r="H160" s="140">
        <v>0.57916666666666672</v>
      </c>
      <c r="I160" s="139">
        <v>42820</v>
      </c>
      <c r="J160" s="140">
        <v>0.8569444444444444</v>
      </c>
      <c r="K160" s="123"/>
      <c r="L160" s="123"/>
      <c r="M160" s="123"/>
      <c r="N160" s="107">
        <v>0</v>
      </c>
      <c r="O160" s="107">
        <v>0</v>
      </c>
      <c r="P160" s="107">
        <v>0</v>
      </c>
      <c r="Q160" s="107">
        <v>6.67</v>
      </c>
      <c r="R160" s="53"/>
      <c r="S160" s="53"/>
      <c r="T160" s="53"/>
      <c r="U160" s="143" t="s">
        <v>833</v>
      </c>
      <c r="V160" s="92"/>
      <c r="W160" s="92"/>
      <c r="X160" s="146" t="s">
        <v>7</v>
      </c>
      <c r="Y160" s="125"/>
    </row>
    <row r="161" spans="1:25" s="99" customFormat="1" ht="30" outlineLevel="2">
      <c r="A161" s="74"/>
      <c r="B161" s="74" t="s">
        <v>578</v>
      </c>
      <c r="C161" s="91" t="s">
        <v>35</v>
      </c>
      <c r="D161" s="74">
        <v>369.10700000000003</v>
      </c>
      <c r="E161" s="74" t="s">
        <v>212</v>
      </c>
      <c r="F161" s="74"/>
      <c r="G161" s="139">
        <v>42823</v>
      </c>
      <c r="H161" s="140">
        <v>0.52500000000000002</v>
      </c>
      <c r="I161" s="139" t="s">
        <v>810</v>
      </c>
      <c r="J161" s="140" t="s">
        <v>810</v>
      </c>
      <c r="K161" s="123"/>
      <c r="L161" s="123"/>
      <c r="M161" s="123"/>
      <c r="N161" s="107">
        <v>0</v>
      </c>
      <c r="O161" s="107">
        <v>0</v>
      </c>
      <c r="P161" s="107">
        <v>0</v>
      </c>
      <c r="Q161" s="107">
        <v>0</v>
      </c>
      <c r="R161" s="53"/>
      <c r="S161" s="53"/>
      <c r="T161" s="53"/>
      <c r="U161" s="143" t="s">
        <v>834</v>
      </c>
      <c r="V161" s="92"/>
      <c r="W161" s="92"/>
      <c r="X161" s="146" t="s">
        <v>7</v>
      </c>
      <c r="Y161" s="125"/>
    </row>
    <row r="162" spans="1:25" s="99" customFormat="1" ht="15" outlineLevel="2">
      <c r="A162" s="74"/>
      <c r="B162" s="74"/>
      <c r="C162" s="109" t="s">
        <v>351</v>
      </c>
      <c r="D162" s="74"/>
      <c r="E162" s="74"/>
      <c r="F162" s="74"/>
      <c r="G162" s="110"/>
      <c r="H162" s="134"/>
      <c r="I162" s="112"/>
      <c r="J162" s="132"/>
      <c r="K162" s="132"/>
      <c r="L162" s="132"/>
      <c r="M162" s="132"/>
      <c r="N162" s="104">
        <f>SUM(N157:N161)</f>
        <v>0.88</v>
      </c>
      <c r="O162" s="104">
        <f>SUM(O157:O161)</f>
        <v>1.1000000000000001</v>
      </c>
      <c r="P162" s="104">
        <f>SUM(P157:P161)</f>
        <v>0</v>
      </c>
      <c r="Q162" s="104">
        <f>SUM(Q157:Q161)</f>
        <v>48.27</v>
      </c>
      <c r="R162" s="53"/>
      <c r="S162" s="53"/>
      <c r="T162" s="53"/>
      <c r="U162" s="91"/>
      <c r="V162" s="92"/>
      <c r="W162" s="97">
        <f>($W$6-O162-P162-N162)/($W$6-O162-P162)</f>
        <v>0.99881545295463725</v>
      </c>
      <c r="X162" s="94"/>
      <c r="Y162" s="125"/>
    </row>
    <row r="163" spans="1:25" s="99" customFormat="1" ht="60" outlineLevel="1">
      <c r="A163" s="74">
        <v>64</v>
      </c>
      <c r="B163" s="74" t="s">
        <v>579</v>
      </c>
      <c r="C163" s="113" t="s">
        <v>34</v>
      </c>
      <c r="D163" s="74">
        <v>369.10700000000003</v>
      </c>
      <c r="E163" s="74" t="s">
        <v>212</v>
      </c>
      <c r="F163" s="74"/>
      <c r="G163" s="139">
        <v>42802</v>
      </c>
      <c r="H163" s="140">
        <v>0.50763888888888886</v>
      </c>
      <c r="I163" s="139">
        <v>42802</v>
      </c>
      <c r="J163" s="140">
        <v>0.6743055555555556</v>
      </c>
      <c r="K163" s="105"/>
      <c r="L163" s="105"/>
      <c r="M163" s="105"/>
      <c r="N163" s="107">
        <v>4</v>
      </c>
      <c r="O163" s="107">
        <v>0</v>
      </c>
      <c r="P163" s="107">
        <v>0</v>
      </c>
      <c r="Q163" s="107">
        <v>0</v>
      </c>
      <c r="R163" s="53"/>
      <c r="S163" s="53"/>
      <c r="T163" s="53"/>
      <c r="U163" s="143" t="s">
        <v>836</v>
      </c>
      <c r="V163" s="92" t="s">
        <v>776</v>
      </c>
      <c r="W163" s="92"/>
      <c r="X163" s="146" t="s">
        <v>835</v>
      </c>
      <c r="Y163" s="125"/>
    </row>
    <row r="164" spans="1:25" s="99" customFormat="1" ht="45" outlineLevel="1">
      <c r="A164" s="74">
        <v>64</v>
      </c>
      <c r="B164" s="74" t="s">
        <v>579</v>
      </c>
      <c r="C164" s="113" t="s">
        <v>34</v>
      </c>
      <c r="D164" s="74">
        <v>369.10700000000003</v>
      </c>
      <c r="E164" s="74" t="s">
        <v>212</v>
      </c>
      <c r="F164" s="74"/>
      <c r="G164" s="139">
        <v>42802</v>
      </c>
      <c r="H164" s="140">
        <v>0.6743055555555556</v>
      </c>
      <c r="I164" s="139">
        <v>42803</v>
      </c>
      <c r="J164" s="140">
        <v>0.78333333333333333</v>
      </c>
      <c r="K164" s="105"/>
      <c r="L164" s="105"/>
      <c r="M164" s="105"/>
      <c r="N164" s="107">
        <v>0</v>
      </c>
      <c r="O164" s="107">
        <v>0</v>
      </c>
      <c r="P164" s="107">
        <v>26.62</v>
      </c>
      <c r="Q164" s="107">
        <v>0</v>
      </c>
      <c r="R164" s="53"/>
      <c r="S164" s="53"/>
      <c r="T164" s="53"/>
      <c r="U164" s="143" t="s">
        <v>837</v>
      </c>
      <c r="V164" s="92" t="s">
        <v>776</v>
      </c>
      <c r="W164" s="92"/>
      <c r="X164" s="146" t="s">
        <v>785</v>
      </c>
      <c r="Y164" s="125"/>
    </row>
    <row r="165" spans="1:25" s="99" customFormat="1" ht="30" outlineLevel="2">
      <c r="A165" s="74">
        <v>64</v>
      </c>
      <c r="B165" s="74" t="s">
        <v>579</v>
      </c>
      <c r="C165" s="113" t="s">
        <v>34</v>
      </c>
      <c r="D165" s="74">
        <v>369.10700000000003</v>
      </c>
      <c r="E165" s="74" t="s">
        <v>212</v>
      </c>
      <c r="F165" s="74"/>
      <c r="G165" s="139">
        <v>42810</v>
      </c>
      <c r="H165" s="140">
        <v>0.24861111111111112</v>
      </c>
      <c r="I165" s="139">
        <v>42811</v>
      </c>
      <c r="J165" s="140">
        <v>0.99097222222222225</v>
      </c>
      <c r="K165" s="105"/>
      <c r="L165" s="105"/>
      <c r="M165" s="105"/>
      <c r="N165" s="107">
        <v>0</v>
      </c>
      <c r="O165" s="107">
        <v>0</v>
      </c>
      <c r="P165" s="107">
        <v>0</v>
      </c>
      <c r="Q165" s="107">
        <v>41.82</v>
      </c>
      <c r="R165" s="53"/>
      <c r="S165" s="53"/>
      <c r="T165" s="53"/>
      <c r="U165" s="143" t="s">
        <v>830</v>
      </c>
      <c r="V165" s="92" t="s">
        <v>776</v>
      </c>
      <c r="W165" s="92"/>
      <c r="X165" s="146" t="s">
        <v>780</v>
      </c>
      <c r="Y165" s="125"/>
    </row>
    <row r="166" spans="1:25" s="99" customFormat="1" ht="18.75" customHeight="1" outlineLevel="2">
      <c r="A166" s="74"/>
      <c r="B166" s="74"/>
      <c r="C166" s="109" t="s">
        <v>352</v>
      </c>
      <c r="D166" s="74"/>
      <c r="E166" s="74"/>
      <c r="F166" s="74"/>
      <c r="G166" s="105"/>
      <c r="H166" s="123"/>
      <c r="I166" s="105"/>
      <c r="J166" s="105"/>
      <c r="K166" s="105"/>
      <c r="L166" s="105"/>
      <c r="M166" s="105"/>
      <c r="N166" s="107">
        <f>SUBTOTAL(9,N163:N165)</f>
        <v>4</v>
      </c>
      <c r="O166" s="107">
        <f>SUBTOTAL(9,O163:O165)</f>
        <v>0</v>
      </c>
      <c r="P166" s="107">
        <f>SUBTOTAL(9,P163:P165)</f>
        <v>26.62</v>
      </c>
      <c r="Q166" s="107">
        <f>SUBTOTAL(9,Q163:Q165)</f>
        <v>41.82</v>
      </c>
      <c r="R166" s="53"/>
      <c r="S166" s="53"/>
      <c r="T166" s="53"/>
      <c r="U166" s="91"/>
      <c r="V166" s="92"/>
      <c r="W166" s="97">
        <f>($W$6-O166-P166-N166)/($W$6-O166-P166)</f>
        <v>0.99442415456243549</v>
      </c>
      <c r="X166" s="108"/>
      <c r="Y166" s="125"/>
    </row>
    <row r="167" spans="1:25" s="99" customFormat="1" ht="25.5" customHeight="1" outlineLevel="2">
      <c r="A167" s="68">
        <v>65</v>
      </c>
      <c r="B167" s="68" t="s">
        <v>580</v>
      </c>
      <c r="C167" s="86" t="s">
        <v>118</v>
      </c>
      <c r="D167" s="68">
        <v>9.57</v>
      </c>
      <c r="E167" s="74" t="s">
        <v>212</v>
      </c>
      <c r="F167" s="68"/>
      <c r="G167" s="105"/>
      <c r="H167" s="132"/>
      <c r="I167" s="105"/>
      <c r="J167" s="132"/>
      <c r="K167" s="68"/>
      <c r="L167" s="68"/>
      <c r="M167" s="68"/>
      <c r="N167" s="68">
        <v>0</v>
      </c>
      <c r="O167" s="68">
        <v>0</v>
      </c>
      <c r="P167" s="68">
        <v>0</v>
      </c>
      <c r="Q167" s="68">
        <v>0</v>
      </c>
      <c r="R167" s="90"/>
      <c r="S167" s="90"/>
      <c r="T167" s="90"/>
      <c r="U167" s="91"/>
      <c r="V167" s="92" t="s">
        <v>776</v>
      </c>
      <c r="W167" s="93"/>
      <c r="X167" s="90"/>
      <c r="Y167" s="125"/>
    </row>
    <row r="168" spans="1:25" s="99" customFormat="1" ht="16.5" customHeight="1" outlineLevel="1">
      <c r="A168" s="68"/>
      <c r="B168" s="68"/>
      <c r="C168" s="98" t="s">
        <v>353</v>
      </c>
      <c r="D168" s="68"/>
      <c r="E168" s="74"/>
      <c r="F168" s="68"/>
      <c r="G168" s="68"/>
      <c r="H168" s="68"/>
      <c r="I168" s="68"/>
      <c r="J168" s="68"/>
      <c r="K168" s="68"/>
      <c r="L168" s="68"/>
      <c r="M168" s="68"/>
      <c r="N168" s="68">
        <f>SUBTOTAL(9,N167:N167)</f>
        <v>0</v>
      </c>
      <c r="O168" s="68">
        <f>SUBTOTAL(9,O167:O167)</f>
        <v>0</v>
      </c>
      <c r="P168" s="68">
        <f>SUBTOTAL(9,P167:P167)</f>
        <v>0</v>
      </c>
      <c r="Q168" s="68">
        <f>SUBTOTAL(9,Q167:Q167)</f>
        <v>0</v>
      </c>
      <c r="R168" s="90"/>
      <c r="S168" s="90"/>
      <c r="T168" s="90"/>
      <c r="U168" s="91"/>
      <c r="V168" s="92"/>
      <c r="W168" s="97">
        <f>($W$6-O168-P168-N168)/($W$6-O168-P168)</f>
        <v>1</v>
      </c>
      <c r="X168" s="90"/>
      <c r="Y168" s="125"/>
    </row>
    <row r="169" spans="1:25" s="99" customFormat="1" ht="23.25" customHeight="1" outlineLevel="2">
      <c r="A169" s="68">
        <v>66</v>
      </c>
      <c r="B169" s="68" t="s">
        <v>581</v>
      </c>
      <c r="C169" s="86" t="s">
        <v>119</v>
      </c>
      <c r="D169" s="68">
        <v>9.57</v>
      </c>
      <c r="E169" s="74" t="s">
        <v>212</v>
      </c>
      <c r="F169" s="68"/>
      <c r="G169" s="105"/>
      <c r="H169" s="132"/>
      <c r="I169" s="105"/>
      <c r="J169" s="132"/>
      <c r="K169" s="68"/>
      <c r="L169" s="68"/>
      <c r="M169" s="68"/>
      <c r="N169" s="68">
        <v>0</v>
      </c>
      <c r="O169" s="68">
        <v>0</v>
      </c>
      <c r="P169" s="68">
        <v>0</v>
      </c>
      <c r="Q169" s="68">
        <v>0</v>
      </c>
      <c r="R169" s="90"/>
      <c r="S169" s="90"/>
      <c r="T169" s="90"/>
      <c r="U169" s="91"/>
      <c r="V169" s="92" t="s">
        <v>776</v>
      </c>
      <c r="W169" s="93"/>
      <c r="X169" s="90"/>
      <c r="Y169" s="125"/>
    </row>
    <row r="170" spans="1:25" s="99" customFormat="1" ht="15" outlineLevel="2">
      <c r="A170" s="68"/>
      <c r="B170" s="68"/>
      <c r="C170" s="98" t="s">
        <v>354</v>
      </c>
      <c r="D170" s="68"/>
      <c r="E170" s="74"/>
      <c r="F170" s="68"/>
      <c r="G170" s="68"/>
      <c r="H170" s="68"/>
      <c r="I170" s="68"/>
      <c r="J170" s="68"/>
      <c r="K170" s="68"/>
      <c r="L170" s="68"/>
      <c r="M170" s="68"/>
      <c r="N170" s="68">
        <f>SUBTOTAL(9,N169:N169)</f>
        <v>0</v>
      </c>
      <c r="O170" s="68">
        <f>SUBTOTAL(9,O169:O169)</f>
        <v>0</v>
      </c>
      <c r="P170" s="68">
        <f>SUBTOTAL(9,P169:P169)</f>
        <v>0</v>
      </c>
      <c r="Q170" s="68">
        <f>SUBTOTAL(9,Q169:Q169)</f>
        <v>0</v>
      </c>
      <c r="R170" s="90"/>
      <c r="S170" s="90"/>
      <c r="T170" s="90"/>
      <c r="U170" s="91"/>
      <c r="V170" s="92"/>
      <c r="W170" s="97"/>
      <c r="X170" s="90"/>
      <c r="Y170" s="125"/>
    </row>
    <row r="171" spans="1:25" s="99" customFormat="1" ht="27" customHeight="1" outlineLevel="1">
      <c r="A171" s="68">
        <v>67</v>
      </c>
      <c r="B171" s="68" t="s">
        <v>582</v>
      </c>
      <c r="C171" s="86" t="s">
        <v>120</v>
      </c>
      <c r="D171" s="68">
        <v>9.977999999999998</v>
      </c>
      <c r="E171" s="74" t="s">
        <v>212</v>
      </c>
      <c r="F171" s="68"/>
      <c r="G171" s="172"/>
      <c r="H171" s="173"/>
      <c r="I171" s="112"/>
      <c r="J171" s="174"/>
      <c r="K171" s="68"/>
      <c r="L171" s="68"/>
      <c r="M171" s="68"/>
      <c r="N171" s="68">
        <v>0</v>
      </c>
      <c r="O171" s="68">
        <v>0</v>
      </c>
      <c r="P171" s="68">
        <v>0</v>
      </c>
      <c r="Q171" s="68">
        <v>0</v>
      </c>
      <c r="R171" s="90"/>
      <c r="S171" s="90"/>
      <c r="T171" s="90"/>
      <c r="U171" s="91"/>
      <c r="V171" s="92" t="s">
        <v>776</v>
      </c>
      <c r="W171" s="93"/>
      <c r="X171" s="90"/>
      <c r="Y171" s="125"/>
    </row>
    <row r="172" spans="1:25" s="99" customFormat="1" ht="15" outlineLevel="2">
      <c r="A172" s="68"/>
      <c r="B172" s="68"/>
      <c r="C172" s="98" t="s">
        <v>355</v>
      </c>
      <c r="D172" s="68"/>
      <c r="E172" s="74"/>
      <c r="F172" s="68"/>
      <c r="G172" s="68"/>
      <c r="H172" s="68"/>
      <c r="I172" s="68"/>
      <c r="J172" s="68"/>
      <c r="K172" s="68"/>
      <c r="L172" s="68"/>
      <c r="M172" s="68"/>
      <c r="N172" s="68">
        <f>SUBTOTAL(9,N171:N171)</f>
        <v>0</v>
      </c>
      <c r="O172" s="68">
        <f>SUBTOTAL(9,O171:O171)</f>
        <v>0</v>
      </c>
      <c r="P172" s="68">
        <f>SUBTOTAL(9,P171:P171)</f>
        <v>0</v>
      </c>
      <c r="Q172" s="68">
        <f>SUBTOTAL(9,Q171:Q171)</f>
        <v>0</v>
      </c>
      <c r="R172" s="90"/>
      <c r="S172" s="90"/>
      <c r="T172" s="90"/>
      <c r="U172" s="91"/>
      <c r="V172" s="92"/>
      <c r="W172" s="97">
        <f>($W$6-O172-P172-N172)/($W$6-O172-P172)</f>
        <v>1</v>
      </c>
      <c r="X172" s="90"/>
      <c r="Y172" s="125"/>
    </row>
    <row r="173" spans="1:25" s="99" customFormat="1" ht="24" customHeight="1" outlineLevel="1">
      <c r="A173" s="68">
        <v>68</v>
      </c>
      <c r="B173" s="68" t="s">
        <v>583</v>
      </c>
      <c r="C173" s="86" t="s">
        <v>121</v>
      </c>
      <c r="D173" s="68">
        <v>9.977999999999998</v>
      </c>
      <c r="E173" s="74" t="s">
        <v>212</v>
      </c>
      <c r="F173" s="68"/>
      <c r="G173" s="68"/>
      <c r="H173" s="68"/>
      <c r="I173" s="68"/>
      <c r="J173" s="68"/>
      <c r="K173" s="68"/>
      <c r="L173" s="68"/>
      <c r="M173" s="68"/>
      <c r="N173" s="68">
        <v>0</v>
      </c>
      <c r="O173" s="68">
        <v>0</v>
      </c>
      <c r="P173" s="68">
        <v>0</v>
      </c>
      <c r="Q173" s="68">
        <v>0</v>
      </c>
      <c r="R173" s="90"/>
      <c r="S173" s="90"/>
      <c r="T173" s="90"/>
      <c r="U173" s="91"/>
      <c r="V173" s="92" t="s">
        <v>776</v>
      </c>
      <c r="W173" s="93"/>
      <c r="X173" s="90"/>
      <c r="Y173" s="125"/>
    </row>
    <row r="174" spans="1:25" s="99" customFormat="1" ht="15" outlineLevel="2">
      <c r="A174" s="68"/>
      <c r="B174" s="68"/>
      <c r="C174" s="98" t="s">
        <v>356</v>
      </c>
      <c r="D174" s="68"/>
      <c r="E174" s="74"/>
      <c r="F174" s="68"/>
      <c r="G174" s="68"/>
      <c r="H174" s="68"/>
      <c r="I174" s="68"/>
      <c r="J174" s="68"/>
      <c r="K174" s="68"/>
      <c r="L174" s="68"/>
      <c r="M174" s="68"/>
      <c r="N174" s="68">
        <f>SUBTOTAL(9,N173:N173)</f>
        <v>0</v>
      </c>
      <c r="O174" s="68">
        <f>SUBTOTAL(9,O173:O173)</f>
        <v>0</v>
      </c>
      <c r="P174" s="68">
        <f>SUBTOTAL(9,P173:P173)</f>
        <v>0</v>
      </c>
      <c r="Q174" s="68">
        <f>SUBTOTAL(9,Q173:Q173)</f>
        <v>0</v>
      </c>
      <c r="R174" s="90"/>
      <c r="S174" s="90"/>
      <c r="T174" s="90"/>
      <c r="U174" s="91"/>
      <c r="V174" s="92"/>
      <c r="W174" s="97">
        <f>($W$6-O174-P174-N174)/($W$6-O174-P174)</f>
        <v>1</v>
      </c>
      <c r="X174" s="90"/>
      <c r="Y174" s="125"/>
    </row>
    <row r="175" spans="1:25" s="99" customFormat="1" ht="30" outlineLevel="1">
      <c r="A175" s="74">
        <v>69</v>
      </c>
      <c r="B175" s="74" t="s">
        <v>584</v>
      </c>
      <c r="C175" s="113" t="s">
        <v>23</v>
      </c>
      <c r="D175" s="74">
        <v>269.84199999999998</v>
      </c>
      <c r="E175" s="74" t="s">
        <v>212</v>
      </c>
      <c r="F175" s="74"/>
      <c r="G175" s="139">
        <v>42805</v>
      </c>
      <c r="H175" s="140">
        <v>0.73958333333333337</v>
      </c>
      <c r="I175" s="139">
        <v>42806</v>
      </c>
      <c r="J175" s="140">
        <v>0.3840277777777778</v>
      </c>
      <c r="K175" s="123"/>
      <c r="L175" s="123"/>
      <c r="M175" s="123"/>
      <c r="N175" s="107">
        <v>0</v>
      </c>
      <c r="O175" s="107">
        <v>0</v>
      </c>
      <c r="P175" s="107">
        <v>0</v>
      </c>
      <c r="Q175" s="137">
        <v>15.47</v>
      </c>
      <c r="R175" s="53"/>
      <c r="S175" s="53"/>
      <c r="T175" s="53"/>
      <c r="U175" s="91" t="s">
        <v>786</v>
      </c>
      <c r="V175" s="92" t="s">
        <v>776</v>
      </c>
      <c r="W175" s="92"/>
      <c r="X175" s="94" t="s">
        <v>7</v>
      </c>
      <c r="Y175" s="125"/>
    </row>
    <row r="176" spans="1:25" s="99" customFormat="1" ht="30" outlineLevel="2">
      <c r="A176" s="74">
        <v>69</v>
      </c>
      <c r="B176" s="74" t="s">
        <v>584</v>
      </c>
      <c r="C176" s="113" t="s">
        <v>23</v>
      </c>
      <c r="D176" s="74">
        <v>269.84199999999998</v>
      </c>
      <c r="E176" s="74" t="s">
        <v>212</v>
      </c>
      <c r="F176" s="74"/>
      <c r="G176" s="139">
        <v>42806</v>
      </c>
      <c r="H176" s="140">
        <v>0.69166666666666676</v>
      </c>
      <c r="I176" s="148">
        <v>42807</v>
      </c>
      <c r="J176" s="140">
        <v>0.39444444444444443</v>
      </c>
      <c r="K176" s="123"/>
      <c r="L176" s="123"/>
      <c r="M176" s="123"/>
      <c r="N176" s="107">
        <v>0</v>
      </c>
      <c r="O176" s="107">
        <v>0</v>
      </c>
      <c r="P176" s="107">
        <v>0</v>
      </c>
      <c r="Q176" s="68">
        <v>16.87</v>
      </c>
      <c r="R176" s="53"/>
      <c r="S176" s="53"/>
      <c r="T176" s="53"/>
      <c r="U176" s="91" t="s">
        <v>786</v>
      </c>
      <c r="V176" s="92" t="s">
        <v>776</v>
      </c>
      <c r="W176" s="92"/>
      <c r="X176" s="94" t="s">
        <v>7</v>
      </c>
      <c r="Y176" s="125"/>
    </row>
    <row r="177" spans="1:25" s="99" customFormat="1" ht="30" outlineLevel="2">
      <c r="A177" s="74">
        <v>69</v>
      </c>
      <c r="B177" s="74" t="s">
        <v>584</v>
      </c>
      <c r="C177" s="113" t="s">
        <v>23</v>
      </c>
      <c r="D177" s="74">
        <v>269.84199999999998</v>
      </c>
      <c r="E177" s="74" t="s">
        <v>212</v>
      </c>
      <c r="F177" s="74"/>
      <c r="G177" s="148">
        <v>42807</v>
      </c>
      <c r="H177" s="140">
        <v>0.71875</v>
      </c>
      <c r="I177" s="139">
        <v>42808</v>
      </c>
      <c r="J177" s="140">
        <v>0.27638888888888885</v>
      </c>
      <c r="K177" s="123"/>
      <c r="L177" s="123"/>
      <c r="M177" s="123"/>
      <c r="N177" s="107">
        <v>0</v>
      </c>
      <c r="O177" s="107">
        <v>0</v>
      </c>
      <c r="P177" s="107">
        <v>0</v>
      </c>
      <c r="Q177" s="68">
        <v>13.38</v>
      </c>
      <c r="R177" s="53"/>
      <c r="S177" s="53"/>
      <c r="T177" s="53"/>
      <c r="U177" s="91" t="s">
        <v>786</v>
      </c>
      <c r="V177" s="92" t="s">
        <v>776</v>
      </c>
      <c r="W177" s="92"/>
      <c r="X177" s="94" t="s">
        <v>7</v>
      </c>
      <c r="Y177" s="125"/>
    </row>
    <row r="178" spans="1:25" s="99" customFormat="1" ht="30" outlineLevel="1">
      <c r="A178" s="74">
        <v>69</v>
      </c>
      <c r="B178" s="74" t="s">
        <v>584</v>
      </c>
      <c r="C178" s="113" t="s">
        <v>23</v>
      </c>
      <c r="D178" s="74">
        <v>269.84199999999998</v>
      </c>
      <c r="E178" s="74" t="s">
        <v>212</v>
      </c>
      <c r="F178" s="74"/>
      <c r="G178" s="148">
        <v>42808</v>
      </c>
      <c r="H178" s="140">
        <v>0.92152777777777783</v>
      </c>
      <c r="I178" s="139">
        <v>42809</v>
      </c>
      <c r="J178" s="140">
        <v>0.25208333333333333</v>
      </c>
      <c r="K178" s="123"/>
      <c r="L178" s="123"/>
      <c r="M178" s="123"/>
      <c r="N178" s="107">
        <v>0</v>
      </c>
      <c r="O178" s="107">
        <v>0</v>
      </c>
      <c r="P178" s="107">
        <v>0</v>
      </c>
      <c r="Q178" s="68">
        <v>7.93</v>
      </c>
      <c r="R178" s="53"/>
      <c r="S178" s="53"/>
      <c r="T178" s="53"/>
      <c r="U178" s="91" t="s">
        <v>786</v>
      </c>
      <c r="V178" s="92" t="s">
        <v>776</v>
      </c>
      <c r="W178" s="92"/>
      <c r="X178" s="94" t="s">
        <v>7</v>
      </c>
      <c r="Y178" s="125"/>
    </row>
    <row r="179" spans="1:25" s="99" customFormat="1" ht="30" outlineLevel="2">
      <c r="A179" s="74">
        <v>69</v>
      </c>
      <c r="B179" s="74" t="s">
        <v>584</v>
      </c>
      <c r="C179" s="113" t="s">
        <v>23</v>
      </c>
      <c r="D179" s="74">
        <v>269.84199999999998</v>
      </c>
      <c r="E179" s="74" t="s">
        <v>212</v>
      </c>
      <c r="F179" s="74"/>
      <c r="G179" s="139">
        <v>42813</v>
      </c>
      <c r="H179" s="140">
        <v>0.69791666666666663</v>
      </c>
      <c r="I179" s="139">
        <v>42814</v>
      </c>
      <c r="J179" s="140">
        <v>0.27569444444444446</v>
      </c>
      <c r="K179" s="105"/>
      <c r="L179" s="105"/>
      <c r="M179" s="105"/>
      <c r="N179" s="107">
        <v>0</v>
      </c>
      <c r="O179" s="107">
        <v>0</v>
      </c>
      <c r="P179" s="107">
        <v>0</v>
      </c>
      <c r="Q179" s="68">
        <v>13.87</v>
      </c>
      <c r="R179" s="53"/>
      <c r="S179" s="53"/>
      <c r="T179" s="53"/>
      <c r="U179" s="91" t="s">
        <v>786</v>
      </c>
      <c r="V179" s="92" t="s">
        <v>776</v>
      </c>
      <c r="W179" s="92"/>
      <c r="X179" s="94" t="s">
        <v>7</v>
      </c>
      <c r="Y179" s="125"/>
    </row>
    <row r="180" spans="1:25" s="99" customFormat="1" ht="30" outlineLevel="1">
      <c r="A180" s="74">
        <v>69</v>
      </c>
      <c r="B180" s="74" t="s">
        <v>584</v>
      </c>
      <c r="C180" s="113" t="s">
        <v>23</v>
      </c>
      <c r="D180" s="74">
        <v>269.84199999999998</v>
      </c>
      <c r="E180" s="74" t="s">
        <v>212</v>
      </c>
      <c r="F180" s="74"/>
      <c r="G180" s="139">
        <v>42814</v>
      </c>
      <c r="H180" s="140">
        <v>0.76388888888888884</v>
      </c>
      <c r="I180" s="139">
        <v>42815</v>
      </c>
      <c r="J180" s="179">
        <v>0.24583333333333335</v>
      </c>
      <c r="K180" s="123"/>
      <c r="L180" s="123"/>
      <c r="M180" s="123"/>
      <c r="N180" s="107">
        <v>0</v>
      </c>
      <c r="O180" s="107">
        <v>0</v>
      </c>
      <c r="P180" s="107">
        <v>0</v>
      </c>
      <c r="Q180" s="68">
        <v>11.57</v>
      </c>
      <c r="R180" s="53"/>
      <c r="S180" s="53"/>
      <c r="T180" s="53"/>
      <c r="U180" s="91" t="s">
        <v>782</v>
      </c>
      <c r="V180" s="92" t="s">
        <v>776</v>
      </c>
      <c r="W180" s="92"/>
      <c r="X180" s="94" t="s">
        <v>7</v>
      </c>
      <c r="Y180" s="125"/>
    </row>
    <row r="181" spans="1:25" s="99" customFormat="1" ht="30" outlineLevel="1">
      <c r="A181" s="74">
        <v>69</v>
      </c>
      <c r="B181" s="74" t="s">
        <v>584</v>
      </c>
      <c r="C181" s="91" t="s">
        <v>23</v>
      </c>
      <c r="D181" s="74">
        <v>269.84199999999998</v>
      </c>
      <c r="E181" s="74" t="s">
        <v>212</v>
      </c>
      <c r="F181" s="74"/>
      <c r="G181" s="139">
        <v>42817</v>
      </c>
      <c r="H181" s="140">
        <v>0.15138888888888888</v>
      </c>
      <c r="I181" s="139">
        <v>42817</v>
      </c>
      <c r="J181" s="140">
        <v>0.27777777777777779</v>
      </c>
      <c r="K181" s="123"/>
      <c r="L181" s="123"/>
      <c r="M181" s="123"/>
      <c r="N181" s="107">
        <v>0</v>
      </c>
      <c r="O181" s="107">
        <v>0</v>
      </c>
      <c r="P181" s="107">
        <v>0</v>
      </c>
      <c r="Q181" s="68">
        <v>3.03</v>
      </c>
      <c r="R181" s="53"/>
      <c r="S181" s="53"/>
      <c r="T181" s="53"/>
      <c r="U181" s="91" t="s">
        <v>782</v>
      </c>
      <c r="V181" s="92" t="s">
        <v>776</v>
      </c>
      <c r="W181" s="92"/>
      <c r="X181" s="94" t="s">
        <v>7</v>
      </c>
      <c r="Y181" s="125"/>
    </row>
    <row r="182" spans="1:25" s="99" customFormat="1" ht="30" outlineLevel="1">
      <c r="A182" s="74">
        <v>69</v>
      </c>
      <c r="B182" s="74" t="s">
        <v>584</v>
      </c>
      <c r="C182" s="113" t="s">
        <v>23</v>
      </c>
      <c r="D182" s="74">
        <v>269.84199999999998</v>
      </c>
      <c r="E182" s="74" t="s">
        <v>212</v>
      </c>
      <c r="F182" s="74"/>
      <c r="G182" s="139">
        <v>42822</v>
      </c>
      <c r="H182" s="140">
        <v>0.74722222222222223</v>
      </c>
      <c r="I182" s="180">
        <v>42823</v>
      </c>
      <c r="J182" s="181">
        <v>0.2388888888888889</v>
      </c>
      <c r="K182" s="123"/>
      <c r="L182" s="123"/>
      <c r="M182" s="123"/>
      <c r="N182" s="107">
        <v>0</v>
      </c>
      <c r="O182" s="107">
        <v>0</v>
      </c>
      <c r="P182" s="107">
        <v>0</v>
      </c>
      <c r="Q182" s="68">
        <v>11.8</v>
      </c>
      <c r="R182" s="53"/>
      <c r="S182" s="53"/>
      <c r="T182" s="53"/>
      <c r="U182" s="91" t="s">
        <v>782</v>
      </c>
      <c r="V182" s="92" t="s">
        <v>776</v>
      </c>
      <c r="W182" s="92"/>
      <c r="X182" s="94" t="s">
        <v>7</v>
      </c>
      <c r="Y182" s="125"/>
    </row>
    <row r="183" spans="1:25" s="99" customFormat="1" ht="15" outlineLevel="2">
      <c r="A183" s="74"/>
      <c r="B183" s="74"/>
      <c r="C183" s="109" t="s">
        <v>357</v>
      </c>
      <c r="D183" s="74"/>
      <c r="E183" s="74"/>
      <c r="F183" s="74"/>
      <c r="G183" s="110"/>
      <c r="H183" s="134"/>
      <c r="I183" s="135"/>
      <c r="J183" s="133"/>
      <c r="K183" s="133"/>
      <c r="L183" s="133"/>
      <c r="M183" s="133"/>
      <c r="N183" s="107">
        <f>SUBTOTAL(9,N175:N182)</f>
        <v>0</v>
      </c>
      <c r="O183" s="107">
        <f>SUBTOTAL(9,O175:O182)</f>
        <v>0</v>
      </c>
      <c r="P183" s="107">
        <f>SUBTOTAL(9,P175:P182)</f>
        <v>0</v>
      </c>
      <c r="Q183" s="107">
        <f>SUBTOTAL(9,Q175:Q182)</f>
        <v>93.92</v>
      </c>
      <c r="R183" s="53"/>
      <c r="S183" s="53"/>
      <c r="T183" s="53"/>
      <c r="U183" s="91"/>
      <c r="V183" s="92"/>
      <c r="W183" s="97">
        <f>($W$6-O183-P183-N183)/($W$6-O183-P183)</f>
        <v>1</v>
      </c>
      <c r="X183" s="94"/>
      <c r="Y183" s="125"/>
    </row>
    <row r="184" spans="1:25" s="99" customFormat="1" ht="45" outlineLevel="2">
      <c r="A184" s="74">
        <v>70</v>
      </c>
      <c r="B184" s="74" t="s">
        <v>585</v>
      </c>
      <c r="C184" s="91" t="s">
        <v>6</v>
      </c>
      <c r="D184" s="74">
        <v>355</v>
      </c>
      <c r="E184" s="74" t="s">
        <v>212</v>
      </c>
      <c r="F184" s="74"/>
      <c r="G184" s="139">
        <v>42800</v>
      </c>
      <c r="H184" s="140">
        <v>0.4916666666666667</v>
      </c>
      <c r="I184" s="139">
        <v>42800</v>
      </c>
      <c r="J184" s="140">
        <v>0.61111111111111105</v>
      </c>
      <c r="K184" s="123"/>
      <c r="L184" s="123"/>
      <c r="M184" s="123"/>
      <c r="N184" s="107">
        <v>2.87</v>
      </c>
      <c r="O184" s="107">
        <v>0</v>
      </c>
      <c r="P184" s="107">
        <v>0</v>
      </c>
      <c r="Q184" s="126">
        <v>0</v>
      </c>
      <c r="R184" s="53"/>
      <c r="S184" s="53"/>
      <c r="T184" s="53"/>
      <c r="U184" s="143" t="s">
        <v>838</v>
      </c>
      <c r="V184" s="92" t="s">
        <v>776</v>
      </c>
      <c r="W184" s="92"/>
      <c r="X184" s="146" t="s">
        <v>779</v>
      </c>
      <c r="Y184" s="125"/>
    </row>
    <row r="185" spans="1:25" s="99" customFormat="1" ht="30" outlineLevel="2">
      <c r="A185" s="74">
        <v>70</v>
      </c>
      <c r="B185" s="74" t="s">
        <v>585</v>
      </c>
      <c r="C185" s="91" t="s">
        <v>6</v>
      </c>
      <c r="D185" s="74">
        <v>355</v>
      </c>
      <c r="E185" s="74" t="s">
        <v>212</v>
      </c>
      <c r="F185" s="74"/>
      <c r="G185" s="139">
        <v>42800</v>
      </c>
      <c r="H185" s="140">
        <v>0.77986111111111101</v>
      </c>
      <c r="I185" s="139">
        <v>42800</v>
      </c>
      <c r="J185" s="140">
        <v>0.90138888888888891</v>
      </c>
      <c r="K185" s="123"/>
      <c r="L185" s="123"/>
      <c r="M185" s="123"/>
      <c r="N185" s="107">
        <v>0</v>
      </c>
      <c r="O185" s="107">
        <v>0</v>
      </c>
      <c r="P185" s="107">
        <v>0</v>
      </c>
      <c r="Q185" s="126">
        <v>2.92</v>
      </c>
      <c r="R185" s="53"/>
      <c r="S185" s="53"/>
      <c r="T185" s="53"/>
      <c r="U185" s="143" t="s">
        <v>782</v>
      </c>
      <c r="V185" s="92" t="s">
        <v>776</v>
      </c>
      <c r="W185" s="92"/>
      <c r="X185" s="146" t="s">
        <v>7</v>
      </c>
      <c r="Y185" s="125"/>
    </row>
    <row r="186" spans="1:25" s="99" customFormat="1" ht="30" outlineLevel="2">
      <c r="A186" s="74">
        <v>70</v>
      </c>
      <c r="B186" s="74" t="s">
        <v>585</v>
      </c>
      <c r="C186" s="113" t="s">
        <v>6</v>
      </c>
      <c r="D186" s="74">
        <v>355</v>
      </c>
      <c r="E186" s="74" t="s">
        <v>212</v>
      </c>
      <c r="F186" s="74"/>
      <c r="G186" s="139">
        <v>42802</v>
      </c>
      <c r="H186" s="140">
        <v>0.71111111111111114</v>
      </c>
      <c r="I186" s="139">
        <v>42803</v>
      </c>
      <c r="J186" s="140">
        <v>0.24861111111111112</v>
      </c>
      <c r="K186" s="123"/>
      <c r="L186" s="123"/>
      <c r="M186" s="123"/>
      <c r="N186" s="107">
        <v>0</v>
      </c>
      <c r="O186" s="107">
        <v>0</v>
      </c>
      <c r="P186" s="107">
        <v>0</v>
      </c>
      <c r="Q186" s="126">
        <v>12.9</v>
      </c>
      <c r="R186" s="53"/>
      <c r="S186" s="53"/>
      <c r="T186" s="53"/>
      <c r="U186" s="143" t="s">
        <v>786</v>
      </c>
      <c r="V186" s="92" t="s">
        <v>776</v>
      </c>
      <c r="W186" s="92"/>
      <c r="X186" s="146" t="s">
        <v>7</v>
      </c>
      <c r="Y186" s="125"/>
    </row>
    <row r="187" spans="1:25" ht="15" outlineLevel="1">
      <c r="A187" s="74"/>
      <c r="B187" s="74"/>
      <c r="C187" s="136" t="s">
        <v>358</v>
      </c>
      <c r="D187" s="74"/>
      <c r="E187" s="74"/>
      <c r="F187" s="74"/>
      <c r="G187" s="110"/>
      <c r="H187" s="134"/>
      <c r="I187" s="135"/>
      <c r="J187" s="133"/>
      <c r="K187" s="133"/>
      <c r="L187" s="133"/>
      <c r="M187" s="133"/>
      <c r="N187" s="107">
        <f>SUBTOTAL(9,N184:N186)</f>
        <v>2.87</v>
      </c>
      <c r="O187" s="107">
        <f>SUBTOTAL(9,O184:O186)</f>
        <v>0</v>
      </c>
      <c r="P187" s="107">
        <f>SUBTOTAL(9,P184:P186)</f>
        <v>0</v>
      </c>
      <c r="Q187" s="107">
        <f>SUBTOTAL(9,Q184:Q186)</f>
        <v>15.82</v>
      </c>
      <c r="R187" s="53"/>
      <c r="S187" s="53"/>
      <c r="T187" s="53"/>
      <c r="U187" s="91"/>
      <c r="V187" s="92"/>
      <c r="W187" s="97">
        <f>($W$6-O187-P187-N187)/($W$6-O187-P187)</f>
        <v>0.99614247311827953</v>
      </c>
      <c r="X187" s="94"/>
      <c r="Y187" s="125"/>
    </row>
    <row r="188" spans="1:25" s="99" customFormat="1" ht="25.5" customHeight="1" outlineLevel="2">
      <c r="A188" s="74">
        <v>71</v>
      </c>
      <c r="B188" s="74" t="s">
        <v>586</v>
      </c>
      <c r="C188" s="91" t="s">
        <v>122</v>
      </c>
      <c r="D188" s="74">
        <v>355</v>
      </c>
      <c r="E188" s="74" t="s">
        <v>212</v>
      </c>
      <c r="F188" s="74"/>
      <c r="G188" s="139">
        <v>42795</v>
      </c>
      <c r="H188" s="176">
        <v>0</v>
      </c>
      <c r="I188" s="139">
        <v>42798</v>
      </c>
      <c r="J188" s="176">
        <v>0.59375</v>
      </c>
      <c r="K188" s="123"/>
      <c r="L188" s="123"/>
      <c r="M188" s="123"/>
      <c r="N188" s="107">
        <v>0</v>
      </c>
      <c r="O188" s="107">
        <v>0</v>
      </c>
      <c r="P188" s="107">
        <v>0</v>
      </c>
      <c r="Q188" s="107">
        <v>86.25</v>
      </c>
      <c r="R188" s="53"/>
      <c r="S188" s="53"/>
      <c r="T188" s="53"/>
      <c r="U188" s="144" t="s">
        <v>839</v>
      </c>
      <c r="V188" s="92" t="s">
        <v>776</v>
      </c>
      <c r="W188" s="92"/>
      <c r="X188" s="145" t="s">
        <v>249</v>
      </c>
      <c r="Y188" s="125"/>
    </row>
    <row r="189" spans="1:25" s="99" customFormat="1" ht="45" outlineLevel="2">
      <c r="A189" s="74">
        <v>71</v>
      </c>
      <c r="B189" s="74" t="s">
        <v>586</v>
      </c>
      <c r="C189" s="91" t="s">
        <v>122</v>
      </c>
      <c r="D189" s="74">
        <v>355</v>
      </c>
      <c r="E189" s="74" t="s">
        <v>212</v>
      </c>
      <c r="F189" s="74"/>
      <c r="G189" s="139">
        <v>42806</v>
      </c>
      <c r="H189" s="140">
        <v>0.75763888888888886</v>
      </c>
      <c r="I189" s="139">
        <v>42808</v>
      </c>
      <c r="J189" s="140">
        <v>0.26874999999999999</v>
      </c>
      <c r="K189" s="123"/>
      <c r="L189" s="123"/>
      <c r="M189" s="123"/>
      <c r="N189" s="107">
        <v>0</v>
      </c>
      <c r="O189" s="107">
        <v>0</v>
      </c>
      <c r="P189" s="107">
        <v>0</v>
      </c>
      <c r="Q189" s="107">
        <v>36.270000000000003</v>
      </c>
      <c r="R189" s="53"/>
      <c r="S189" s="53"/>
      <c r="T189" s="53"/>
      <c r="U189" s="143" t="s">
        <v>823</v>
      </c>
      <c r="V189" s="92" t="s">
        <v>776</v>
      </c>
      <c r="W189" s="92"/>
      <c r="X189" s="146" t="s">
        <v>7</v>
      </c>
      <c r="Y189" s="125"/>
    </row>
    <row r="190" spans="1:25" s="99" customFormat="1" ht="45" outlineLevel="2">
      <c r="A190" s="74">
        <v>71</v>
      </c>
      <c r="B190" s="74" t="s">
        <v>586</v>
      </c>
      <c r="C190" s="91" t="s">
        <v>122</v>
      </c>
      <c r="D190" s="74">
        <v>355</v>
      </c>
      <c r="E190" s="74" t="s">
        <v>212</v>
      </c>
      <c r="F190" s="74"/>
      <c r="G190" s="148">
        <v>42809</v>
      </c>
      <c r="H190" s="140">
        <v>0.12152777777777778</v>
      </c>
      <c r="I190" s="139">
        <v>42809</v>
      </c>
      <c r="J190" s="140">
        <v>0.29305555555555557</v>
      </c>
      <c r="K190" s="123"/>
      <c r="L190" s="123"/>
      <c r="M190" s="123"/>
      <c r="N190" s="107">
        <v>0</v>
      </c>
      <c r="O190" s="107">
        <v>0</v>
      </c>
      <c r="P190" s="107">
        <v>0</v>
      </c>
      <c r="Q190" s="107">
        <v>4.12</v>
      </c>
      <c r="R190" s="53"/>
      <c r="S190" s="53"/>
      <c r="T190" s="53"/>
      <c r="U190" s="143" t="s">
        <v>823</v>
      </c>
      <c r="V190" s="92" t="s">
        <v>776</v>
      </c>
      <c r="W190" s="92"/>
      <c r="X190" s="149" t="s">
        <v>7</v>
      </c>
      <c r="Y190" s="125"/>
    </row>
    <row r="191" spans="1:25" s="99" customFormat="1" ht="15" outlineLevel="1">
      <c r="A191" s="74"/>
      <c r="B191" s="74"/>
      <c r="C191" s="136" t="s">
        <v>359</v>
      </c>
      <c r="D191" s="74"/>
      <c r="E191" s="74"/>
      <c r="F191" s="74"/>
      <c r="G191" s="105"/>
      <c r="H191" s="123"/>
      <c r="I191" s="105"/>
      <c r="J191" s="123"/>
      <c r="K191" s="123"/>
      <c r="L191" s="123"/>
      <c r="M191" s="123"/>
      <c r="N191" s="107">
        <f>SUBTOTAL(9,N188:N188)</f>
        <v>0</v>
      </c>
      <c r="O191" s="107">
        <f>SUBTOTAL(9,O188:O188)</f>
        <v>0</v>
      </c>
      <c r="P191" s="107">
        <f>SUBTOTAL(9,P188:P188)</f>
        <v>0</v>
      </c>
      <c r="Q191" s="107">
        <f>SUBTOTAL(9,Q188:Q188)</f>
        <v>86.25</v>
      </c>
      <c r="R191" s="53"/>
      <c r="S191" s="53"/>
      <c r="T191" s="53"/>
      <c r="U191" s="91"/>
      <c r="V191" s="92"/>
      <c r="W191" s="97">
        <f>($W$6-O191-P191-N191)/($W$6-O191-P191)</f>
        <v>1</v>
      </c>
      <c r="X191" s="108"/>
      <c r="Y191" s="125"/>
    </row>
    <row r="192" spans="1:25" s="99" customFormat="1" ht="24" customHeight="1" outlineLevel="2">
      <c r="A192" s="68">
        <v>72</v>
      </c>
      <c r="B192" s="68" t="s">
        <v>587</v>
      </c>
      <c r="C192" s="86" t="s">
        <v>123</v>
      </c>
      <c r="D192" s="68">
        <v>11.2</v>
      </c>
      <c r="E192" s="74" t="s">
        <v>212</v>
      </c>
      <c r="F192" s="68"/>
      <c r="G192" s="139">
        <v>42798</v>
      </c>
      <c r="H192" s="176">
        <v>0.66527777777777775</v>
      </c>
      <c r="I192" s="139">
        <v>42800</v>
      </c>
      <c r="J192" s="176">
        <v>0.81388888888888899</v>
      </c>
      <c r="K192" s="68"/>
      <c r="L192" s="68"/>
      <c r="M192" s="68"/>
      <c r="N192" s="68">
        <v>0</v>
      </c>
      <c r="O192" s="68">
        <v>51.57</v>
      </c>
      <c r="P192" s="68">
        <v>0</v>
      </c>
      <c r="Q192" s="68">
        <v>0</v>
      </c>
      <c r="R192" s="90"/>
      <c r="S192" s="90"/>
      <c r="T192" s="90"/>
      <c r="U192" s="144" t="s">
        <v>840</v>
      </c>
      <c r="V192" s="92" t="s">
        <v>776</v>
      </c>
      <c r="W192" s="93"/>
      <c r="X192" s="90" t="s">
        <v>243</v>
      </c>
      <c r="Y192" s="125"/>
    </row>
    <row r="193" spans="1:25" s="99" customFormat="1" ht="15" outlineLevel="1">
      <c r="A193" s="68"/>
      <c r="B193" s="68"/>
      <c r="C193" s="98" t="s">
        <v>360</v>
      </c>
      <c r="D193" s="68"/>
      <c r="E193" s="74"/>
      <c r="F193" s="68"/>
      <c r="G193" s="68"/>
      <c r="H193" s="68"/>
      <c r="I193" s="68"/>
      <c r="J193" s="68"/>
      <c r="K193" s="68"/>
      <c r="L193" s="68"/>
      <c r="M193" s="68"/>
      <c r="N193" s="68">
        <f>SUBTOTAL(9,N192:N192)</f>
        <v>0</v>
      </c>
      <c r="O193" s="68">
        <f>SUBTOTAL(9,O192:O192)</f>
        <v>51.57</v>
      </c>
      <c r="P193" s="68">
        <f>SUBTOTAL(9,P192:P192)</f>
        <v>0</v>
      </c>
      <c r="Q193" s="68">
        <f>SUBTOTAL(9,Q192:Q192)</f>
        <v>0</v>
      </c>
      <c r="R193" s="90"/>
      <c r="S193" s="90"/>
      <c r="T193" s="90"/>
      <c r="U193" s="68"/>
      <c r="V193" s="92"/>
      <c r="W193" s="97">
        <f>($W$6-O193-P193-N193)/($W$6-O193-P193)</f>
        <v>1</v>
      </c>
      <c r="X193" s="90"/>
      <c r="Y193" s="125"/>
    </row>
    <row r="194" spans="1:25" s="99" customFormat="1" ht="24.75" customHeight="1" outlineLevel="2">
      <c r="A194" s="68">
        <v>73</v>
      </c>
      <c r="B194" s="68" t="s">
        <v>588</v>
      </c>
      <c r="C194" s="86" t="s">
        <v>124</v>
      </c>
      <c r="D194" s="68">
        <v>11.2</v>
      </c>
      <c r="E194" s="74" t="s">
        <v>212</v>
      </c>
      <c r="F194" s="68"/>
      <c r="G194" s="68"/>
      <c r="H194" s="68"/>
      <c r="I194" s="68"/>
      <c r="J194" s="68"/>
      <c r="K194" s="68"/>
      <c r="L194" s="68"/>
      <c r="M194" s="68"/>
      <c r="N194" s="68"/>
      <c r="O194" s="68"/>
      <c r="P194" s="68"/>
      <c r="Q194" s="68"/>
      <c r="R194" s="90"/>
      <c r="S194" s="90"/>
      <c r="T194" s="90"/>
      <c r="U194" s="68"/>
      <c r="V194" s="92" t="s">
        <v>776</v>
      </c>
      <c r="W194" s="93"/>
      <c r="X194" s="90"/>
      <c r="Y194" s="125"/>
    </row>
    <row r="195" spans="1:25" s="99" customFormat="1" ht="15" outlineLevel="1">
      <c r="A195" s="68"/>
      <c r="B195" s="68"/>
      <c r="C195" s="98" t="s">
        <v>361</v>
      </c>
      <c r="D195" s="68"/>
      <c r="E195" s="74"/>
      <c r="F195" s="68"/>
      <c r="G195" s="68"/>
      <c r="H195" s="68"/>
      <c r="I195" s="68"/>
      <c r="J195" s="68"/>
      <c r="K195" s="68"/>
      <c r="L195" s="68"/>
      <c r="M195" s="68"/>
      <c r="N195" s="68">
        <f>SUBTOTAL(9,N194:N194)</f>
        <v>0</v>
      </c>
      <c r="O195" s="68">
        <f>SUBTOTAL(9,O194:O194)</f>
        <v>0</v>
      </c>
      <c r="P195" s="68">
        <f>SUBTOTAL(9,P194:P194)</f>
        <v>0</v>
      </c>
      <c r="Q195" s="68">
        <f>SUBTOTAL(9,Q194:Q194)</f>
        <v>0</v>
      </c>
      <c r="R195" s="90"/>
      <c r="S195" s="90"/>
      <c r="T195" s="90"/>
      <c r="U195" s="68"/>
      <c r="V195" s="92"/>
      <c r="W195" s="97">
        <f>($W$6-O195-P195-N195)/($W$6-O195-P195)</f>
        <v>1</v>
      </c>
      <c r="X195" s="90"/>
      <c r="Y195" s="125"/>
    </row>
    <row r="196" spans="1:25" s="99" customFormat="1" ht="15" outlineLevel="2">
      <c r="A196" s="74">
        <v>74</v>
      </c>
      <c r="B196" s="74" t="s">
        <v>589</v>
      </c>
      <c r="C196" s="91" t="s">
        <v>125</v>
      </c>
      <c r="D196" s="74">
        <v>149.15</v>
      </c>
      <c r="E196" s="74" t="s">
        <v>212</v>
      </c>
      <c r="F196" s="74"/>
      <c r="G196" s="105"/>
      <c r="H196" s="132"/>
      <c r="I196" s="105"/>
      <c r="J196" s="132"/>
      <c r="K196" s="123"/>
      <c r="L196" s="123"/>
      <c r="M196" s="123"/>
      <c r="N196" s="107">
        <v>0</v>
      </c>
      <c r="O196" s="107">
        <v>0</v>
      </c>
      <c r="P196" s="107">
        <v>0</v>
      </c>
      <c r="Q196" s="126">
        <v>0</v>
      </c>
      <c r="R196" s="53"/>
      <c r="S196" s="53"/>
      <c r="T196" s="53"/>
      <c r="U196" s="91"/>
      <c r="V196" s="92" t="s">
        <v>776</v>
      </c>
      <c r="W196" s="92"/>
      <c r="X196" s="94"/>
      <c r="Y196" s="125"/>
    </row>
    <row r="197" spans="1:25" s="99" customFormat="1" ht="15" outlineLevel="1">
      <c r="A197" s="74"/>
      <c r="B197" s="74"/>
      <c r="C197" s="117" t="s">
        <v>362</v>
      </c>
      <c r="D197" s="74"/>
      <c r="E197" s="74"/>
      <c r="F197" s="74"/>
      <c r="G197" s="105"/>
      <c r="H197" s="123"/>
      <c r="I197" s="105"/>
      <c r="J197" s="123"/>
      <c r="K197" s="123"/>
      <c r="L197" s="123"/>
      <c r="M197" s="123"/>
      <c r="N197" s="107">
        <f>SUBTOTAL(9,N196:N196)</f>
        <v>0</v>
      </c>
      <c r="O197" s="107">
        <f>SUBTOTAL(9,O196:O196)</f>
        <v>0</v>
      </c>
      <c r="P197" s="107">
        <f>SUBTOTAL(9,P196:P196)</f>
        <v>0</v>
      </c>
      <c r="Q197" s="107">
        <f>SUBTOTAL(9,Q196:Q196)</f>
        <v>0</v>
      </c>
      <c r="R197" s="53"/>
      <c r="S197" s="53"/>
      <c r="T197" s="53"/>
      <c r="U197" s="91"/>
      <c r="V197" s="92"/>
      <c r="W197" s="97">
        <f>($W$6-O197-P197-N197)/($W$6-O197-P197)</f>
        <v>1</v>
      </c>
      <c r="X197" s="108"/>
      <c r="Y197" s="125"/>
    </row>
    <row r="198" spans="1:25" ht="15" outlineLevel="2">
      <c r="A198" s="74">
        <v>75</v>
      </c>
      <c r="B198" s="74" t="s">
        <v>590</v>
      </c>
      <c r="C198" s="91" t="s">
        <v>126</v>
      </c>
      <c r="D198" s="74">
        <v>96.33</v>
      </c>
      <c r="E198" s="74" t="s">
        <v>212</v>
      </c>
      <c r="F198" s="74"/>
      <c r="G198" s="105"/>
      <c r="H198" s="132"/>
      <c r="I198" s="105"/>
      <c r="J198" s="132"/>
      <c r="K198" s="123"/>
      <c r="L198" s="123"/>
      <c r="M198" s="123"/>
      <c r="N198" s="107">
        <v>0</v>
      </c>
      <c r="O198" s="107">
        <v>0</v>
      </c>
      <c r="P198" s="107">
        <v>0</v>
      </c>
      <c r="Q198" s="107">
        <v>0</v>
      </c>
      <c r="R198" s="53"/>
      <c r="S198" s="53"/>
      <c r="T198" s="53"/>
      <c r="U198" s="91"/>
      <c r="V198" s="92" t="s">
        <v>776</v>
      </c>
      <c r="W198" s="92"/>
      <c r="X198" s="94"/>
      <c r="Y198" s="125"/>
    </row>
    <row r="199" spans="1:25" ht="15" outlineLevel="1">
      <c r="A199" s="74"/>
      <c r="B199" s="74"/>
      <c r="C199" s="136" t="s">
        <v>363</v>
      </c>
      <c r="D199" s="74"/>
      <c r="E199" s="74"/>
      <c r="F199" s="74"/>
      <c r="G199" s="105"/>
      <c r="H199" s="123"/>
      <c r="I199" s="105"/>
      <c r="J199" s="123"/>
      <c r="K199" s="123"/>
      <c r="L199" s="123"/>
      <c r="M199" s="123"/>
      <c r="N199" s="107">
        <f>SUBTOTAL(9,N198:N198)</f>
        <v>0</v>
      </c>
      <c r="O199" s="107">
        <f>SUBTOTAL(9,O198:O198)</f>
        <v>0</v>
      </c>
      <c r="P199" s="107">
        <f>SUBTOTAL(9,P198:P198)</f>
        <v>0</v>
      </c>
      <c r="Q199" s="107">
        <f>SUBTOTAL(9,Q198:Q198)</f>
        <v>0</v>
      </c>
      <c r="R199" s="53"/>
      <c r="S199" s="53"/>
      <c r="T199" s="53"/>
      <c r="U199" s="91"/>
      <c r="V199" s="92"/>
      <c r="W199" s="97">
        <f>($W$6-O199-P199-N199)/($W$6-O199-P199)</f>
        <v>1</v>
      </c>
      <c r="X199" s="108"/>
      <c r="Y199" s="125"/>
    </row>
    <row r="200" spans="1:25" ht="15" outlineLevel="2">
      <c r="A200" s="74">
        <v>76</v>
      </c>
      <c r="B200" s="74" t="s">
        <v>591</v>
      </c>
      <c r="C200" s="91" t="s">
        <v>213</v>
      </c>
      <c r="D200" s="74">
        <v>279.57</v>
      </c>
      <c r="E200" s="74" t="s">
        <v>212</v>
      </c>
      <c r="F200" s="74"/>
      <c r="G200" s="105"/>
      <c r="H200" s="132"/>
      <c r="I200" s="105"/>
      <c r="J200" s="132"/>
      <c r="K200" s="123"/>
      <c r="L200" s="123"/>
      <c r="M200" s="123"/>
      <c r="N200" s="107">
        <v>0</v>
      </c>
      <c r="O200" s="107">
        <v>0</v>
      </c>
      <c r="P200" s="107">
        <v>0</v>
      </c>
      <c r="Q200" s="107">
        <v>0</v>
      </c>
      <c r="R200" s="53"/>
      <c r="S200" s="53"/>
      <c r="T200" s="53"/>
      <c r="U200" s="91"/>
      <c r="V200" s="92" t="s">
        <v>776</v>
      </c>
      <c r="W200" s="92"/>
      <c r="X200" s="94"/>
      <c r="Y200" s="125"/>
    </row>
    <row r="201" spans="1:25" ht="15" outlineLevel="1">
      <c r="A201" s="74"/>
      <c r="B201" s="74"/>
      <c r="C201" s="117" t="s">
        <v>364</v>
      </c>
      <c r="D201" s="74"/>
      <c r="E201" s="74"/>
      <c r="F201" s="74"/>
      <c r="G201" s="105"/>
      <c r="H201" s="123"/>
      <c r="I201" s="105"/>
      <c r="J201" s="123"/>
      <c r="K201" s="123"/>
      <c r="L201" s="123"/>
      <c r="M201" s="123"/>
      <c r="N201" s="107">
        <f>SUBTOTAL(9,N200:N200)</f>
        <v>0</v>
      </c>
      <c r="O201" s="107">
        <f>SUBTOTAL(9,O200:O200)</f>
        <v>0</v>
      </c>
      <c r="P201" s="107">
        <f>SUBTOTAL(9,P200:P200)</f>
        <v>0</v>
      </c>
      <c r="Q201" s="107">
        <f>SUBTOTAL(9,Q200:Q200)</f>
        <v>0</v>
      </c>
      <c r="R201" s="53"/>
      <c r="S201" s="53"/>
      <c r="T201" s="53"/>
      <c r="U201" s="91"/>
      <c r="V201" s="92"/>
      <c r="W201" s="97">
        <f>($W$6-O201-P201-N201)/($W$6-O201-P201)</f>
        <v>1</v>
      </c>
      <c r="X201" s="108"/>
      <c r="Y201" s="125"/>
    </row>
    <row r="202" spans="1:25" ht="15" outlineLevel="2">
      <c r="A202" s="74">
        <v>77</v>
      </c>
      <c r="B202" s="74" t="s">
        <v>592</v>
      </c>
      <c r="C202" s="91" t="s">
        <v>214</v>
      </c>
      <c r="D202" s="74">
        <v>279.57</v>
      </c>
      <c r="E202" s="74" t="s">
        <v>212</v>
      </c>
      <c r="F202" s="74"/>
      <c r="G202" s="105"/>
      <c r="H202" s="132"/>
      <c r="I202" s="105"/>
      <c r="J202" s="132"/>
      <c r="K202" s="105"/>
      <c r="L202" s="105"/>
      <c r="M202" s="105"/>
      <c r="N202" s="126">
        <v>0</v>
      </c>
      <c r="O202" s="107">
        <v>0</v>
      </c>
      <c r="P202" s="107">
        <v>0</v>
      </c>
      <c r="Q202" s="107">
        <v>0</v>
      </c>
      <c r="R202" s="53"/>
      <c r="S202" s="53"/>
      <c r="T202" s="53"/>
      <c r="U202" s="91"/>
      <c r="V202" s="92" t="s">
        <v>776</v>
      </c>
      <c r="W202" s="92"/>
      <c r="X202" s="94"/>
      <c r="Y202" s="125"/>
    </row>
    <row r="203" spans="1:25" ht="15" outlineLevel="1">
      <c r="A203" s="74"/>
      <c r="B203" s="74"/>
      <c r="C203" s="117" t="s">
        <v>365</v>
      </c>
      <c r="D203" s="74"/>
      <c r="E203" s="74"/>
      <c r="F203" s="74"/>
      <c r="G203" s="105"/>
      <c r="H203" s="123"/>
      <c r="I203" s="105"/>
      <c r="J203" s="105"/>
      <c r="K203" s="105"/>
      <c r="L203" s="105"/>
      <c r="M203" s="105"/>
      <c r="N203" s="107">
        <f>SUBTOTAL(9,N202:N202)</f>
        <v>0</v>
      </c>
      <c r="O203" s="107">
        <f>SUBTOTAL(9,O202:O202)</f>
        <v>0</v>
      </c>
      <c r="P203" s="107">
        <f>SUBTOTAL(9,P202:P202)</f>
        <v>0</v>
      </c>
      <c r="Q203" s="107">
        <f>SUBTOTAL(9,Q202:Q202)</f>
        <v>0</v>
      </c>
      <c r="R203" s="53"/>
      <c r="S203" s="53"/>
      <c r="T203" s="53"/>
      <c r="U203" s="91"/>
      <c r="V203" s="92"/>
      <c r="W203" s="97">
        <f>($W$6-O203-P203-N203)/($W$6-O203-P203)</f>
        <v>1</v>
      </c>
      <c r="X203" s="108"/>
      <c r="Y203" s="125"/>
    </row>
    <row r="204" spans="1:25" s="99" customFormat="1" ht="27" customHeight="1" outlineLevel="2">
      <c r="A204" s="68">
        <v>78</v>
      </c>
      <c r="B204" s="68" t="s">
        <v>593</v>
      </c>
      <c r="C204" s="86" t="s">
        <v>43</v>
      </c>
      <c r="D204" s="68">
        <v>184</v>
      </c>
      <c r="E204" s="74" t="s">
        <v>212</v>
      </c>
      <c r="F204" s="68"/>
      <c r="G204" s="172"/>
      <c r="H204" s="173"/>
      <c r="I204" s="112"/>
      <c r="J204" s="174"/>
      <c r="K204" s="68"/>
      <c r="L204" s="68"/>
      <c r="M204" s="68"/>
      <c r="N204" s="137"/>
      <c r="O204" s="77"/>
      <c r="P204" s="77"/>
      <c r="Q204" s="77"/>
      <c r="R204" s="90"/>
      <c r="S204" s="90"/>
      <c r="T204" s="90"/>
      <c r="U204" s="91"/>
      <c r="V204" s="92"/>
      <c r="W204" s="93"/>
      <c r="X204" s="90"/>
      <c r="Y204" s="125"/>
    </row>
    <row r="205" spans="1:25" s="99" customFormat="1" ht="15" outlineLevel="1">
      <c r="A205" s="68"/>
      <c r="B205" s="68"/>
      <c r="C205" s="98" t="s">
        <v>366</v>
      </c>
      <c r="D205" s="68"/>
      <c r="E205" s="74"/>
      <c r="F205" s="68"/>
      <c r="G205" s="68"/>
      <c r="H205" s="68"/>
      <c r="I205" s="68"/>
      <c r="J205" s="68"/>
      <c r="K205" s="68"/>
      <c r="L205" s="68"/>
      <c r="M205" s="68"/>
      <c r="N205" s="68">
        <f>SUBTOTAL(9,N204:N204)</f>
        <v>0</v>
      </c>
      <c r="O205" s="68">
        <f>SUBTOTAL(9,O204:O204)</f>
        <v>0</v>
      </c>
      <c r="P205" s="68">
        <f>SUBTOTAL(9,P204:P204)</f>
        <v>0</v>
      </c>
      <c r="Q205" s="68">
        <f>SUBTOTAL(9,Q204:Q204)</f>
        <v>0</v>
      </c>
      <c r="R205" s="90"/>
      <c r="S205" s="90"/>
      <c r="T205" s="90"/>
      <c r="U205" s="68"/>
      <c r="V205" s="92"/>
      <c r="W205" s="97">
        <f>($W$6-O205-P205-N205)/($W$6-O205-P205)</f>
        <v>1</v>
      </c>
      <c r="X205" s="90"/>
      <c r="Y205" s="125"/>
    </row>
    <row r="206" spans="1:25" s="99" customFormat="1" ht="30" outlineLevel="2">
      <c r="A206" s="74">
        <v>79</v>
      </c>
      <c r="B206" s="74" t="s">
        <v>594</v>
      </c>
      <c r="C206" s="19" t="s">
        <v>46</v>
      </c>
      <c r="D206" s="74">
        <v>217.02</v>
      </c>
      <c r="E206" s="74" t="s">
        <v>212</v>
      </c>
      <c r="F206" s="74"/>
      <c r="G206" s="105">
        <v>42796</v>
      </c>
      <c r="H206" s="132">
        <v>0.44375000000000003</v>
      </c>
      <c r="I206" s="105">
        <v>42796</v>
      </c>
      <c r="J206" s="132">
        <v>0.58194444444444449</v>
      </c>
      <c r="K206" s="123"/>
      <c r="L206" s="123"/>
      <c r="M206" s="123"/>
      <c r="N206" s="107">
        <v>3.32</v>
      </c>
      <c r="O206" s="107">
        <v>0</v>
      </c>
      <c r="P206" s="107">
        <v>0</v>
      </c>
      <c r="Q206" s="107">
        <v>0</v>
      </c>
      <c r="R206" s="53"/>
      <c r="S206" s="53"/>
      <c r="T206" s="53"/>
      <c r="U206" s="131" t="s">
        <v>841</v>
      </c>
      <c r="V206" s="92" t="s">
        <v>776</v>
      </c>
      <c r="W206" s="92"/>
      <c r="X206" s="114" t="s">
        <v>250</v>
      </c>
      <c r="Y206" s="125"/>
    </row>
    <row r="207" spans="1:25" s="99" customFormat="1" ht="15" outlineLevel="1">
      <c r="A207" s="74"/>
      <c r="B207" s="74"/>
      <c r="C207" s="116" t="s">
        <v>367</v>
      </c>
      <c r="D207" s="74"/>
      <c r="E207" s="74"/>
      <c r="F207" s="74"/>
      <c r="G207" s="105"/>
      <c r="H207" s="123"/>
      <c r="I207" s="105"/>
      <c r="J207" s="123"/>
      <c r="K207" s="123"/>
      <c r="L207" s="123"/>
      <c r="M207" s="123"/>
      <c r="N207" s="107">
        <f>SUBTOTAL(9,N206:N206)</f>
        <v>3.32</v>
      </c>
      <c r="O207" s="107">
        <f>SUBTOTAL(9,O206:O206)</f>
        <v>0</v>
      </c>
      <c r="P207" s="107">
        <f>SUBTOTAL(9,P206:P206)</f>
        <v>0</v>
      </c>
      <c r="Q207" s="107">
        <f>SUBTOTAL(9,Q206:Q206)</f>
        <v>0</v>
      </c>
      <c r="R207" s="53"/>
      <c r="S207" s="53"/>
      <c r="T207" s="53"/>
      <c r="U207" s="91"/>
      <c r="V207" s="92"/>
      <c r="W207" s="97">
        <f>($W$6-O207-P207-N207)/($W$6-O207-P207)</f>
        <v>0.9955376344086021</v>
      </c>
      <c r="X207" s="108"/>
      <c r="Y207" s="125"/>
    </row>
    <row r="208" spans="1:25" s="99" customFormat="1" ht="27.75" customHeight="1" outlineLevel="2">
      <c r="A208" s="74">
        <v>80</v>
      </c>
      <c r="B208" s="74" t="s">
        <v>595</v>
      </c>
      <c r="C208" s="91" t="s">
        <v>50</v>
      </c>
      <c r="D208" s="74">
        <v>212.46</v>
      </c>
      <c r="E208" s="74" t="s">
        <v>212</v>
      </c>
      <c r="F208" s="74"/>
      <c r="G208" s="105">
        <v>42821</v>
      </c>
      <c r="H208" s="123">
        <v>0.38958333333333334</v>
      </c>
      <c r="I208" s="182">
        <v>42825</v>
      </c>
      <c r="J208" s="183">
        <v>1</v>
      </c>
      <c r="K208" s="123"/>
      <c r="L208" s="123"/>
      <c r="M208" s="123"/>
      <c r="N208" s="107">
        <v>0</v>
      </c>
      <c r="O208" s="107">
        <v>0</v>
      </c>
      <c r="P208" s="107">
        <v>110.65</v>
      </c>
      <c r="Q208" s="107">
        <v>0</v>
      </c>
      <c r="R208" s="53"/>
      <c r="S208" s="53"/>
      <c r="T208" s="53"/>
      <c r="U208" s="127" t="s">
        <v>848</v>
      </c>
      <c r="V208" s="92"/>
      <c r="W208" s="92"/>
      <c r="X208" s="114" t="s">
        <v>829</v>
      </c>
      <c r="Y208" s="125"/>
    </row>
    <row r="209" spans="1:25" s="99" customFormat="1" ht="15" outlineLevel="1">
      <c r="A209" s="74"/>
      <c r="B209" s="74"/>
      <c r="C209" s="117" t="s">
        <v>368</v>
      </c>
      <c r="D209" s="74"/>
      <c r="E209" s="74"/>
      <c r="F209" s="74"/>
      <c r="G209" s="105"/>
      <c r="H209" s="123"/>
      <c r="I209" s="105"/>
      <c r="J209" s="123"/>
      <c r="K209" s="123"/>
      <c r="L209" s="123"/>
      <c r="M209" s="123"/>
      <c r="N209" s="107">
        <f>SUBTOTAL(9,N208:N208)</f>
        <v>0</v>
      </c>
      <c r="O209" s="107">
        <f>SUBTOTAL(9,O208:O208)</f>
        <v>0</v>
      </c>
      <c r="P209" s="107">
        <f>SUBTOTAL(9,P208:P208)</f>
        <v>110.65</v>
      </c>
      <c r="Q209" s="107">
        <f>SUBTOTAL(9,Q208:Q208)</f>
        <v>0</v>
      </c>
      <c r="R209" s="53"/>
      <c r="S209" s="53"/>
      <c r="T209" s="53"/>
      <c r="U209" s="91"/>
      <c r="V209" s="92"/>
      <c r="W209" s="97">
        <f>($W$6-O209-P209-N209)/($W$6-O209-P209)</f>
        <v>1</v>
      </c>
      <c r="X209" s="108"/>
      <c r="Y209" s="125"/>
    </row>
    <row r="210" spans="1:25" ht="30" customHeight="1" outlineLevel="2">
      <c r="A210" s="74">
        <v>81</v>
      </c>
      <c r="B210" s="74" t="s">
        <v>596</v>
      </c>
      <c r="C210" s="2" t="s">
        <v>40</v>
      </c>
      <c r="D210" s="74">
        <v>94.43</v>
      </c>
      <c r="E210" s="74" t="s">
        <v>212</v>
      </c>
      <c r="F210" s="74"/>
      <c r="G210" s="139">
        <v>42804</v>
      </c>
      <c r="H210" s="140">
        <v>0.50347222222222221</v>
      </c>
      <c r="I210" s="139">
        <v>42805</v>
      </c>
      <c r="J210" s="140">
        <v>0.98125000000000007</v>
      </c>
      <c r="K210" s="123"/>
      <c r="L210" s="123"/>
      <c r="M210" s="123"/>
      <c r="N210" s="107">
        <v>0</v>
      </c>
      <c r="O210" s="107">
        <v>35.47</v>
      </c>
      <c r="P210" s="107">
        <v>0</v>
      </c>
      <c r="Q210" s="107">
        <v>0</v>
      </c>
      <c r="R210" s="53"/>
      <c r="S210" s="53"/>
      <c r="T210" s="53"/>
      <c r="U210" s="143" t="s">
        <v>847</v>
      </c>
      <c r="V210" s="92"/>
      <c r="W210" s="92"/>
      <c r="X210" s="114" t="s">
        <v>243</v>
      </c>
      <c r="Y210" s="125"/>
    </row>
    <row r="211" spans="1:25" ht="15" outlineLevel="1">
      <c r="A211" s="74"/>
      <c r="B211" s="74"/>
      <c r="C211" s="136" t="s">
        <v>369</v>
      </c>
      <c r="D211" s="74"/>
      <c r="E211" s="74"/>
      <c r="F211" s="74"/>
      <c r="G211" s="105"/>
      <c r="H211" s="123"/>
      <c r="I211" s="105"/>
      <c r="J211" s="123"/>
      <c r="K211" s="123"/>
      <c r="L211" s="123"/>
      <c r="M211" s="123"/>
      <c r="N211" s="107">
        <f>SUBTOTAL(9,N210:N210)</f>
        <v>0</v>
      </c>
      <c r="O211" s="107">
        <f>SUBTOTAL(9,O210:O210)</f>
        <v>35.47</v>
      </c>
      <c r="P211" s="107">
        <f>SUBTOTAL(9,P210:P210)</f>
        <v>0</v>
      </c>
      <c r="Q211" s="107">
        <f>SUBTOTAL(9,Q210:Q210)</f>
        <v>0</v>
      </c>
      <c r="R211" s="53"/>
      <c r="S211" s="53"/>
      <c r="T211" s="53"/>
      <c r="U211" s="91"/>
      <c r="V211" s="92"/>
      <c r="W211" s="97">
        <f>($W$6-O211-P211-N211)/($W$6-O211-P211)</f>
        <v>1</v>
      </c>
      <c r="X211" s="108"/>
      <c r="Y211" s="125"/>
    </row>
    <row r="212" spans="1:25" ht="24" customHeight="1" outlineLevel="2">
      <c r="A212" s="68">
        <v>82</v>
      </c>
      <c r="B212" s="68" t="s">
        <v>597</v>
      </c>
      <c r="C212" s="86" t="s">
        <v>48</v>
      </c>
      <c r="D212" s="68">
        <v>20.029999999999987</v>
      </c>
      <c r="E212" s="74" t="s">
        <v>212</v>
      </c>
      <c r="F212" s="68"/>
      <c r="G212" s="68"/>
      <c r="H212" s="68"/>
      <c r="I212" s="68"/>
      <c r="J212" s="68"/>
      <c r="K212" s="68"/>
      <c r="L212" s="68"/>
      <c r="M212" s="68"/>
      <c r="N212" s="68"/>
      <c r="O212" s="68"/>
      <c r="P212" s="68"/>
      <c r="Q212" s="68"/>
      <c r="R212" s="90"/>
      <c r="S212" s="90"/>
      <c r="T212" s="90"/>
      <c r="U212" s="68"/>
      <c r="V212" s="92" t="s">
        <v>776</v>
      </c>
      <c r="W212" s="93"/>
      <c r="X212" s="90"/>
      <c r="Y212" s="125"/>
    </row>
    <row r="213" spans="1:25" ht="15" outlineLevel="1">
      <c r="A213" s="68"/>
      <c r="B213" s="68"/>
      <c r="C213" s="98" t="s">
        <v>370</v>
      </c>
      <c r="D213" s="68"/>
      <c r="E213" s="74"/>
      <c r="F213" s="68"/>
      <c r="G213" s="68"/>
      <c r="H213" s="68"/>
      <c r="I213" s="68"/>
      <c r="J213" s="68"/>
      <c r="K213" s="68"/>
      <c r="L213" s="68"/>
      <c r="M213" s="68"/>
      <c r="N213" s="68">
        <f>SUBTOTAL(9,N212:N212)</f>
        <v>0</v>
      </c>
      <c r="O213" s="68">
        <f>SUBTOTAL(9,O212:O212)</f>
        <v>0</v>
      </c>
      <c r="P213" s="68">
        <f>SUBTOTAL(9,P212:P212)</f>
        <v>0</v>
      </c>
      <c r="Q213" s="68">
        <f>SUBTOTAL(9,Q212:Q212)</f>
        <v>0</v>
      </c>
      <c r="R213" s="90"/>
      <c r="S213" s="90"/>
      <c r="T213" s="90"/>
      <c r="U213" s="68"/>
      <c r="V213" s="92"/>
      <c r="W213" s="97">
        <f>($W$6-O213-P213-N213)/($W$6-O213-P213)</f>
        <v>1</v>
      </c>
      <c r="X213" s="90"/>
      <c r="Y213" s="125"/>
    </row>
    <row r="214" spans="1:25" ht="15" outlineLevel="2">
      <c r="A214" s="68">
        <v>83</v>
      </c>
      <c r="B214" s="68" t="s">
        <v>598</v>
      </c>
      <c r="C214" s="86" t="s">
        <v>49</v>
      </c>
      <c r="D214" s="68">
        <v>142.44800000000001</v>
      </c>
      <c r="E214" s="74" t="s">
        <v>212</v>
      </c>
      <c r="F214" s="68"/>
      <c r="G214" s="68"/>
      <c r="H214" s="68"/>
      <c r="I214" s="68"/>
      <c r="J214" s="68"/>
      <c r="K214" s="68"/>
      <c r="L214" s="68"/>
      <c r="M214" s="68"/>
      <c r="N214" s="68"/>
      <c r="O214" s="68"/>
      <c r="P214" s="68"/>
      <c r="Q214" s="68"/>
      <c r="R214" s="90"/>
      <c r="S214" s="90"/>
      <c r="T214" s="90"/>
      <c r="U214" s="68"/>
      <c r="V214" s="92" t="s">
        <v>776</v>
      </c>
      <c r="W214" s="93"/>
      <c r="X214" s="90"/>
      <c r="Y214" s="125"/>
    </row>
    <row r="215" spans="1:25" ht="15" outlineLevel="1">
      <c r="A215" s="68"/>
      <c r="B215" s="68"/>
      <c r="C215" s="98" t="s">
        <v>371</v>
      </c>
      <c r="D215" s="68"/>
      <c r="E215" s="74"/>
      <c r="F215" s="68"/>
      <c r="G215" s="68"/>
      <c r="H215" s="68"/>
      <c r="I215" s="68"/>
      <c r="J215" s="68"/>
      <c r="K215" s="68"/>
      <c r="L215" s="68"/>
      <c r="M215" s="68"/>
      <c r="N215" s="68">
        <f>SUBTOTAL(9,N214:N214)</f>
        <v>0</v>
      </c>
      <c r="O215" s="68">
        <f>SUBTOTAL(9,O214:O214)</f>
        <v>0</v>
      </c>
      <c r="P215" s="68">
        <f>SUBTOTAL(9,P214:P214)</f>
        <v>0</v>
      </c>
      <c r="Q215" s="68">
        <f>SUBTOTAL(9,Q214:Q214)</f>
        <v>0</v>
      </c>
      <c r="R215" s="90"/>
      <c r="S215" s="90"/>
      <c r="T215" s="90"/>
      <c r="U215" s="68"/>
      <c r="V215" s="92"/>
      <c r="W215" s="97">
        <f>($W$6-O215-P215-N215)/($W$6-O215-P215)</f>
        <v>1</v>
      </c>
      <c r="X215" s="90"/>
      <c r="Y215" s="125"/>
    </row>
    <row r="216" spans="1:25" ht="24.95" customHeight="1" outlineLevel="2">
      <c r="A216" s="68">
        <v>84</v>
      </c>
      <c r="B216" s="68" t="s">
        <v>599</v>
      </c>
      <c r="C216" s="86" t="s">
        <v>236</v>
      </c>
      <c r="D216" s="68">
        <v>405.77199999999999</v>
      </c>
      <c r="E216" s="74" t="s">
        <v>212</v>
      </c>
      <c r="F216" s="68"/>
      <c r="G216" s="105"/>
      <c r="H216" s="132"/>
      <c r="I216" s="105"/>
      <c r="J216" s="132"/>
      <c r="K216" s="68"/>
      <c r="L216" s="68"/>
      <c r="M216" s="68"/>
      <c r="N216" s="126">
        <v>0</v>
      </c>
      <c r="O216" s="68">
        <v>0</v>
      </c>
      <c r="P216" s="68">
        <v>0</v>
      </c>
      <c r="Q216" s="68">
        <v>0</v>
      </c>
      <c r="R216" s="90"/>
      <c r="S216" s="90"/>
      <c r="T216" s="90"/>
      <c r="U216" s="91"/>
      <c r="V216" s="92" t="s">
        <v>776</v>
      </c>
      <c r="W216" s="93"/>
      <c r="X216" s="94"/>
      <c r="Y216" s="125"/>
    </row>
    <row r="217" spans="1:25" ht="24.95" customHeight="1" outlineLevel="1">
      <c r="A217" s="68"/>
      <c r="B217" s="68"/>
      <c r="C217" s="98" t="s">
        <v>770</v>
      </c>
      <c r="D217" s="68"/>
      <c r="E217" s="74"/>
      <c r="F217" s="68"/>
      <c r="G217" s="68"/>
      <c r="H217" s="68"/>
      <c r="I217" s="68"/>
      <c r="J217" s="68"/>
      <c r="K217" s="68"/>
      <c r="L217" s="68"/>
      <c r="M217" s="68"/>
      <c r="N217" s="68">
        <f>SUBTOTAL(9,N216:N216)</f>
        <v>0</v>
      </c>
      <c r="O217" s="68">
        <f>SUBTOTAL(9,O216:O216)</f>
        <v>0</v>
      </c>
      <c r="P217" s="68">
        <f>SUBTOTAL(9,P216:P216)</f>
        <v>0</v>
      </c>
      <c r="Q217" s="68">
        <f>SUBTOTAL(9,Q216:Q216)</f>
        <v>0</v>
      </c>
      <c r="R217" s="90"/>
      <c r="S217" s="90"/>
      <c r="T217" s="90"/>
      <c r="U217" s="68"/>
      <c r="V217" s="92"/>
      <c r="W217" s="97">
        <f>($W$6-O217-P217-N217)/($W$6-O217-P217)</f>
        <v>1</v>
      </c>
      <c r="X217" s="90"/>
      <c r="Y217" s="125"/>
    </row>
    <row r="218" spans="1:25" ht="15" outlineLevel="2">
      <c r="A218" s="68">
        <v>85</v>
      </c>
      <c r="B218" s="68" t="s">
        <v>600</v>
      </c>
      <c r="C218" s="86" t="s">
        <v>235</v>
      </c>
      <c r="D218" s="68">
        <v>405.77199999999999</v>
      </c>
      <c r="E218" s="74" t="s">
        <v>212</v>
      </c>
      <c r="F218" s="68"/>
      <c r="G218" s="105"/>
      <c r="H218" s="132"/>
      <c r="I218" s="105"/>
      <c r="J218" s="132"/>
      <c r="K218" s="68"/>
      <c r="L218" s="68"/>
      <c r="M218" s="68"/>
      <c r="N218" s="126"/>
      <c r="O218" s="68"/>
      <c r="P218" s="68"/>
      <c r="Q218" s="68"/>
      <c r="R218" s="90"/>
      <c r="S218" s="90"/>
      <c r="T218" s="90"/>
      <c r="U218" s="91"/>
      <c r="V218" s="92"/>
      <c r="W218" s="93"/>
      <c r="X218" s="94"/>
      <c r="Y218" s="125"/>
    </row>
    <row r="219" spans="1:25" ht="15" outlineLevel="1">
      <c r="A219" s="68"/>
      <c r="B219" s="68"/>
      <c r="C219" s="98" t="s">
        <v>771</v>
      </c>
      <c r="D219" s="68"/>
      <c r="E219" s="74"/>
      <c r="F219" s="68"/>
      <c r="G219" s="68"/>
      <c r="H219" s="68"/>
      <c r="I219" s="68"/>
      <c r="J219" s="68"/>
      <c r="K219" s="68"/>
      <c r="L219" s="68"/>
      <c r="M219" s="68"/>
      <c r="N219" s="68">
        <f>SUBTOTAL(9,N218:N218)</f>
        <v>0</v>
      </c>
      <c r="O219" s="68">
        <f>SUBTOTAL(9,O218:O218)</f>
        <v>0</v>
      </c>
      <c r="P219" s="68">
        <f>SUBTOTAL(9,P218:P218)</f>
        <v>0</v>
      </c>
      <c r="Q219" s="68">
        <f>SUBTOTAL(9,Q218:Q218)</f>
        <v>0</v>
      </c>
      <c r="R219" s="90"/>
      <c r="S219" s="90"/>
      <c r="T219" s="90"/>
      <c r="U219" s="68"/>
      <c r="V219" s="92"/>
      <c r="W219" s="97">
        <f>($W$6-O219-P219-N219)/($W$6-O219-P219)</f>
        <v>1</v>
      </c>
      <c r="X219" s="90"/>
      <c r="Y219" s="125"/>
    </row>
    <row r="220" spans="1:25" ht="26.25" customHeight="1" outlineLevel="2">
      <c r="A220" s="68">
        <v>86</v>
      </c>
      <c r="B220" s="68" t="s">
        <v>601</v>
      </c>
      <c r="C220" s="86" t="s">
        <v>52</v>
      </c>
      <c r="D220" s="68">
        <v>134.74</v>
      </c>
      <c r="E220" s="74" t="s">
        <v>212</v>
      </c>
      <c r="F220" s="68"/>
      <c r="G220" s="172"/>
      <c r="H220" s="173"/>
      <c r="I220" s="112"/>
      <c r="J220" s="174"/>
      <c r="K220" s="68"/>
      <c r="L220" s="68"/>
      <c r="M220" s="68"/>
      <c r="N220" s="118">
        <v>0</v>
      </c>
      <c r="O220" s="118">
        <v>0</v>
      </c>
      <c r="P220" s="118">
        <v>0</v>
      </c>
      <c r="Q220" s="118">
        <v>0</v>
      </c>
      <c r="R220" s="90"/>
      <c r="S220" s="90"/>
      <c r="T220" s="90"/>
      <c r="U220" s="91"/>
      <c r="V220" s="92" t="s">
        <v>776</v>
      </c>
      <c r="W220" s="93"/>
      <c r="X220" s="90"/>
      <c r="Y220" s="125"/>
    </row>
    <row r="221" spans="1:25" ht="15" outlineLevel="1">
      <c r="A221" s="68"/>
      <c r="B221" s="68"/>
      <c r="C221" s="98" t="s">
        <v>372</v>
      </c>
      <c r="D221" s="68"/>
      <c r="E221" s="74"/>
      <c r="F221" s="68"/>
      <c r="G221" s="68"/>
      <c r="H221" s="68"/>
      <c r="I221" s="68"/>
      <c r="J221" s="68"/>
      <c r="K221" s="68"/>
      <c r="L221" s="68"/>
      <c r="M221" s="68"/>
      <c r="N221" s="68">
        <f>SUBTOTAL(9,N220:N220)</f>
        <v>0</v>
      </c>
      <c r="O221" s="68">
        <f>SUBTOTAL(9,O220:O220)</f>
        <v>0</v>
      </c>
      <c r="P221" s="68">
        <f>SUBTOTAL(9,P220:P220)</f>
        <v>0</v>
      </c>
      <c r="Q221" s="68">
        <f>SUBTOTAL(9,Q220:Q220)</f>
        <v>0</v>
      </c>
      <c r="R221" s="90"/>
      <c r="S221" s="90"/>
      <c r="T221" s="90"/>
      <c r="U221" s="68"/>
      <c r="V221" s="92"/>
      <c r="W221" s="97">
        <f>($W$6-O221-P221-N221)/($W$6-O221-P221)</f>
        <v>1</v>
      </c>
      <c r="X221" s="90"/>
      <c r="Y221" s="125"/>
    </row>
    <row r="222" spans="1:25" ht="23.25" customHeight="1" outlineLevel="2">
      <c r="A222" s="68">
        <v>87</v>
      </c>
      <c r="B222" s="68" t="s">
        <v>602</v>
      </c>
      <c r="C222" s="86" t="s">
        <v>54</v>
      </c>
      <c r="D222" s="68">
        <v>82.248000000000005</v>
      </c>
      <c r="E222" s="74" t="s">
        <v>212</v>
      </c>
      <c r="F222" s="68"/>
      <c r="G222" s="172"/>
      <c r="H222" s="173"/>
      <c r="I222" s="184"/>
      <c r="J222" s="174"/>
      <c r="K222" s="68"/>
      <c r="L222" s="68"/>
      <c r="M222" s="68"/>
      <c r="N222" s="68">
        <v>0</v>
      </c>
      <c r="O222" s="68">
        <v>0</v>
      </c>
      <c r="P222" s="68">
        <v>0</v>
      </c>
      <c r="Q222" s="68">
        <v>0</v>
      </c>
      <c r="R222" s="90"/>
      <c r="S222" s="90"/>
      <c r="T222" s="90"/>
      <c r="U222" s="91"/>
      <c r="V222" s="92" t="s">
        <v>776</v>
      </c>
      <c r="W222" s="93"/>
      <c r="X222" s="90"/>
      <c r="Y222" s="125"/>
    </row>
    <row r="223" spans="1:25" ht="15" outlineLevel="1">
      <c r="A223" s="68"/>
      <c r="B223" s="68"/>
      <c r="C223" s="98" t="s">
        <v>373</v>
      </c>
      <c r="D223" s="68"/>
      <c r="E223" s="74"/>
      <c r="F223" s="68"/>
      <c r="G223" s="68"/>
      <c r="H223" s="68"/>
      <c r="I223" s="68"/>
      <c r="J223" s="68"/>
      <c r="K223" s="68"/>
      <c r="L223" s="68"/>
      <c r="M223" s="68"/>
      <c r="N223" s="68">
        <f>SUBTOTAL(9,N222:N222)</f>
        <v>0</v>
      </c>
      <c r="O223" s="68">
        <f>SUBTOTAL(9,O222:O222)</f>
        <v>0</v>
      </c>
      <c r="P223" s="68">
        <f>SUBTOTAL(9,P222:P222)</f>
        <v>0</v>
      </c>
      <c r="Q223" s="68">
        <f>SUBTOTAL(9,Q222:Q222)</f>
        <v>0</v>
      </c>
      <c r="R223" s="90"/>
      <c r="S223" s="90"/>
      <c r="T223" s="90"/>
      <c r="U223" s="68"/>
      <c r="V223" s="92"/>
      <c r="W223" s="97">
        <f>($W$6-O223-P223-N223)/($W$6-O223-P223)</f>
        <v>1</v>
      </c>
      <c r="X223" s="90"/>
      <c r="Y223" s="125"/>
    </row>
    <row r="224" spans="1:25" ht="20.25" customHeight="1" outlineLevel="2">
      <c r="A224" s="68">
        <v>88</v>
      </c>
      <c r="B224" s="68" t="s">
        <v>603</v>
      </c>
      <c r="C224" s="86" t="s">
        <v>55</v>
      </c>
      <c r="D224" s="68">
        <v>3.8959999999999999</v>
      </c>
      <c r="E224" s="74" t="s">
        <v>212</v>
      </c>
      <c r="F224" s="68"/>
      <c r="G224" s="172"/>
      <c r="H224" s="173"/>
      <c r="I224" s="112"/>
      <c r="J224" s="174"/>
      <c r="K224" s="68"/>
      <c r="L224" s="68"/>
      <c r="M224" s="68"/>
      <c r="N224" s="68">
        <v>0</v>
      </c>
      <c r="O224" s="68">
        <v>0</v>
      </c>
      <c r="P224" s="68">
        <v>0</v>
      </c>
      <c r="Q224" s="68">
        <v>0</v>
      </c>
      <c r="R224" s="90"/>
      <c r="S224" s="90"/>
      <c r="T224" s="90"/>
      <c r="U224" s="91"/>
      <c r="V224" s="92" t="s">
        <v>776</v>
      </c>
      <c r="W224" s="93"/>
      <c r="X224" s="90"/>
      <c r="Y224" s="125"/>
    </row>
    <row r="225" spans="1:25" ht="15" outlineLevel="1">
      <c r="A225" s="68"/>
      <c r="B225" s="68"/>
      <c r="C225" s="98" t="s">
        <v>374</v>
      </c>
      <c r="D225" s="68"/>
      <c r="E225" s="74"/>
      <c r="F225" s="68"/>
      <c r="G225" s="68"/>
      <c r="H225" s="68"/>
      <c r="I225" s="68"/>
      <c r="J225" s="68"/>
      <c r="K225" s="68"/>
      <c r="L225" s="68"/>
      <c r="M225" s="68"/>
      <c r="N225" s="68">
        <f>SUBTOTAL(9,N224:N224)</f>
        <v>0</v>
      </c>
      <c r="O225" s="68">
        <f>SUBTOTAL(9,O224:O224)</f>
        <v>0</v>
      </c>
      <c r="P225" s="68">
        <f>SUBTOTAL(9,P224:P224)</f>
        <v>0</v>
      </c>
      <c r="Q225" s="68">
        <f>SUBTOTAL(9,Q224:Q224)</f>
        <v>0</v>
      </c>
      <c r="R225" s="90"/>
      <c r="S225" s="90"/>
      <c r="T225" s="90"/>
      <c r="U225" s="68"/>
      <c r="V225" s="92"/>
      <c r="W225" s="97">
        <f>($W$6-O225-P225-N225)/($W$6-O225-P225)</f>
        <v>1</v>
      </c>
      <c r="X225" s="90"/>
      <c r="Y225" s="125"/>
    </row>
    <row r="226" spans="1:25" ht="28.5" customHeight="1" outlineLevel="2">
      <c r="A226" s="68">
        <v>89</v>
      </c>
      <c r="B226" s="68" t="s">
        <v>604</v>
      </c>
      <c r="C226" s="86" t="s">
        <v>234</v>
      </c>
      <c r="D226" s="68">
        <v>161.82</v>
      </c>
      <c r="E226" s="74" t="s">
        <v>212</v>
      </c>
      <c r="F226" s="68"/>
      <c r="G226" s="172"/>
      <c r="H226" s="173"/>
      <c r="I226" s="112"/>
      <c r="J226" s="174"/>
      <c r="K226" s="68"/>
      <c r="L226" s="68"/>
      <c r="M226" s="68"/>
      <c r="N226" s="68">
        <v>0</v>
      </c>
      <c r="O226" s="68">
        <v>0</v>
      </c>
      <c r="P226" s="68">
        <v>0</v>
      </c>
      <c r="Q226" s="68">
        <v>0</v>
      </c>
      <c r="R226" s="90"/>
      <c r="S226" s="90"/>
      <c r="T226" s="90"/>
      <c r="U226" s="91"/>
      <c r="V226" s="92" t="s">
        <v>776</v>
      </c>
      <c r="W226" s="93"/>
      <c r="X226" s="90"/>
      <c r="Y226" s="125"/>
    </row>
    <row r="227" spans="1:25" ht="15" outlineLevel="1">
      <c r="A227" s="68"/>
      <c r="B227" s="68"/>
      <c r="C227" s="98" t="s">
        <v>772</v>
      </c>
      <c r="D227" s="68"/>
      <c r="E227" s="74"/>
      <c r="F227" s="68"/>
      <c r="G227" s="68"/>
      <c r="H227" s="68"/>
      <c r="I227" s="68"/>
      <c r="J227" s="68"/>
      <c r="K227" s="68"/>
      <c r="L227" s="68"/>
      <c r="M227" s="68"/>
      <c r="N227" s="68">
        <f>SUBTOTAL(9,N226:N226)</f>
        <v>0</v>
      </c>
      <c r="O227" s="68">
        <f>SUBTOTAL(9,O226:O226)</f>
        <v>0</v>
      </c>
      <c r="P227" s="68">
        <f>SUBTOTAL(9,P226:P226)</f>
        <v>0</v>
      </c>
      <c r="Q227" s="68">
        <f>SUBTOTAL(9,Q226:Q226)</f>
        <v>0</v>
      </c>
      <c r="R227" s="90"/>
      <c r="S227" s="90"/>
      <c r="T227" s="90"/>
      <c r="U227" s="68"/>
      <c r="V227" s="92"/>
      <c r="W227" s="97">
        <f>($W$6-O227-P227-N227)/($W$6-O227-P227)</f>
        <v>1</v>
      </c>
      <c r="X227" s="90"/>
      <c r="Y227" s="125"/>
    </row>
    <row r="228" spans="1:25" ht="21" customHeight="1" outlineLevel="2">
      <c r="A228" s="68">
        <v>90</v>
      </c>
      <c r="B228" s="68" t="s">
        <v>605</v>
      </c>
      <c r="C228" s="86" t="s">
        <v>56</v>
      </c>
      <c r="D228" s="68">
        <v>113.389</v>
      </c>
      <c r="E228" s="74" t="s">
        <v>212</v>
      </c>
      <c r="F228" s="68"/>
      <c r="G228" s="68"/>
      <c r="H228" s="68"/>
      <c r="I228" s="68"/>
      <c r="J228" s="68"/>
      <c r="K228" s="68"/>
      <c r="L228" s="68"/>
      <c r="M228" s="68"/>
      <c r="N228" s="68"/>
      <c r="O228" s="68"/>
      <c r="P228" s="68"/>
      <c r="Q228" s="68"/>
      <c r="R228" s="90"/>
      <c r="S228" s="90"/>
      <c r="T228" s="90"/>
      <c r="U228" s="68"/>
      <c r="V228" s="92" t="s">
        <v>776</v>
      </c>
      <c r="W228" s="93"/>
      <c r="X228" s="90"/>
      <c r="Y228" s="125"/>
    </row>
    <row r="229" spans="1:25" ht="15" outlineLevel="1">
      <c r="A229" s="68"/>
      <c r="B229" s="68"/>
      <c r="C229" s="98" t="s">
        <v>375</v>
      </c>
      <c r="D229" s="68"/>
      <c r="E229" s="74"/>
      <c r="F229" s="68"/>
      <c r="G229" s="68"/>
      <c r="H229" s="68"/>
      <c r="I229" s="68"/>
      <c r="J229" s="68"/>
      <c r="K229" s="68"/>
      <c r="L229" s="68"/>
      <c r="M229" s="68"/>
      <c r="N229" s="68">
        <f>SUBTOTAL(9,N228:N228)</f>
        <v>0</v>
      </c>
      <c r="O229" s="68">
        <f>SUBTOTAL(9,O228:O228)</f>
        <v>0</v>
      </c>
      <c r="P229" s="68">
        <f>SUBTOTAL(9,P228:P228)</f>
        <v>0</v>
      </c>
      <c r="Q229" s="68">
        <f>SUBTOTAL(9,Q228:Q228)</f>
        <v>0</v>
      </c>
      <c r="R229" s="90"/>
      <c r="S229" s="90"/>
      <c r="T229" s="90"/>
      <c r="U229" s="68"/>
      <c r="V229" s="92"/>
      <c r="W229" s="97">
        <f>($W$6-O229-P229-N229)/($W$6-O229-P229)</f>
        <v>1</v>
      </c>
      <c r="X229" s="90"/>
      <c r="Y229" s="125"/>
    </row>
    <row r="230" spans="1:25" ht="26.25" customHeight="1" outlineLevel="2">
      <c r="A230" s="74">
        <v>91</v>
      </c>
      <c r="B230" s="74" t="s">
        <v>606</v>
      </c>
      <c r="C230" s="91" t="s">
        <v>57</v>
      </c>
      <c r="D230" s="74">
        <v>110.98</v>
      </c>
      <c r="E230" s="74" t="s">
        <v>212</v>
      </c>
      <c r="F230" s="74"/>
      <c r="G230" s="172"/>
      <c r="H230" s="173"/>
      <c r="I230" s="112"/>
      <c r="J230" s="174"/>
      <c r="K230" s="123"/>
      <c r="L230" s="123"/>
      <c r="M230" s="123"/>
      <c r="N230" s="118">
        <v>0</v>
      </c>
      <c r="O230" s="118">
        <v>0</v>
      </c>
      <c r="P230" s="118">
        <v>0</v>
      </c>
      <c r="Q230" s="118">
        <v>0</v>
      </c>
      <c r="R230" s="53"/>
      <c r="S230" s="53"/>
      <c r="T230" s="53"/>
      <c r="U230" s="91"/>
      <c r="V230" s="92" t="s">
        <v>776</v>
      </c>
      <c r="W230" s="92"/>
      <c r="X230" s="114"/>
      <c r="Y230" s="125"/>
    </row>
    <row r="231" spans="1:25" ht="15" outlineLevel="1">
      <c r="A231" s="74"/>
      <c r="B231" s="74"/>
      <c r="C231" s="117" t="s">
        <v>376</v>
      </c>
      <c r="D231" s="74"/>
      <c r="E231" s="74"/>
      <c r="F231" s="74"/>
      <c r="G231" s="105"/>
      <c r="H231" s="123"/>
      <c r="I231" s="105"/>
      <c r="J231" s="123"/>
      <c r="K231" s="123"/>
      <c r="L231" s="123"/>
      <c r="M231" s="123"/>
      <c r="N231" s="107">
        <f>SUBTOTAL(9,N230:N230)</f>
        <v>0</v>
      </c>
      <c r="O231" s="107">
        <f>SUBTOTAL(9,O230:O230)</f>
        <v>0</v>
      </c>
      <c r="P231" s="107">
        <f>SUBTOTAL(9,P230:P230)</f>
        <v>0</v>
      </c>
      <c r="Q231" s="107">
        <f>SUBTOTAL(9,Q230:Q230)</f>
        <v>0</v>
      </c>
      <c r="R231" s="53"/>
      <c r="S231" s="53"/>
      <c r="T231" s="53"/>
      <c r="U231" s="91"/>
      <c r="V231" s="92"/>
      <c r="W231" s="97">
        <f>($W$6-O231-P231-N231)/($W$6-O231-P231)</f>
        <v>1</v>
      </c>
      <c r="X231" s="108"/>
      <c r="Y231" s="125"/>
    </row>
    <row r="232" spans="1:25" ht="21" customHeight="1" outlineLevel="2">
      <c r="A232" s="68">
        <v>92</v>
      </c>
      <c r="B232" s="68" t="s">
        <v>607</v>
      </c>
      <c r="C232" s="86" t="s">
        <v>58</v>
      </c>
      <c r="D232" s="68">
        <v>143.06</v>
      </c>
      <c r="E232" s="74" t="s">
        <v>212</v>
      </c>
      <c r="F232" s="68"/>
      <c r="G232" s="68"/>
      <c r="H232" s="68"/>
      <c r="I232" s="68"/>
      <c r="J232" s="68"/>
      <c r="K232" s="68"/>
      <c r="L232" s="68"/>
      <c r="M232" s="68"/>
      <c r="N232" s="68"/>
      <c r="O232" s="68"/>
      <c r="P232" s="68"/>
      <c r="Q232" s="68"/>
      <c r="R232" s="90"/>
      <c r="S232" s="90"/>
      <c r="T232" s="90"/>
      <c r="U232" s="68"/>
      <c r="V232" s="92" t="s">
        <v>776</v>
      </c>
      <c r="W232" s="93"/>
      <c r="X232" s="90"/>
      <c r="Y232" s="125"/>
    </row>
    <row r="233" spans="1:25" ht="15" outlineLevel="1">
      <c r="A233" s="68"/>
      <c r="B233" s="68"/>
      <c r="C233" s="98" t="s">
        <v>377</v>
      </c>
      <c r="D233" s="68"/>
      <c r="E233" s="74"/>
      <c r="F233" s="68"/>
      <c r="G233" s="68"/>
      <c r="H233" s="68"/>
      <c r="I233" s="68"/>
      <c r="J233" s="68"/>
      <c r="K233" s="68"/>
      <c r="L233" s="68"/>
      <c r="M233" s="68"/>
      <c r="N233" s="68">
        <f>SUBTOTAL(9,N232:N232)</f>
        <v>0</v>
      </c>
      <c r="O233" s="68">
        <f>SUBTOTAL(9,O232:O232)</f>
        <v>0</v>
      </c>
      <c r="P233" s="68">
        <f>SUBTOTAL(9,P232:P232)</f>
        <v>0</v>
      </c>
      <c r="Q233" s="68">
        <f>SUBTOTAL(9,Q232:Q232)</f>
        <v>0</v>
      </c>
      <c r="R233" s="90"/>
      <c r="S233" s="90"/>
      <c r="T233" s="90"/>
      <c r="U233" s="68"/>
      <c r="V233" s="92"/>
      <c r="W233" s="97">
        <f>($W$6-O233-P233-N233)/($W$6-O233-P233)</f>
        <v>1</v>
      </c>
      <c r="X233" s="90"/>
      <c r="Y233" s="125"/>
    </row>
    <row r="234" spans="1:25" ht="23.25" customHeight="1" outlineLevel="2">
      <c r="A234" s="74">
        <v>93</v>
      </c>
      <c r="B234" s="74" t="s">
        <v>608</v>
      </c>
      <c r="C234" s="2" t="s">
        <v>59</v>
      </c>
      <c r="D234" s="74">
        <v>105</v>
      </c>
      <c r="E234" s="74" t="s">
        <v>212</v>
      </c>
      <c r="F234" s="74"/>
      <c r="G234" s="172"/>
      <c r="H234" s="173"/>
      <c r="I234" s="112"/>
      <c r="J234" s="174"/>
      <c r="K234" s="123"/>
      <c r="L234" s="123"/>
      <c r="M234" s="123"/>
      <c r="N234" s="107">
        <v>0</v>
      </c>
      <c r="O234" s="107">
        <v>0</v>
      </c>
      <c r="P234" s="107">
        <v>0</v>
      </c>
      <c r="Q234" s="107">
        <v>0</v>
      </c>
      <c r="R234" s="53"/>
      <c r="S234" s="53"/>
      <c r="T234" s="53"/>
      <c r="U234" s="91"/>
      <c r="V234" s="92" t="s">
        <v>776</v>
      </c>
      <c r="W234" s="92"/>
      <c r="X234" s="114"/>
      <c r="Y234" s="125"/>
    </row>
    <row r="235" spans="1:25" s="99" customFormat="1" ht="15" outlineLevel="1">
      <c r="A235" s="74"/>
      <c r="B235" s="74"/>
      <c r="C235" s="109" t="s">
        <v>378</v>
      </c>
      <c r="D235" s="74"/>
      <c r="E235" s="74"/>
      <c r="F235" s="74"/>
      <c r="G235" s="110"/>
      <c r="H235" s="134"/>
      <c r="I235" s="112"/>
      <c r="J235" s="132"/>
      <c r="K235" s="132"/>
      <c r="L235" s="132"/>
      <c r="M235" s="132"/>
      <c r="N235" s="107">
        <f>SUBTOTAL(9,N234:N234)</f>
        <v>0</v>
      </c>
      <c r="O235" s="107">
        <f>SUBTOTAL(9,O234:O234)</f>
        <v>0</v>
      </c>
      <c r="P235" s="107">
        <f>SUBTOTAL(9,P234:P234)</f>
        <v>0</v>
      </c>
      <c r="Q235" s="107">
        <f>SUBTOTAL(9,Q234:Q234)</f>
        <v>0</v>
      </c>
      <c r="R235" s="53"/>
      <c r="S235" s="53"/>
      <c r="T235" s="53"/>
      <c r="U235" s="91"/>
      <c r="V235" s="92"/>
      <c r="W235" s="97">
        <f>($W$6-O235-P235-N235)/($W$6-O235-P235)</f>
        <v>1</v>
      </c>
      <c r="X235" s="94"/>
      <c r="Y235" s="125"/>
    </row>
    <row r="236" spans="1:25" s="99" customFormat="1" ht="23.25" customHeight="1" outlineLevel="2">
      <c r="A236" s="68">
        <v>94</v>
      </c>
      <c r="B236" s="68" t="s">
        <v>609</v>
      </c>
      <c r="C236" s="86" t="s">
        <v>60</v>
      </c>
      <c r="D236" s="68">
        <v>104.28</v>
      </c>
      <c r="E236" s="74" t="s">
        <v>212</v>
      </c>
      <c r="F236" s="68"/>
      <c r="G236" s="68"/>
      <c r="H236" s="68"/>
      <c r="I236" s="68"/>
      <c r="J236" s="68"/>
      <c r="K236" s="68"/>
      <c r="L236" s="68"/>
      <c r="M236" s="68"/>
      <c r="N236" s="68"/>
      <c r="O236" s="68"/>
      <c r="P236" s="68"/>
      <c r="Q236" s="68"/>
      <c r="R236" s="90"/>
      <c r="S236" s="90"/>
      <c r="T236" s="90"/>
      <c r="U236" s="68"/>
      <c r="V236" s="92" t="s">
        <v>776</v>
      </c>
      <c r="W236" s="93"/>
      <c r="X236" s="90"/>
      <c r="Y236" s="125"/>
    </row>
    <row r="237" spans="1:25" s="99" customFormat="1" ht="15" outlineLevel="1">
      <c r="A237" s="68"/>
      <c r="B237" s="68"/>
      <c r="C237" s="98" t="s">
        <v>379</v>
      </c>
      <c r="D237" s="68"/>
      <c r="E237" s="74"/>
      <c r="F237" s="68"/>
      <c r="G237" s="68"/>
      <c r="H237" s="68"/>
      <c r="I237" s="68"/>
      <c r="J237" s="68"/>
      <c r="K237" s="68"/>
      <c r="L237" s="68"/>
      <c r="M237" s="68"/>
      <c r="N237" s="68">
        <f>SUBTOTAL(9,N236:N236)</f>
        <v>0</v>
      </c>
      <c r="O237" s="68">
        <f>SUBTOTAL(9,O236:O236)</f>
        <v>0</v>
      </c>
      <c r="P237" s="68">
        <f>SUBTOTAL(9,P236:P236)</f>
        <v>0</v>
      </c>
      <c r="Q237" s="68">
        <f>SUBTOTAL(9,Q236:Q236)</f>
        <v>0</v>
      </c>
      <c r="R237" s="90"/>
      <c r="S237" s="90"/>
      <c r="T237" s="90"/>
      <c r="U237" s="68"/>
      <c r="V237" s="92"/>
      <c r="W237" s="97">
        <f>($W$6-O237-P237-N237)/($W$6-O237-P237)</f>
        <v>1</v>
      </c>
      <c r="X237" s="90"/>
      <c r="Y237" s="125"/>
    </row>
    <row r="238" spans="1:25" s="99" customFormat="1" ht="29.25" customHeight="1" outlineLevel="2">
      <c r="A238" s="74">
        <v>95</v>
      </c>
      <c r="B238" s="74" t="s">
        <v>610</v>
      </c>
      <c r="C238" s="91" t="s">
        <v>61</v>
      </c>
      <c r="D238" s="74">
        <v>90</v>
      </c>
      <c r="E238" s="74" t="s">
        <v>212</v>
      </c>
      <c r="F238" s="74"/>
      <c r="G238" s="172"/>
      <c r="H238" s="173"/>
      <c r="I238" s="112"/>
      <c r="J238" s="174"/>
      <c r="K238" s="123"/>
      <c r="L238" s="123"/>
      <c r="M238" s="123"/>
      <c r="N238" s="107">
        <v>0</v>
      </c>
      <c r="O238" s="107">
        <v>0</v>
      </c>
      <c r="P238" s="107">
        <v>0</v>
      </c>
      <c r="Q238" s="107">
        <v>0</v>
      </c>
      <c r="R238" s="53"/>
      <c r="S238" s="53"/>
      <c r="T238" s="53"/>
      <c r="U238" s="91"/>
      <c r="V238" s="92" t="s">
        <v>776</v>
      </c>
      <c r="W238" s="92"/>
      <c r="X238" s="114"/>
      <c r="Y238" s="125"/>
    </row>
    <row r="239" spans="1:25" s="99" customFormat="1" ht="15" outlineLevel="1">
      <c r="A239" s="74"/>
      <c r="B239" s="74"/>
      <c r="C239" s="117" t="s">
        <v>380</v>
      </c>
      <c r="D239" s="74"/>
      <c r="E239" s="74"/>
      <c r="F239" s="74"/>
      <c r="G239" s="105"/>
      <c r="H239" s="123"/>
      <c r="I239" s="105"/>
      <c r="J239" s="123"/>
      <c r="K239" s="123"/>
      <c r="L239" s="123"/>
      <c r="M239" s="123"/>
      <c r="N239" s="107">
        <f>SUBTOTAL(9,N238:N238)</f>
        <v>0</v>
      </c>
      <c r="O239" s="107">
        <f>SUBTOTAL(9,O238:O238)</f>
        <v>0</v>
      </c>
      <c r="P239" s="107">
        <f>SUBTOTAL(9,P238:P238)</f>
        <v>0</v>
      </c>
      <c r="Q239" s="107">
        <f>SUBTOTAL(9,Q238:Q238)</f>
        <v>0</v>
      </c>
      <c r="R239" s="53"/>
      <c r="S239" s="53"/>
      <c r="T239" s="53"/>
      <c r="U239" s="91"/>
      <c r="V239" s="92"/>
      <c r="W239" s="97">
        <f>($W$6-O239-P239-N239)/($W$6-O239-P239)</f>
        <v>1</v>
      </c>
      <c r="X239" s="108"/>
      <c r="Y239" s="125"/>
    </row>
    <row r="240" spans="1:25" s="99" customFormat="1" ht="15" outlineLevel="2">
      <c r="A240" s="68">
        <v>96</v>
      </c>
      <c r="B240" s="68" t="s">
        <v>611</v>
      </c>
      <c r="C240" s="86" t="s">
        <v>224</v>
      </c>
      <c r="D240" s="68">
        <v>303</v>
      </c>
      <c r="E240" s="74" t="s">
        <v>212</v>
      </c>
      <c r="F240" s="68"/>
      <c r="G240" s="105"/>
      <c r="H240" s="132"/>
      <c r="I240" s="105"/>
      <c r="J240" s="132"/>
      <c r="K240" s="68"/>
      <c r="L240" s="68"/>
      <c r="M240" s="68"/>
      <c r="N240" s="126"/>
      <c r="O240" s="68"/>
      <c r="P240" s="68"/>
      <c r="Q240" s="68"/>
      <c r="R240" s="90"/>
      <c r="S240" s="90"/>
      <c r="T240" s="90"/>
      <c r="U240" s="91"/>
      <c r="V240" s="92"/>
      <c r="W240" s="93"/>
      <c r="X240" s="94"/>
      <c r="Y240" s="125"/>
    </row>
    <row r="241" spans="1:25" s="99" customFormat="1" ht="15" outlineLevel="1">
      <c r="A241" s="68"/>
      <c r="B241" s="68"/>
      <c r="C241" s="98" t="s">
        <v>381</v>
      </c>
      <c r="D241" s="68"/>
      <c r="E241" s="74"/>
      <c r="F241" s="68"/>
      <c r="G241" s="68"/>
      <c r="H241" s="68"/>
      <c r="I241" s="68"/>
      <c r="J241" s="68"/>
      <c r="K241" s="68"/>
      <c r="L241" s="68"/>
      <c r="M241" s="68"/>
      <c r="N241" s="68">
        <f>SUBTOTAL(9,N240:N240)</f>
        <v>0</v>
      </c>
      <c r="O241" s="68">
        <f>SUBTOTAL(9,O240:O240)</f>
        <v>0</v>
      </c>
      <c r="P241" s="68">
        <f>SUBTOTAL(9,P240:P240)</f>
        <v>0</v>
      </c>
      <c r="Q241" s="68">
        <f>SUBTOTAL(9,Q240:Q240)</f>
        <v>0</v>
      </c>
      <c r="R241" s="90"/>
      <c r="S241" s="90"/>
      <c r="T241" s="90"/>
      <c r="U241" s="68"/>
      <c r="V241" s="92"/>
      <c r="W241" s="97">
        <f>($W$6-O241-P241-N241)/($W$6-O241-P241)</f>
        <v>1</v>
      </c>
      <c r="X241" s="90"/>
      <c r="Y241" s="125"/>
    </row>
    <row r="242" spans="1:25" s="99" customFormat="1" ht="24.75" customHeight="1" outlineLevel="2">
      <c r="A242" s="68">
        <v>97</v>
      </c>
      <c r="B242" s="68" t="s">
        <v>612</v>
      </c>
      <c r="C242" s="86" t="s">
        <v>29</v>
      </c>
      <c r="D242" s="68">
        <v>149.78899999999999</v>
      </c>
      <c r="E242" s="74" t="s">
        <v>212</v>
      </c>
      <c r="F242" s="68"/>
      <c r="G242" s="172"/>
      <c r="H242" s="173"/>
      <c r="I242" s="112"/>
      <c r="J242" s="174"/>
      <c r="K242" s="68"/>
      <c r="L242" s="68"/>
      <c r="M242" s="68"/>
      <c r="N242" s="68">
        <v>0</v>
      </c>
      <c r="O242" s="68">
        <v>0</v>
      </c>
      <c r="P242" s="68">
        <v>0</v>
      </c>
      <c r="Q242" s="68">
        <v>0</v>
      </c>
      <c r="R242" s="90"/>
      <c r="S242" s="90"/>
      <c r="T242" s="90"/>
      <c r="U242" s="91"/>
      <c r="V242" s="92" t="s">
        <v>776</v>
      </c>
      <c r="W242" s="93"/>
      <c r="X242" s="90"/>
      <c r="Y242" s="125"/>
    </row>
    <row r="243" spans="1:25" s="99" customFormat="1" ht="15" outlineLevel="1">
      <c r="A243" s="68"/>
      <c r="B243" s="68"/>
      <c r="C243" s="98" t="s">
        <v>382</v>
      </c>
      <c r="D243" s="68"/>
      <c r="E243" s="74"/>
      <c r="F243" s="68"/>
      <c r="G243" s="68"/>
      <c r="H243" s="68"/>
      <c r="I243" s="68"/>
      <c r="J243" s="68"/>
      <c r="K243" s="68"/>
      <c r="L243" s="68"/>
      <c r="M243" s="68"/>
      <c r="N243" s="68">
        <f>SUBTOTAL(9,N242:N242)</f>
        <v>0</v>
      </c>
      <c r="O243" s="68">
        <f>SUBTOTAL(9,O242:O242)</f>
        <v>0</v>
      </c>
      <c r="P243" s="68">
        <f>SUBTOTAL(9,P242:P242)</f>
        <v>0</v>
      </c>
      <c r="Q243" s="68">
        <f>SUBTOTAL(9,Q242:Q242)</f>
        <v>0</v>
      </c>
      <c r="R243" s="90"/>
      <c r="S243" s="90"/>
      <c r="T243" s="90"/>
      <c r="U243" s="68"/>
      <c r="V243" s="92"/>
      <c r="W243" s="97">
        <f>($W$6-O243-P243-N243)/($W$6-O243-P243)</f>
        <v>1</v>
      </c>
      <c r="X243" s="90"/>
      <c r="Y243" s="125"/>
    </row>
    <row r="244" spans="1:25" ht="30" outlineLevel="2">
      <c r="A244" s="68">
        <v>98</v>
      </c>
      <c r="B244" s="68" t="s">
        <v>613</v>
      </c>
      <c r="C244" s="86" t="s">
        <v>64</v>
      </c>
      <c r="D244" s="68">
        <v>149.78899999999999</v>
      </c>
      <c r="E244" s="74" t="s">
        <v>212</v>
      </c>
      <c r="F244" s="68"/>
      <c r="G244" s="172"/>
      <c r="H244" s="173"/>
      <c r="I244" s="112"/>
      <c r="J244" s="174"/>
      <c r="K244" s="68"/>
      <c r="L244" s="68"/>
      <c r="M244" s="68"/>
      <c r="N244" s="68">
        <v>0</v>
      </c>
      <c r="O244" s="68">
        <v>0</v>
      </c>
      <c r="P244" s="68">
        <v>0</v>
      </c>
      <c r="Q244" s="68">
        <v>0</v>
      </c>
      <c r="R244" s="90"/>
      <c r="S244" s="90"/>
      <c r="T244" s="90"/>
      <c r="U244" s="91" t="s">
        <v>781</v>
      </c>
      <c r="V244" s="92" t="s">
        <v>776</v>
      </c>
      <c r="W244" s="93"/>
      <c r="X244" s="90"/>
      <c r="Y244" s="95"/>
    </row>
    <row r="245" spans="1:25" ht="15" outlineLevel="1">
      <c r="A245" s="68"/>
      <c r="B245" s="68"/>
      <c r="C245" s="98" t="s">
        <v>383</v>
      </c>
      <c r="D245" s="68"/>
      <c r="E245" s="74"/>
      <c r="F245" s="68"/>
      <c r="G245" s="68"/>
      <c r="H245" s="68"/>
      <c r="I245" s="68"/>
      <c r="J245" s="68"/>
      <c r="K245" s="68"/>
      <c r="L245" s="68"/>
      <c r="M245" s="68"/>
      <c r="N245" s="68">
        <f>SUBTOTAL(9,N244:N244)</f>
        <v>0</v>
      </c>
      <c r="O245" s="68">
        <f>SUBTOTAL(9,O244:O244)</f>
        <v>0</v>
      </c>
      <c r="P245" s="68">
        <f>SUBTOTAL(9,P244:P244)</f>
        <v>0</v>
      </c>
      <c r="Q245" s="68">
        <f>SUBTOTAL(9,Q244:Q244)</f>
        <v>0</v>
      </c>
      <c r="R245" s="90"/>
      <c r="S245" s="90"/>
      <c r="T245" s="90"/>
      <c r="U245" s="68"/>
      <c r="V245" s="92"/>
      <c r="W245" s="97">
        <f>($W$6-O245-P245-N245)/($W$6-O245-P245)</f>
        <v>1</v>
      </c>
      <c r="X245" s="90"/>
      <c r="Y245" s="95"/>
    </row>
    <row r="246" spans="1:25" ht="15" outlineLevel="2">
      <c r="A246" s="74">
        <v>99</v>
      </c>
      <c r="B246" s="74" t="s">
        <v>614</v>
      </c>
      <c r="C246" s="91" t="s">
        <v>228</v>
      </c>
      <c r="D246" s="74">
        <v>39.383000000000003</v>
      </c>
      <c r="E246" s="74" t="s">
        <v>212</v>
      </c>
      <c r="F246" s="74"/>
      <c r="G246" s="139">
        <v>42811</v>
      </c>
      <c r="H246" s="140">
        <v>0.49861111111111112</v>
      </c>
      <c r="I246" s="139">
        <v>42811</v>
      </c>
      <c r="J246" s="140">
        <v>0.56944444444444442</v>
      </c>
      <c r="K246" s="123"/>
      <c r="L246" s="123"/>
      <c r="M246" s="123"/>
      <c r="N246" s="107">
        <v>0</v>
      </c>
      <c r="O246" s="107">
        <v>0</v>
      </c>
      <c r="P246" s="107">
        <v>1.7</v>
      </c>
      <c r="Q246" s="126">
        <v>0</v>
      </c>
      <c r="R246" s="53"/>
      <c r="S246" s="53"/>
      <c r="T246" s="53"/>
      <c r="U246" s="143" t="s">
        <v>844</v>
      </c>
      <c r="V246" s="92" t="s">
        <v>776</v>
      </c>
      <c r="W246" s="92"/>
      <c r="X246" s="146" t="s">
        <v>244</v>
      </c>
      <c r="Y246" s="95"/>
    </row>
    <row r="247" spans="1:25" ht="30" outlineLevel="2">
      <c r="A247" s="74">
        <v>99</v>
      </c>
      <c r="B247" s="74" t="s">
        <v>614</v>
      </c>
      <c r="C247" s="91" t="s">
        <v>228</v>
      </c>
      <c r="D247" s="74">
        <v>39.383000000000003</v>
      </c>
      <c r="E247" s="74" t="s">
        <v>212</v>
      </c>
      <c r="F247" s="74"/>
      <c r="G247" s="139">
        <v>42811</v>
      </c>
      <c r="H247" s="140">
        <v>0.56944444444444442</v>
      </c>
      <c r="I247" s="139">
        <v>42811</v>
      </c>
      <c r="J247" s="140">
        <v>0.7090277777777777</v>
      </c>
      <c r="K247" s="123"/>
      <c r="L247" s="123"/>
      <c r="M247" s="123"/>
      <c r="N247" s="107">
        <v>3.35</v>
      </c>
      <c r="O247" s="107">
        <v>0</v>
      </c>
      <c r="P247" s="107">
        <v>0</v>
      </c>
      <c r="Q247" s="126">
        <v>0</v>
      </c>
      <c r="R247" s="53"/>
      <c r="S247" s="53"/>
      <c r="T247" s="53"/>
      <c r="U247" s="143" t="s">
        <v>845</v>
      </c>
      <c r="V247" s="92" t="s">
        <v>776</v>
      </c>
      <c r="W247" s="92"/>
      <c r="X247" s="146" t="s">
        <v>250</v>
      </c>
      <c r="Y247" s="95"/>
    </row>
    <row r="248" spans="1:25" ht="15" outlineLevel="1">
      <c r="A248" s="74"/>
      <c r="B248" s="74"/>
      <c r="C248" s="117" t="s">
        <v>384</v>
      </c>
      <c r="D248" s="74"/>
      <c r="E248" s="74"/>
      <c r="F248" s="74"/>
      <c r="G248" s="105"/>
      <c r="H248" s="123"/>
      <c r="I248" s="105"/>
      <c r="J248" s="123"/>
      <c r="K248" s="123"/>
      <c r="L248" s="123"/>
      <c r="M248" s="123"/>
      <c r="N248" s="107">
        <f>SUBTOTAL(9,N246:N247)</f>
        <v>3.35</v>
      </c>
      <c r="O248" s="107">
        <f>SUBTOTAL(9,O246:O247)</f>
        <v>0</v>
      </c>
      <c r="P248" s="107">
        <f>SUBTOTAL(9,P246:P247)</f>
        <v>1.7</v>
      </c>
      <c r="Q248" s="107">
        <f>SUBTOTAL(9,Q246:Q247)</f>
        <v>0</v>
      </c>
      <c r="R248" s="53"/>
      <c r="S248" s="53"/>
      <c r="T248" s="53"/>
      <c r="U248" s="91"/>
      <c r="V248" s="92"/>
      <c r="W248" s="97">
        <f>($W$6-O248-P248-N248)/($W$6-O248-P248)</f>
        <v>0.99548699986528355</v>
      </c>
      <c r="X248" s="108"/>
      <c r="Y248" s="95"/>
    </row>
    <row r="249" spans="1:25" ht="24.75" customHeight="1" outlineLevel="2">
      <c r="A249" s="74">
        <v>100</v>
      </c>
      <c r="B249" s="74" t="s">
        <v>615</v>
      </c>
      <c r="C249" s="91" t="s">
        <v>229</v>
      </c>
      <c r="D249" s="74">
        <v>39.383000000000003</v>
      </c>
      <c r="E249" s="74" t="s">
        <v>212</v>
      </c>
      <c r="F249" s="74"/>
      <c r="G249" s="105"/>
      <c r="H249" s="123"/>
      <c r="I249" s="105"/>
      <c r="J249" s="123"/>
      <c r="K249" s="123"/>
      <c r="L249" s="123"/>
      <c r="M249" s="123"/>
      <c r="N249" s="107"/>
      <c r="O249" s="107"/>
      <c r="P249" s="107"/>
      <c r="Q249" s="107"/>
      <c r="R249" s="53"/>
      <c r="S249" s="53"/>
      <c r="T249" s="53"/>
      <c r="U249" s="91"/>
      <c r="V249" s="92"/>
      <c r="W249" s="92"/>
      <c r="X249" s="108"/>
      <c r="Y249" s="95"/>
    </row>
    <row r="250" spans="1:25" ht="15" outlineLevel="1">
      <c r="A250" s="74"/>
      <c r="B250" s="74"/>
      <c r="C250" s="117" t="s">
        <v>385</v>
      </c>
      <c r="D250" s="74"/>
      <c r="E250" s="74"/>
      <c r="F250" s="74"/>
      <c r="G250" s="105"/>
      <c r="H250" s="123"/>
      <c r="I250" s="105"/>
      <c r="J250" s="123"/>
      <c r="K250" s="123"/>
      <c r="L250" s="123"/>
      <c r="M250" s="123"/>
      <c r="N250" s="107">
        <f>SUBTOTAL(9,N249:N249)</f>
        <v>0</v>
      </c>
      <c r="O250" s="107">
        <f>SUBTOTAL(9,O249:O249)</f>
        <v>0</v>
      </c>
      <c r="P250" s="107">
        <f>SUBTOTAL(9,P249:P249)</f>
        <v>0</v>
      </c>
      <c r="Q250" s="107">
        <f>SUBTOTAL(9,Q249:Q249)</f>
        <v>0</v>
      </c>
      <c r="R250" s="53"/>
      <c r="S250" s="53"/>
      <c r="T250" s="53"/>
      <c r="U250" s="91"/>
      <c r="V250" s="92"/>
      <c r="W250" s="97">
        <f>($W$6-O250-P250-N250)/($W$6-O250-P250)</f>
        <v>1</v>
      </c>
      <c r="X250" s="108"/>
      <c r="Y250" s="95"/>
    </row>
    <row r="251" spans="1:25" ht="30" outlineLevel="2">
      <c r="A251" s="74">
        <v>101</v>
      </c>
      <c r="B251" s="74" t="s">
        <v>616</v>
      </c>
      <c r="C251" s="91" t="s">
        <v>231</v>
      </c>
      <c r="D251" s="74">
        <v>156.03899999999999</v>
      </c>
      <c r="E251" s="74" t="s">
        <v>212</v>
      </c>
      <c r="F251" s="74"/>
      <c r="G251" s="105">
        <v>42795</v>
      </c>
      <c r="H251" s="132">
        <v>0.72291666666666676</v>
      </c>
      <c r="I251" s="105">
        <v>42796</v>
      </c>
      <c r="J251" s="132">
        <v>0.2722222222222222</v>
      </c>
      <c r="K251" s="123"/>
      <c r="L251" s="123"/>
      <c r="M251" s="123"/>
      <c r="N251" s="107">
        <v>0</v>
      </c>
      <c r="O251" s="107">
        <v>0</v>
      </c>
      <c r="P251" s="107">
        <v>0</v>
      </c>
      <c r="Q251" s="126">
        <v>13.18</v>
      </c>
      <c r="R251" s="53"/>
      <c r="S251" s="53"/>
      <c r="T251" s="53"/>
      <c r="U251" s="91" t="s">
        <v>786</v>
      </c>
      <c r="V251" s="92" t="s">
        <v>776</v>
      </c>
      <c r="W251" s="92"/>
      <c r="X251" s="94" t="s">
        <v>7</v>
      </c>
    </row>
    <row r="252" spans="1:25" ht="30" outlineLevel="2">
      <c r="A252" s="74">
        <v>101</v>
      </c>
      <c r="B252" s="74" t="s">
        <v>616</v>
      </c>
      <c r="C252" s="91" t="s">
        <v>231</v>
      </c>
      <c r="D252" s="74">
        <v>156.03899999999999</v>
      </c>
      <c r="E252" s="74" t="s">
        <v>212</v>
      </c>
      <c r="F252" s="74"/>
      <c r="G252" s="105">
        <v>42797</v>
      </c>
      <c r="H252" s="132">
        <v>0.72291666666666676</v>
      </c>
      <c r="I252" s="105">
        <v>42797</v>
      </c>
      <c r="J252" s="132">
        <v>0.79861111111111116</v>
      </c>
      <c r="K252" s="123"/>
      <c r="L252" s="123"/>
      <c r="M252" s="123"/>
      <c r="N252" s="107">
        <v>0</v>
      </c>
      <c r="O252" s="107">
        <v>0</v>
      </c>
      <c r="P252" s="107">
        <v>0</v>
      </c>
      <c r="Q252" s="126">
        <v>1.8199999999999998</v>
      </c>
      <c r="R252" s="53"/>
      <c r="S252" s="53"/>
      <c r="T252" s="53"/>
      <c r="U252" s="91" t="s">
        <v>786</v>
      </c>
      <c r="V252" s="92" t="s">
        <v>776</v>
      </c>
      <c r="W252" s="92"/>
      <c r="X252" s="94" t="s">
        <v>7</v>
      </c>
    </row>
    <row r="253" spans="1:25" ht="30" outlineLevel="2">
      <c r="A253" s="74">
        <v>101</v>
      </c>
      <c r="B253" s="74" t="s">
        <v>616</v>
      </c>
      <c r="C253" s="91" t="s">
        <v>231</v>
      </c>
      <c r="D253" s="74">
        <v>156.03899999999999</v>
      </c>
      <c r="E253" s="74" t="s">
        <v>212</v>
      </c>
      <c r="F253" s="74"/>
      <c r="G253" s="139">
        <v>42799</v>
      </c>
      <c r="H253" s="140">
        <v>0.68680555555555556</v>
      </c>
      <c r="I253" s="139">
        <v>42800</v>
      </c>
      <c r="J253" s="140">
        <v>0.28541666666666665</v>
      </c>
      <c r="K253" s="123"/>
      <c r="L253" s="123"/>
      <c r="M253" s="123"/>
      <c r="N253" s="107">
        <v>0</v>
      </c>
      <c r="O253" s="107">
        <v>0</v>
      </c>
      <c r="P253" s="107">
        <v>0</v>
      </c>
      <c r="Q253" s="126">
        <v>14.37</v>
      </c>
      <c r="R253" s="53"/>
      <c r="S253" s="53"/>
      <c r="T253" s="53"/>
      <c r="U253" s="91" t="s">
        <v>786</v>
      </c>
      <c r="V253" s="92" t="s">
        <v>776</v>
      </c>
      <c r="W253" s="92"/>
      <c r="X253" s="94" t="s">
        <v>7</v>
      </c>
    </row>
    <row r="254" spans="1:25" ht="30" outlineLevel="2">
      <c r="A254" s="74">
        <v>101</v>
      </c>
      <c r="B254" s="74" t="s">
        <v>616</v>
      </c>
      <c r="C254" s="91" t="s">
        <v>231</v>
      </c>
      <c r="D254" s="74">
        <v>156.03899999999999</v>
      </c>
      <c r="E254" s="74" t="s">
        <v>212</v>
      </c>
      <c r="F254" s="74"/>
      <c r="G254" s="139">
        <v>42801</v>
      </c>
      <c r="H254" s="140">
        <v>0.75069444444444444</v>
      </c>
      <c r="I254" s="139">
        <v>42802</v>
      </c>
      <c r="J254" s="140">
        <v>0.27430555555555552</v>
      </c>
      <c r="K254" s="123"/>
      <c r="L254" s="123"/>
      <c r="M254" s="123"/>
      <c r="N254" s="107">
        <v>0</v>
      </c>
      <c r="O254" s="107">
        <v>0</v>
      </c>
      <c r="P254" s="107">
        <v>0</v>
      </c>
      <c r="Q254" s="126">
        <v>12.57</v>
      </c>
      <c r="R254" s="53"/>
      <c r="S254" s="53"/>
      <c r="T254" s="53"/>
      <c r="U254" s="91" t="s">
        <v>782</v>
      </c>
      <c r="V254" s="92" t="s">
        <v>776</v>
      </c>
      <c r="W254" s="92"/>
      <c r="X254" s="94" t="s">
        <v>7</v>
      </c>
    </row>
    <row r="255" spans="1:25" ht="30" outlineLevel="2">
      <c r="A255" s="74">
        <v>101</v>
      </c>
      <c r="B255" s="74" t="s">
        <v>616</v>
      </c>
      <c r="C255" s="91" t="s">
        <v>231</v>
      </c>
      <c r="D255" s="74">
        <v>156.03899999999999</v>
      </c>
      <c r="E255" s="74" t="s">
        <v>212</v>
      </c>
      <c r="F255" s="74"/>
      <c r="G255" s="139">
        <v>42805</v>
      </c>
      <c r="H255" s="140">
        <v>0.71875</v>
      </c>
      <c r="I255" s="139">
        <v>42806</v>
      </c>
      <c r="J255" s="140">
        <v>0.28611111111111115</v>
      </c>
      <c r="K255" s="123"/>
      <c r="L255" s="123"/>
      <c r="M255" s="123"/>
      <c r="N255" s="107">
        <v>0</v>
      </c>
      <c r="O255" s="107">
        <v>0</v>
      </c>
      <c r="P255" s="107">
        <v>0</v>
      </c>
      <c r="Q255" s="126">
        <v>13.62</v>
      </c>
      <c r="R255" s="53"/>
      <c r="S255" s="53"/>
      <c r="T255" s="53"/>
      <c r="U255" s="91" t="s">
        <v>782</v>
      </c>
      <c r="V255" s="92" t="s">
        <v>776</v>
      </c>
      <c r="W255" s="92"/>
      <c r="X255" s="94" t="s">
        <v>7</v>
      </c>
    </row>
    <row r="256" spans="1:25" ht="30" outlineLevel="2">
      <c r="A256" s="74">
        <v>101</v>
      </c>
      <c r="B256" s="74" t="s">
        <v>616</v>
      </c>
      <c r="C256" s="91" t="s">
        <v>231</v>
      </c>
      <c r="D256" s="74">
        <v>156.03899999999999</v>
      </c>
      <c r="E256" s="74" t="s">
        <v>212</v>
      </c>
      <c r="F256" s="74"/>
      <c r="G256" s="148">
        <v>42808</v>
      </c>
      <c r="H256" s="140">
        <v>0.76458333333333339</v>
      </c>
      <c r="I256" s="139">
        <v>42809</v>
      </c>
      <c r="J256" s="140">
        <v>0.28263888888888888</v>
      </c>
      <c r="K256" s="123"/>
      <c r="L256" s="123"/>
      <c r="M256" s="123"/>
      <c r="N256" s="107">
        <v>0</v>
      </c>
      <c r="O256" s="107">
        <v>0</v>
      </c>
      <c r="P256" s="107">
        <v>0</v>
      </c>
      <c r="Q256" s="126">
        <v>12.43</v>
      </c>
      <c r="R256" s="53"/>
      <c r="S256" s="53"/>
      <c r="T256" s="53"/>
      <c r="U256" s="91" t="s">
        <v>766</v>
      </c>
      <c r="V256" s="92" t="s">
        <v>776</v>
      </c>
      <c r="W256" s="92"/>
      <c r="X256" s="94" t="s">
        <v>7</v>
      </c>
    </row>
    <row r="257" spans="1:24" ht="30" outlineLevel="2">
      <c r="A257" s="74">
        <v>101</v>
      </c>
      <c r="B257" s="74" t="s">
        <v>616</v>
      </c>
      <c r="C257" s="91" t="s">
        <v>231</v>
      </c>
      <c r="D257" s="74">
        <v>156.03899999999999</v>
      </c>
      <c r="E257" s="74" t="s">
        <v>212</v>
      </c>
      <c r="F257" s="74"/>
      <c r="G257" s="139">
        <v>42810</v>
      </c>
      <c r="H257" s="140">
        <v>0.73333333333333339</v>
      </c>
      <c r="I257" s="139">
        <v>42811</v>
      </c>
      <c r="J257" s="140">
        <v>0.28888888888888892</v>
      </c>
      <c r="K257" s="123"/>
      <c r="L257" s="123"/>
      <c r="M257" s="123"/>
      <c r="N257" s="107">
        <v>0</v>
      </c>
      <c r="O257" s="107">
        <v>0</v>
      </c>
      <c r="P257" s="107">
        <v>0</v>
      </c>
      <c r="Q257" s="126">
        <v>13.33</v>
      </c>
      <c r="R257" s="53"/>
      <c r="S257" s="53"/>
      <c r="T257" s="53"/>
      <c r="U257" s="91" t="s">
        <v>766</v>
      </c>
      <c r="V257" s="92" t="s">
        <v>776</v>
      </c>
      <c r="W257" s="92"/>
      <c r="X257" s="94" t="s">
        <v>7</v>
      </c>
    </row>
    <row r="258" spans="1:24" ht="30" outlineLevel="2">
      <c r="A258" s="74">
        <v>101</v>
      </c>
      <c r="B258" s="74" t="s">
        <v>616</v>
      </c>
      <c r="C258" s="91" t="s">
        <v>231</v>
      </c>
      <c r="D258" s="74">
        <v>156.03899999999999</v>
      </c>
      <c r="E258" s="74" t="s">
        <v>212</v>
      </c>
      <c r="F258" s="74"/>
      <c r="G258" s="139">
        <v>42811</v>
      </c>
      <c r="H258" s="140">
        <v>0.76180555555555562</v>
      </c>
      <c r="I258" s="139">
        <v>42812</v>
      </c>
      <c r="J258" s="140">
        <v>0.28125</v>
      </c>
      <c r="K258" s="123"/>
      <c r="L258" s="123"/>
      <c r="M258" s="123"/>
      <c r="N258" s="126">
        <v>0</v>
      </c>
      <c r="O258" s="107">
        <v>0</v>
      </c>
      <c r="P258" s="107">
        <v>0</v>
      </c>
      <c r="Q258" s="126">
        <v>12.47</v>
      </c>
      <c r="R258" s="53"/>
      <c r="S258" s="53"/>
      <c r="T258" s="53"/>
      <c r="U258" s="91" t="s">
        <v>788</v>
      </c>
      <c r="V258" s="92" t="s">
        <v>776</v>
      </c>
      <c r="W258" s="92"/>
      <c r="X258" s="94" t="s">
        <v>250</v>
      </c>
    </row>
    <row r="259" spans="1:24" ht="30" outlineLevel="2">
      <c r="A259" s="74">
        <v>101</v>
      </c>
      <c r="B259" s="74" t="s">
        <v>616</v>
      </c>
      <c r="C259" s="91" t="s">
        <v>231</v>
      </c>
      <c r="D259" s="74">
        <v>156.03899999999999</v>
      </c>
      <c r="E259" s="74" t="s">
        <v>212</v>
      </c>
      <c r="F259" s="74"/>
      <c r="G259" s="139">
        <v>42813</v>
      </c>
      <c r="H259" s="140">
        <v>0.73819444444444438</v>
      </c>
      <c r="I259" s="139">
        <v>42814</v>
      </c>
      <c r="J259" s="140">
        <v>0.27847222222222223</v>
      </c>
      <c r="K259" s="123"/>
      <c r="L259" s="123"/>
      <c r="M259" s="123"/>
      <c r="N259" s="107">
        <v>0</v>
      </c>
      <c r="O259" s="107">
        <v>0</v>
      </c>
      <c r="P259" s="107">
        <v>0</v>
      </c>
      <c r="Q259" s="126">
        <v>12.97</v>
      </c>
      <c r="R259" s="53"/>
      <c r="S259" s="53"/>
      <c r="T259" s="53"/>
      <c r="U259" s="91" t="s">
        <v>789</v>
      </c>
      <c r="V259" s="92" t="s">
        <v>776</v>
      </c>
      <c r="W259" s="92"/>
      <c r="X259" s="94" t="s">
        <v>7</v>
      </c>
    </row>
    <row r="260" spans="1:24" ht="30" outlineLevel="2">
      <c r="A260" s="74">
        <v>101</v>
      </c>
      <c r="B260" s="74" t="s">
        <v>616</v>
      </c>
      <c r="C260" s="91" t="s">
        <v>231</v>
      </c>
      <c r="D260" s="74">
        <v>156.03899999999999</v>
      </c>
      <c r="E260" s="74" t="s">
        <v>212</v>
      </c>
      <c r="F260" s="74"/>
      <c r="G260" s="139">
        <v>42815</v>
      </c>
      <c r="H260" s="140">
        <v>0.78819444444444453</v>
      </c>
      <c r="I260" s="139">
        <v>42816</v>
      </c>
      <c r="J260" s="140">
        <v>0.35416666666666669</v>
      </c>
      <c r="K260" s="123"/>
      <c r="L260" s="123"/>
      <c r="M260" s="123"/>
      <c r="N260" s="107">
        <v>0</v>
      </c>
      <c r="O260" s="107">
        <v>0</v>
      </c>
      <c r="P260" s="107">
        <v>0</v>
      </c>
      <c r="Q260" s="126">
        <v>13.58</v>
      </c>
      <c r="R260" s="53"/>
      <c r="S260" s="53"/>
      <c r="T260" s="53"/>
      <c r="U260" s="91" t="s">
        <v>766</v>
      </c>
      <c r="V260" s="92" t="s">
        <v>776</v>
      </c>
      <c r="W260" s="92"/>
      <c r="X260" s="94" t="s">
        <v>7</v>
      </c>
    </row>
    <row r="261" spans="1:24" ht="15" outlineLevel="1">
      <c r="A261" s="74"/>
      <c r="B261" s="74"/>
      <c r="C261" s="109" t="s">
        <v>386</v>
      </c>
      <c r="D261" s="74"/>
      <c r="E261" s="74"/>
      <c r="F261" s="74"/>
      <c r="G261" s="110"/>
      <c r="H261" s="134"/>
      <c r="I261" s="135"/>
      <c r="J261" s="133"/>
      <c r="K261" s="133"/>
      <c r="L261" s="133"/>
      <c r="M261" s="133"/>
      <c r="N261" s="107">
        <f>SUBTOTAL(9,N251:N260)</f>
        <v>0</v>
      </c>
      <c r="O261" s="107">
        <f>SUBTOTAL(9,O251:O260)</f>
        <v>0</v>
      </c>
      <c r="P261" s="107">
        <f>SUBTOTAL(9,P251:P260)</f>
        <v>0</v>
      </c>
      <c r="Q261" s="107">
        <f>SUBTOTAL(9,Q251:Q260)</f>
        <v>120.33999999999999</v>
      </c>
      <c r="R261" s="53"/>
      <c r="S261" s="53"/>
      <c r="T261" s="53"/>
      <c r="U261" s="91"/>
      <c r="V261" s="92"/>
      <c r="W261" s="97">
        <f>($W$6-O261-P261-N261)/($W$6-O261-P261)</f>
        <v>1</v>
      </c>
      <c r="X261" s="94"/>
    </row>
    <row r="262" spans="1:24" ht="30" outlineLevel="2">
      <c r="A262" s="74">
        <v>102</v>
      </c>
      <c r="B262" s="74" t="s">
        <v>617</v>
      </c>
      <c r="C262" s="91" t="s">
        <v>230</v>
      </c>
      <c r="D262" s="74">
        <v>156.03899999999999</v>
      </c>
      <c r="E262" s="74" t="s">
        <v>212</v>
      </c>
      <c r="F262" s="74"/>
      <c r="G262" s="105">
        <v>42795</v>
      </c>
      <c r="H262" s="132">
        <v>0</v>
      </c>
      <c r="I262" s="105">
        <v>42795</v>
      </c>
      <c r="J262" s="132">
        <v>0.41111111111111115</v>
      </c>
      <c r="K262" s="123"/>
      <c r="L262" s="123"/>
      <c r="M262" s="123"/>
      <c r="N262" s="107">
        <v>0</v>
      </c>
      <c r="O262" s="107">
        <v>0</v>
      </c>
      <c r="P262" s="107">
        <v>0</v>
      </c>
      <c r="Q262" s="126">
        <v>9.8699999999999992</v>
      </c>
      <c r="R262" s="53"/>
      <c r="S262" s="53"/>
      <c r="T262" s="53"/>
      <c r="U262" s="131" t="s">
        <v>782</v>
      </c>
      <c r="V262" s="92" t="s">
        <v>776</v>
      </c>
      <c r="W262" s="92"/>
      <c r="X262" s="108" t="s">
        <v>7</v>
      </c>
    </row>
    <row r="263" spans="1:24" ht="30" outlineLevel="2">
      <c r="A263" s="74">
        <v>102</v>
      </c>
      <c r="B263" s="74" t="s">
        <v>617</v>
      </c>
      <c r="C263" s="127" t="s">
        <v>230</v>
      </c>
      <c r="D263" s="74">
        <v>156.03899999999999</v>
      </c>
      <c r="E263" s="74" t="s">
        <v>212</v>
      </c>
      <c r="F263" s="74"/>
      <c r="G263" s="105">
        <v>42796</v>
      </c>
      <c r="H263" s="132">
        <v>0.73263888888888884</v>
      </c>
      <c r="I263" s="105">
        <v>42797</v>
      </c>
      <c r="J263" s="132">
        <v>0.27499999999999997</v>
      </c>
      <c r="K263" s="123"/>
      <c r="L263" s="123"/>
      <c r="M263" s="123"/>
      <c r="N263" s="107">
        <v>0</v>
      </c>
      <c r="O263" s="107">
        <v>0</v>
      </c>
      <c r="P263" s="107">
        <v>0</v>
      </c>
      <c r="Q263" s="126">
        <v>13.02</v>
      </c>
      <c r="R263" s="53"/>
      <c r="S263" s="53"/>
      <c r="T263" s="53"/>
      <c r="U263" s="131" t="s">
        <v>782</v>
      </c>
      <c r="V263" s="92" t="s">
        <v>776</v>
      </c>
      <c r="W263" s="92"/>
      <c r="X263" s="108" t="s">
        <v>7</v>
      </c>
    </row>
    <row r="264" spans="1:24" ht="30" outlineLevel="2">
      <c r="A264" s="74">
        <v>102</v>
      </c>
      <c r="B264" s="74" t="s">
        <v>617</v>
      </c>
      <c r="C264" s="91" t="s">
        <v>230</v>
      </c>
      <c r="D264" s="74">
        <v>156.03899999999999</v>
      </c>
      <c r="E264" s="74" t="s">
        <v>212</v>
      </c>
      <c r="F264" s="74"/>
      <c r="G264" s="139">
        <v>42797</v>
      </c>
      <c r="H264" s="176">
        <v>0.84791666666666676</v>
      </c>
      <c r="I264" s="139">
        <v>42798</v>
      </c>
      <c r="J264" s="176">
        <v>0.3659722222222222</v>
      </c>
      <c r="K264" s="123"/>
      <c r="L264" s="123"/>
      <c r="M264" s="123"/>
      <c r="N264" s="107">
        <v>0</v>
      </c>
      <c r="O264" s="107">
        <v>0</v>
      </c>
      <c r="P264" s="107">
        <v>0</v>
      </c>
      <c r="Q264" s="126">
        <v>12.43</v>
      </c>
      <c r="R264" s="53"/>
      <c r="S264" s="53"/>
      <c r="T264" s="53"/>
      <c r="U264" s="144" t="s">
        <v>782</v>
      </c>
      <c r="V264" s="92" t="s">
        <v>776</v>
      </c>
      <c r="W264" s="92"/>
      <c r="X264" s="145" t="s">
        <v>7</v>
      </c>
    </row>
    <row r="265" spans="1:24" ht="30" outlineLevel="2">
      <c r="A265" s="74">
        <v>102</v>
      </c>
      <c r="B265" s="74" t="s">
        <v>617</v>
      </c>
      <c r="C265" s="91" t="s">
        <v>230</v>
      </c>
      <c r="D265" s="74">
        <v>156.03899999999999</v>
      </c>
      <c r="E265" s="74" t="s">
        <v>212</v>
      </c>
      <c r="F265" s="74"/>
      <c r="G265" s="139">
        <v>42798</v>
      </c>
      <c r="H265" s="176">
        <v>0.69097222222222221</v>
      </c>
      <c r="I265" s="139">
        <v>42798</v>
      </c>
      <c r="J265" s="176">
        <v>0.79513888888888884</v>
      </c>
      <c r="K265" s="123"/>
      <c r="L265" s="123"/>
      <c r="M265" s="123"/>
      <c r="N265" s="107">
        <v>0</v>
      </c>
      <c r="O265" s="107">
        <v>2.5</v>
      </c>
      <c r="P265" s="107">
        <v>0</v>
      </c>
      <c r="Q265" s="126">
        <v>0</v>
      </c>
      <c r="R265" s="53"/>
      <c r="S265" s="53"/>
      <c r="T265" s="53"/>
      <c r="U265" s="144" t="s">
        <v>843</v>
      </c>
      <c r="V265" s="92" t="s">
        <v>776</v>
      </c>
      <c r="W265" s="92"/>
      <c r="X265" s="145" t="s">
        <v>785</v>
      </c>
    </row>
    <row r="266" spans="1:24" ht="30" outlineLevel="2">
      <c r="A266" s="74">
        <v>102</v>
      </c>
      <c r="B266" s="74" t="s">
        <v>617</v>
      </c>
      <c r="C266" s="91" t="s">
        <v>230</v>
      </c>
      <c r="D266" s="74">
        <v>156.03899999999999</v>
      </c>
      <c r="E266" s="74" t="s">
        <v>212</v>
      </c>
      <c r="F266" s="74"/>
      <c r="G266" s="148">
        <v>42798</v>
      </c>
      <c r="H266" s="140">
        <v>0.79513888888888884</v>
      </c>
      <c r="I266" s="148">
        <v>42799</v>
      </c>
      <c r="J266" s="140">
        <v>0.41319444444444442</v>
      </c>
      <c r="K266" s="123"/>
      <c r="L266" s="123"/>
      <c r="M266" s="123"/>
      <c r="N266" s="107">
        <v>0</v>
      </c>
      <c r="O266" s="107">
        <v>0</v>
      </c>
      <c r="P266" s="107">
        <v>0</v>
      </c>
      <c r="Q266" s="126">
        <v>14.83</v>
      </c>
      <c r="R266" s="53"/>
      <c r="S266" s="53"/>
      <c r="T266" s="53"/>
      <c r="U266" s="144" t="s">
        <v>782</v>
      </c>
      <c r="V266" s="92" t="s">
        <v>776</v>
      </c>
      <c r="W266" s="92"/>
      <c r="X266" s="145" t="s">
        <v>7</v>
      </c>
    </row>
    <row r="267" spans="1:24" ht="30" outlineLevel="2">
      <c r="A267" s="74">
        <v>102</v>
      </c>
      <c r="B267" s="74" t="s">
        <v>617</v>
      </c>
      <c r="C267" s="91" t="s">
        <v>230</v>
      </c>
      <c r="D267" s="74">
        <v>156.03899999999999</v>
      </c>
      <c r="E267" s="74" t="s">
        <v>212</v>
      </c>
      <c r="F267" s="74"/>
      <c r="G267" s="139">
        <v>42800</v>
      </c>
      <c r="H267" s="140">
        <v>0.6958333333333333</v>
      </c>
      <c r="I267" s="139">
        <v>42801</v>
      </c>
      <c r="J267" s="140">
        <v>0.36180555555555555</v>
      </c>
      <c r="K267" s="123"/>
      <c r="L267" s="123"/>
      <c r="M267" s="123"/>
      <c r="N267" s="107">
        <v>0</v>
      </c>
      <c r="O267" s="107">
        <v>0</v>
      </c>
      <c r="P267" s="107">
        <v>0</v>
      </c>
      <c r="Q267" s="126">
        <v>15.98</v>
      </c>
      <c r="R267" s="53"/>
      <c r="S267" s="53"/>
      <c r="T267" s="53"/>
      <c r="U267" s="143" t="s">
        <v>782</v>
      </c>
      <c r="V267" s="92" t="s">
        <v>776</v>
      </c>
      <c r="W267" s="92"/>
      <c r="X267" s="146" t="s">
        <v>7</v>
      </c>
    </row>
    <row r="268" spans="1:24" ht="30" outlineLevel="2">
      <c r="A268" s="74">
        <v>102</v>
      </c>
      <c r="B268" s="74" t="s">
        <v>617</v>
      </c>
      <c r="C268" s="91" t="s">
        <v>230</v>
      </c>
      <c r="D268" s="74">
        <v>156.03899999999999</v>
      </c>
      <c r="E268" s="74" t="s">
        <v>212</v>
      </c>
      <c r="F268" s="74"/>
      <c r="G268" s="139">
        <v>42802</v>
      </c>
      <c r="H268" s="140">
        <v>0.71458333333333324</v>
      </c>
      <c r="I268" s="139">
        <v>42803</v>
      </c>
      <c r="J268" s="140">
        <v>0.28402777777777777</v>
      </c>
      <c r="K268" s="123"/>
      <c r="L268" s="123"/>
      <c r="M268" s="123"/>
      <c r="N268" s="107">
        <v>0</v>
      </c>
      <c r="O268" s="107">
        <v>0</v>
      </c>
      <c r="P268" s="107">
        <v>0</v>
      </c>
      <c r="Q268" s="126">
        <v>13.67</v>
      </c>
      <c r="R268" s="53"/>
      <c r="S268" s="53"/>
      <c r="T268" s="53"/>
      <c r="U268" s="143" t="s">
        <v>786</v>
      </c>
      <c r="V268" s="92" t="s">
        <v>776</v>
      </c>
      <c r="W268" s="92"/>
      <c r="X268" s="146" t="s">
        <v>7</v>
      </c>
    </row>
    <row r="269" spans="1:24" ht="30" outlineLevel="2">
      <c r="A269" s="74">
        <v>102</v>
      </c>
      <c r="B269" s="74" t="s">
        <v>617</v>
      </c>
      <c r="C269" s="91" t="s">
        <v>230</v>
      </c>
      <c r="D269" s="74">
        <v>156.03899999999999</v>
      </c>
      <c r="E269" s="74" t="s">
        <v>212</v>
      </c>
      <c r="F269" s="74"/>
      <c r="G269" s="105">
        <v>42803</v>
      </c>
      <c r="H269" s="123">
        <v>0.75416666666666676</v>
      </c>
      <c r="I269" s="105">
        <v>42804</v>
      </c>
      <c r="J269" s="123">
        <v>0.29652777777777778</v>
      </c>
      <c r="K269" s="123"/>
      <c r="L269" s="123"/>
      <c r="M269" s="123"/>
      <c r="N269" s="107">
        <v>0</v>
      </c>
      <c r="O269" s="107">
        <v>0</v>
      </c>
      <c r="P269" s="107">
        <v>0</v>
      </c>
      <c r="Q269" s="126">
        <v>13.02</v>
      </c>
      <c r="R269" s="53"/>
      <c r="S269" s="53"/>
      <c r="T269" s="53"/>
      <c r="U269" s="127" t="s">
        <v>782</v>
      </c>
      <c r="V269" s="92" t="s">
        <v>776</v>
      </c>
      <c r="W269" s="92"/>
      <c r="X269" s="147" t="s">
        <v>7</v>
      </c>
    </row>
    <row r="270" spans="1:24" ht="30" outlineLevel="2">
      <c r="A270" s="74">
        <v>102</v>
      </c>
      <c r="B270" s="74" t="s">
        <v>617</v>
      </c>
      <c r="C270" s="91" t="s">
        <v>230</v>
      </c>
      <c r="D270" s="74">
        <v>156.03899999999999</v>
      </c>
      <c r="E270" s="74" t="s">
        <v>212</v>
      </c>
      <c r="F270" s="74"/>
      <c r="G270" s="139">
        <v>42804</v>
      </c>
      <c r="H270" s="140">
        <v>0.74513888888888891</v>
      </c>
      <c r="I270" s="139">
        <v>42805</v>
      </c>
      <c r="J270" s="140">
        <v>0.3666666666666667</v>
      </c>
      <c r="K270" s="123"/>
      <c r="L270" s="123"/>
      <c r="M270" s="123"/>
      <c r="N270" s="107">
        <v>0</v>
      </c>
      <c r="O270" s="107">
        <v>0</v>
      </c>
      <c r="P270" s="107">
        <v>0</v>
      </c>
      <c r="Q270" s="126">
        <v>14.92</v>
      </c>
      <c r="R270" s="53"/>
      <c r="S270" s="53"/>
      <c r="T270" s="53"/>
      <c r="U270" s="143" t="s">
        <v>782</v>
      </c>
      <c r="V270" s="92" t="s">
        <v>776</v>
      </c>
      <c r="W270" s="92"/>
      <c r="X270" s="146" t="s">
        <v>7</v>
      </c>
    </row>
    <row r="271" spans="1:24" ht="30" outlineLevel="2">
      <c r="A271" s="74">
        <v>102</v>
      </c>
      <c r="B271" s="74" t="s">
        <v>617</v>
      </c>
      <c r="C271" s="91" t="s">
        <v>230</v>
      </c>
      <c r="D271" s="74">
        <v>156.03899999999999</v>
      </c>
      <c r="E271" s="74" t="s">
        <v>212</v>
      </c>
      <c r="F271" s="74"/>
      <c r="G271" s="139">
        <v>42806</v>
      </c>
      <c r="H271" s="140">
        <v>0.68958333333333333</v>
      </c>
      <c r="I271" s="148">
        <v>42807</v>
      </c>
      <c r="J271" s="140">
        <v>0.23402777777777781</v>
      </c>
      <c r="K271" s="123"/>
      <c r="L271" s="123"/>
      <c r="M271" s="123"/>
      <c r="N271" s="107">
        <v>0</v>
      </c>
      <c r="O271" s="107">
        <v>0</v>
      </c>
      <c r="P271" s="107">
        <v>0</v>
      </c>
      <c r="Q271" s="126">
        <v>13.07</v>
      </c>
      <c r="R271" s="53"/>
      <c r="S271" s="53"/>
      <c r="T271" s="53"/>
      <c r="U271" s="143" t="s">
        <v>782</v>
      </c>
      <c r="V271" s="92" t="s">
        <v>776</v>
      </c>
      <c r="W271" s="92"/>
      <c r="X271" s="146" t="s">
        <v>7</v>
      </c>
    </row>
    <row r="272" spans="1:24" ht="30" outlineLevel="2">
      <c r="A272" s="74">
        <v>102</v>
      </c>
      <c r="B272" s="74" t="s">
        <v>617</v>
      </c>
      <c r="C272" s="91" t="s">
        <v>230</v>
      </c>
      <c r="D272" s="74">
        <v>156.03899999999999</v>
      </c>
      <c r="E272" s="74" t="s">
        <v>212</v>
      </c>
      <c r="F272" s="74"/>
      <c r="G272" s="148">
        <v>42807</v>
      </c>
      <c r="H272" s="150">
        <v>0.31944444444444448</v>
      </c>
      <c r="I272" s="139">
        <v>42808</v>
      </c>
      <c r="J272" s="140">
        <v>0.37291666666666662</v>
      </c>
      <c r="K272" s="123"/>
      <c r="L272" s="123"/>
      <c r="M272" s="123"/>
      <c r="N272" s="107">
        <v>0</v>
      </c>
      <c r="O272" s="107">
        <v>0</v>
      </c>
      <c r="P272" s="107">
        <v>0</v>
      </c>
      <c r="Q272" s="126">
        <v>25.28</v>
      </c>
      <c r="R272" s="53"/>
      <c r="S272" s="53"/>
      <c r="T272" s="53"/>
      <c r="U272" s="143" t="s">
        <v>782</v>
      </c>
      <c r="V272" s="92" t="s">
        <v>776</v>
      </c>
      <c r="W272" s="92"/>
      <c r="X272" s="151" t="s">
        <v>7</v>
      </c>
    </row>
    <row r="273" spans="1:24" ht="30" outlineLevel="2">
      <c r="A273" s="74">
        <v>102</v>
      </c>
      <c r="B273" s="74" t="s">
        <v>617</v>
      </c>
      <c r="C273" s="91" t="s">
        <v>230</v>
      </c>
      <c r="D273" s="74">
        <v>156.03899999999999</v>
      </c>
      <c r="E273" s="74" t="s">
        <v>212</v>
      </c>
      <c r="F273" s="74"/>
      <c r="G273" s="139">
        <v>42809</v>
      </c>
      <c r="H273" s="140">
        <v>0.71250000000000002</v>
      </c>
      <c r="I273" s="139">
        <v>42810</v>
      </c>
      <c r="J273" s="140">
        <v>0.2902777777777778</v>
      </c>
      <c r="K273" s="123"/>
      <c r="L273" s="123"/>
      <c r="M273" s="123"/>
      <c r="N273" s="107">
        <v>0</v>
      </c>
      <c r="O273" s="107">
        <v>0</v>
      </c>
      <c r="P273" s="107">
        <v>0</v>
      </c>
      <c r="Q273" s="126">
        <v>13.87</v>
      </c>
      <c r="R273" s="53"/>
      <c r="S273" s="53"/>
      <c r="T273" s="53"/>
      <c r="U273" s="143" t="s">
        <v>782</v>
      </c>
      <c r="V273" s="92" t="s">
        <v>776</v>
      </c>
      <c r="W273" s="92"/>
      <c r="X273" s="146" t="s">
        <v>7</v>
      </c>
    </row>
    <row r="274" spans="1:24" ht="30" outlineLevel="2">
      <c r="A274" s="74">
        <v>102</v>
      </c>
      <c r="B274" s="74" t="s">
        <v>617</v>
      </c>
      <c r="C274" s="91" t="s">
        <v>230</v>
      </c>
      <c r="D274" s="74">
        <v>156.03899999999999</v>
      </c>
      <c r="E274" s="74" t="s">
        <v>212</v>
      </c>
      <c r="F274" s="74"/>
      <c r="G274" s="105">
        <v>42813</v>
      </c>
      <c r="H274" s="123">
        <v>9.2361111111111116E-2</v>
      </c>
      <c r="I274" s="105">
        <v>42813</v>
      </c>
      <c r="J274" s="123">
        <v>0.36805555555555558</v>
      </c>
      <c r="K274" s="123"/>
      <c r="L274" s="123"/>
      <c r="M274" s="123"/>
      <c r="N274" s="107">
        <v>0</v>
      </c>
      <c r="O274" s="107">
        <v>0</v>
      </c>
      <c r="P274" s="107">
        <v>0</v>
      </c>
      <c r="Q274" s="126">
        <v>6.62</v>
      </c>
      <c r="R274" s="53"/>
      <c r="S274" s="53"/>
      <c r="T274" s="53"/>
      <c r="U274" s="127" t="s">
        <v>782</v>
      </c>
      <c r="V274" s="92" t="s">
        <v>776</v>
      </c>
      <c r="W274" s="92"/>
      <c r="X274" s="147" t="s">
        <v>7</v>
      </c>
    </row>
    <row r="275" spans="1:24" ht="30" outlineLevel="2">
      <c r="A275" s="74">
        <v>102</v>
      </c>
      <c r="B275" s="74" t="s">
        <v>617</v>
      </c>
      <c r="C275" s="91" t="s">
        <v>230</v>
      </c>
      <c r="D275" s="74">
        <v>156.03899999999999</v>
      </c>
      <c r="E275" s="74" t="s">
        <v>212</v>
      </c>
      <c r="F275" s="74"/>
      <c r="G275" s="139">
        <v>42814</v>
      </c>
      <c r="H275" s="140">
        <v>0.69791666666666663</v>
      </c>
      <c r="I275" s="139">
        <v>42815</v>
      </c>
      <c r="J275" s="179">
        <v>0.34166666666666662</v>
      </c>
      <c r="K275" s="123"/>
      <c r="L275" s="123"/>
      <c r="M275" s="123"/>
      <c r="N275" s="107">
        <v>0</v>
      </c>
      <c r="O275" s="107">
        <v>0</v>
      </c>
      <c r="P275" s="107">
        <v>0</v>
      </c>
      <c r="Q275" s="126">
        <v>15.45</v>
      </c>
      <c r="R275" s="53"/>
      <c r="S275" s="53"/>
      <c r="T275" s="53"/>
      <c r="U275" s="143" t="s">
        <v>782</v>
      </c>
      <c r="V275" s="92" t="s">
        <v>776</v>
      </c>
      <c r="W275" s="92"/>
      <c r="X275" s="146" t="s">
        <v>7</v>
      </c>
    </row>
    <row r="276" spans="1:24" ht="15" outlineLevel="1">
      <c r="A276" s="74"/>
      <c r="B276" s="74"/>
      <c r="C276" s="117" t="s">
        <v>387</v>
      </c>
      <c r="D276" s="74"/>
      <c r="E276" s="74"/>
      <c r="F276" s="74"/>
      <c r="G276" s="105"/>
      <c r="H276" s="123"/>
      <c r="I276" s="105"/>
      <c r="J276" s="123"/>
      <c r="K276" s="123"/>
      <c r="L276" s="123"/>
      <c r="M276" s="123"/>
      <c r="N276" s="107">
        <f>SUBTOTAL(9,N262:N275)</f>
        <v>0</v>
      </c>
      <c r="O276" s="107">
        <f t="shared" ref="O276:Q276" si="2">SUBTOTAL(9,O262:O275)</f>
        <v>2.5</v>
      </c>
      <c r="P276" s="107">
        <f t="shared" si="2"/>
        <v>0</v>
      </c>
      <c r="Q276" s="107">
        <f t="shared" si="2"/>
        <v>182.03</v>
      </c>
      <c r="R276" s="53"/>
      <c r="S276" s="53"/>
      <c r="T276" s="53"/>
      <c r="U276" s="91"/>
      <c r="V276" s="92"/>
      <c r="W276" s="97">
        <f>($W$6-O276-P276-N276)/($W$6-O276-P276)</f>
        <v>1</v>
      </c>
      <c r="X276" s="108"/>
    </row>
    <row r="277" spans="1:24" ht="23.25" customHeight="1" outlineLevel="2">
      <c r="A277" s="74">
        <v>103</v>
      </c>
      <c r="B277" s="74" t="s">
        <v>618</v>
      </c>
      <c r="C277" s="113" t="s">
        <v>233</v>
      </c>
      <c r="D277" s="74">
        <v>123.45</v>
      </c>
      <c r="E277" s="74" t="s">
        <v>212</v>
      </c>
      <c r="F277" s="74"/>
      <c r="G277" s="172"/>
      <c r="H277" s="173"/>
      <c r="I277" s="112"/>
      <c r="J277" s="174"/>
      <c r="K277" s="132"/>
      <c r="L277" s="132"/>
      <c r="M277" s="132"/>
      <c r="N277" s="107">
        <v>0</v>
      </c>
      <c r="O277" s="107">
        <v>0</v>
      </c>
      <c r="P277" s="107">
        <v>0</v>
      </c>
      <c r="Q277" s="107">
        <v>0</v>
      </c>
      <c r="R277" s="53"/>
      <c r="S277" s="53"/>
      <c r="T277" s="53"/>
      <c r="U277" s="91"/>
      <c r="V277" s="92" t="s">
        <v>776</v>
      </c>
      <c r="W277" s="92"/>
      <c r="X277" s="94"/>
    </row>
    <row r="278" spans="1:24" ht="15" outlineLevel="1">
      <c r="A278" s="74"/>
      <c r="B278" s="74"/>
      <c r="C278" s="109" t="s">
        <v>388</v>
      </c>
      <c r="D278" s="74"/>
      <c r="E278" s="74"/>
      <c r="F278" s="74"/>
      <c r="G278" s="110"/>
      <c r="H278" s="134"/>
      <c r="I278" s="112"/>
      <c r="J278" s="132"/>
      <c r="K278" s="132"/>
      <c r="L278" s="132"/>
      <c r="M278" s="132"/>
      <c r="N278" s="107">
        <f>SUBTOTAL(9,N277:N277)</f>
        <v>0</v>
      </c>
      <c r="O278" s="107">
        <f>SUBTOTAL(9,O277:O277)</f>
        <v>0</v>
      </c>
      <c r="P278" s="107">
        <f>SUBTOTAL(9,P277:P277)</f>
        <v>0</v>
      </c>
      <c r="Q278" s="107">
        <f>SUBTOTAL(9,Q277:Q277)</f>
        <v>0</v>
      </c>
      <c r="R278" s="53"/>
      <c r="S278" s="53"/>
      <c r="T278" s="53"/>
      <c r="U278" s="91"/>
      <c r="V278" s="92"/>
      <c r="W278" s="97">
        <f>($W$6-O278-P278-N278)/($W$6-O278-P278)</f>
        <v>1</v>
      </c>
      <c r="X278" s="94"/>
    </row>
    <row r="279" spans="1:24" ht="30" outlineLevel="2">
      <c r="A279" s="68">
        <v>104</v>
      </c>
      <c r="B279" s="68" t="s">
        <v>619</v>
      </c>
      <c r="C279" s="86" t="s">
        <v>225</v>
      </c>
      <c r="D279" s="68">
        <v>354</v>
      </c>
      <c r="E279" s="74" t="s">
        <v>212</v>
      </c>
      <c r="F279" s="68"/>
      <c r="G279" s="139">
        <v>42804</v>
      </c>
      <c r="H279" s="140">
        <v>0.54166666666666663</v>
      </c>
      <c r="I279" s="139">
        <v>42804</v>
      </c>
      <c r="J279" s="140">
        <v>0.54861111111111105</v>
      </c>
      <c r="K279" s="68"/>
      <c r="L279" s="68"/>
      <c r="M279" s="68"/>
      <c r="N279" s="126">
        <v>0</v>
      </c>
      <c r="O279" s="68">
        <v>0</v>
      </c>
      <c r="P279" s="68">
        <v>0.17</v>
      </c>
      <c r="Q279" s="68">
        <v>0</v>
      </c>
      <c r="R279" s="90"/>
      <c r="S279" s="90"/>
      <c r="T279" s="90"/>
      <c r="U279" s="143" t="s">
        <v>850</v>
      </c>
      <c r="V279" s="92" t="s">
        <v>776</v>
      </c>
      <c r="W279" s="93"/>
      <c r="X279" s="94" t="s">
        <v>244</v>
      </c>
    </row>
    <row r="280" spans="1:24" ht="30" outlineLevel="2">
      <c r="A280" s="68">
        <v>104</v>
      </c>
      <c r="B280" s="68" t="s">
        <v>619</v>
      </c>
      <c r="C280" s="86" t="s">
        <v>225</v>
      </c>
      <c r="D280" s="68">
        <v>354</v>
      </c>
      <c r="E280" s="74" t="s">
        <v>212</v>
      </c>
      <c r="F280" s="68"/>
      <c r="G280" s="139">
        <v>42804</v>
      </c>
      <c r="H280" s="140">
        <v>0.54861111111111105</v>
      </c>
      <c r="I280" s="139">
        <v>42804</v>
      </c>
      <c r="J280" s="140">
        <v>0.62013888888888891</v>
      </c>
      <c r="K280" s="68"/>
      <c r="L280" s="68"/>
      <c r="M280" s="68"/>
      <c r="N280" s="126">
        <v>0</v>
      </c>
      <c r="O280" s="68">
        <v>0</v>
      </c>
      <c r="P280" s="68">
        <v>0</v>
      </c>
      <c r="Q280" s="68">
        <v>1.72</v>
      </c>
      <c r="R280" s="90"/>
      <c r="S280" s="90"/>
      <c r="T280" s="90"/>
      <c r="U280" s="143" t="s">
        <v>851</v>
      </c>
      <c r="V280" s="92"/>
      <c r="W280" s="93"/>
      <c r="X280" s="94" t="s">
        <v>7</v>
      </c>
    </row>
    <row r="281" spans="1:24" ht="15" outlineLevel="1">
      <c r="A281" s="68"/>
      <c r="B281" s="68"/>
      <c r="C281" s="98" t="s">
        <v>389</v>
      </c>
      <c r="D281" s="68"/>
      <c r="E281" s="74"/>
      <c r="F281" s="68"/>
      <c r="G281" s="68"/>
      <c r="H281" s="68"/>
      <c r="I281" s="68"/>
      <c r="J281" s="68"/>
      <c r="K281" s="68"/>
      <c r="L281" s="68"/>
      <c r="M281" s="68"/>
      <c r="N281" s="68">
        <f>SUBTOTAL(9,N279:N280)</f>
        <v>0</v>
      </c>
      <c r="O281" s="68">
        <f t="shared" ref="O281:Q281" si="3">SUBTOTAL(9,O279:O280)</f>
        <v>0</v>
      </c>
      <c r="P281" s="68">
        <f t="shared" si="3"/>
        <v>0.17</v>
      </c>
      <c r="Q281" s="68">
        <f t="shared" si="3"/>
        <v>1.72</v>
      </c>
      <c r="R281" s="90"/>
      <c r="S281" s="90"/>
      <c r="T281" s="90"/>
      <c r="U281" s="68"/>
      <c r="V281" s="92"/>
      <c r="W281" s="97">
        <f>($W$6-O281-P281-N281)/($W$6-O281-P281)</f>
        <v>1</v>
      </c>
      <c r="X281" s="90"/>
    </row>
    <row r="282" spans="1:24" ht="22.5" customHeight="1" outlineLevel="2">
      <c r="A282" s="68">
        <v>105</v>
      </c>
      <c r="B282" s="68" t="s">
        <v>620</v>
      </c>
      <c r="C282" s="86" t="s">
        <v>509</v>
      </c>
      <c r="D282" s="68">
        <v>14.372999999999998</v>
      </c>
      <c r="E282" s="74" t="s">
        <v>212</v>
      </c>
      <c r="F282" s="68"/>
      <c r="G282" s="68"/>
      <c r="H282" s="68"/>
      <c r="I282" s="68"/>
      <c r="J282" s="68"/>
      <c r="K282" s="68"/>
      <c r="L282" s="68"/>
      <c r="M282" s="68"/>
      <c r="N282" s="68"/>
      <c r="O282" s="68"/>
      <c r="P282" s="68"/>
      <c r="Q282" s="68"/>
      <c r="R282" s="90"/>
      <c r="S282" s="90"/>
      <c r="T282" s="90"/>
      <c r="U282" s="68"/>
      <c r="V282" s="92" t="s">
        <v>776</v>
      </c>
      <c r="W282" s="93"/>
      <c r="X282" s="90"/>
    </row>
    <row r="283" spans="1:24" ht="15" outlineLevel="1">
      <c r="A283" s="68"/>
      <c r="B283" s="68"/>
      <c r="C283" s="98" t="s">
        <v>752</v>
      </c>
      <c r="D283" s="68"/>
      <c r="E283" s="74"/>
      <c r="F283" s="68"/>
      <c r="G283" s="68"/>
      <c r="H283" s="68"/>
      <c r="I283" s="68"/>
      <c r="J283" s="68"/>
      <c r="K283" s="68"/>
      <c r="L283" s="68"/>
      <c r="M283" s="68"/>
      <c r="N283" s="68">
        <f>SUBTOTAL(9,N282:N282)</f>
        <v>0</v>
      </c>
      <c r="O283" s="68">
        <f>SUBTOTAL(9,O282:O282)</f>
        <v>0</v>
      </c>
      <c r="P283" s="68">
        <f>SUBTOTAL(9,P282:P282)</f>
        <v>0</v>
      </c>
      <c r="Q283" s="68">
        <f>SUBTOTAL(9,Q282:Q282)</f>
        <v>0</v>
      </c>
      <c r="R283" s="90"/>
      <c r="S283" s="90"/>
      <c r="T283" s="90"/>
      <c r="U283" s="68"/>
      <c r="V283" s="92"/>
      <c r="W283" s="97">
        <f>($W$6-O283-P283-N283)/($W$6-O283-P283)</f>
        <v>1</v>
      </c>
      <c r="X283" s="90"/>
    </row>
    <row r="284" spans="1:24" ht="15" outlineLevel="2">
      <c r="A284" s="68">
        <v>106</v>
      </c>
      <c r="B284" s="68" t="s">
        <v>621</v>
      </c>
      <c r="C284" s="86" t="s">
        <v>510</v>
      </c>
      <c r="D284" s="68">
        <v>14.372999999999998</v>
      </c>
      <c r="E284" s="74" t="s">
        <v>212</v>
      </c>
      <c r="F284" s="68"/>
      <c r="G284" s="68"/>
      <c r="H284" s="68"/>
      <c r="I284" s="68"/>
      <c r="J284" s="68"/>
      <c r="K284" s="68"/>
      <c r="L284" s="68"/>
      <c r="M284" s="68"/>
      <c r="N284" s="68"/>
      <c r="O284" s="68"/>
      <c r="P284" s="68"/>
      <c r="Q284" s="68"/>
      <c r="R284" s="90"/>
      <c r="S284" s="90"/>
      <c r="T284" s="90"/>
      <c r="U284" s="68"/>
      <c r="V284" s="92" t="s">
        <v>776</v>
      </c>
      <c r="W284" s="93"/>
      <c r="X284" s="90"/>
    </row>
    <row r="285" spans="1:24" ht="15" outlineLevel="1">
      <c r="A285" s="68"/>
      <c r="B285" s="68"/>
      <c r="C285" s="98" t="s">
        <v>753</v>
      </c>
      <c r="D285" s="68"/>
      <c r="E285" s="74"/>
      <c r="F285" s="68"/>
      <c r="G285" s="68"/>
      <c r="H285" s="68"/>
      <c r="I285" s="68"/>
      <c r="J285" s="68"/>
      <c r="K285" s="68"/>
      <c r="L285" s="68"/>
      <c r="M285" s="68"/>
      <c r="N285" s="68">
        <f>SUBTOTAL(9,N284:N284)</f>
        <v>0</v>
      </c>
      <c r="O285" s="68">
        <f>SUBTOTAL(9,O284:O284)</f>
        <v>0</v>
      </c>
      <c r="P285" s="68">
        <f>SUBTOTAL(9,P284:P284)</f>
        <v>0</v>
      </c>
      <c r="Q285" s="68">
        <f>SUBTOTAL(9,Q284:Q284)</f>
        <v>0</v>
      </c>
      <c r="R285" s="90"/>
      <c r="S285" s="90"/>
      <c r="T285" s="90"/>
      <c r="U285" s="68"/>
      <c r="V285" s="92"/>
      <c r="W285" s="97">
        <f>($W$6-O285-P285-N285)/($W$6-O285-P285)</f>
        <v>1</v>
      </c>
      <c r="X285" s="90"/>
    </row>
    <row r="286" spans="1:24" ht="25.5" customHeight="1" outlineLevel="2">
      <c r="A286" s="74">
        <v>107</v>
      </c>
      <c r="B286" s="74" t="s">
        <v>622</v>
      </c>
      <c r="C286" s="91" t="s">
        <v>511</v>
      </c>
      <c r="D286" s="74">
        <v>14.387</v>
      </c>
      <c r="E286" s="74" t="s">
        <v>212</v>
      </c>
      <c r="F286" s="74"/>
      <c r="G286" s="105"/>
      <c r="H286" s="132"/>
      <c r="I286" s="105"/>
      <c r="J286" s="132"/>
      <c r="K286" s="123"/>
      <c r="L286" s="123"/>
      <c r="M286" s="123"/>
      <c r="N286" s="126"/>
      <c r="O286" s="107"/>
      <c r="P286" s="107"/>
      <c r="Q286" s="107"/>
      <c r="R286" s="53"/>
      <c r="S286" s="53"/>
      <c r="T286" s="53"/>
      <c r="U286" s="91"/>
      <c r="V286" s="92"/>
      <c r="W286" s="92"/>
      <c r="X286" s="94"/>
    </row>
    <row r="287" spans="1:24" ht="15" outlineLevel="1">
      <c r="A287" s="74"/>
      <c r="B287" s="74"/>
      <c r="C287" s="117" t="s">
        <v>754</v>
      </c>
      <c r="D287" s="74"/>
      <c r="E287" s="74"/>
      <c r="F287" s="74"/>
      <c r="G287" s="105"/>
      <c r="H287" s="123"/>
      <c r="I287" s="105"/>
      <c r="J287" s="123"/>
      <c r="K287" s="123"/>
      <c r="L287" s="123"/>
      <c r="M287" s="123"/>
      <c r="N287" s="107">
        <f>SUBTOTAL(9,N286:N286)</f>
        <v>0</v>
      </c>
      <c r="O287" s="107">
        <f>SUBTOTAL(9,O286:O286)</f>
        <v>0</v>
      </c>
      <c r="P287" s="107">
        <f>SUBTOTAL(9,P286:P286)</f>
        <v>0</v>
      </c>
      <c r="Q287" s="107">
        <f>SUBTOTAL(9,Q286:Q286)</f>
        <v>0</v>
      </c>
      <c r="R287" s="53"/>
      <c r="S287" s="53"/>
      <c r="T287" s="53"/>
      <c r="U287" s="91"/>
      <c r="V287" s="92"/>
      <c r="W287" s="97">
        <f>($W$6-O287-P287-N287)/($W$6-O287-P287)</f>
        <v>1</v>
      </c>
      <c r="X287" s="53"/>
    </row>
    <row r="288" spans="1:24" ht="24" customHeight="1" outlineLevel="2">
      <c r="A288" s="74">
        <v>108</v>
      </c>
      <c r="B288" s="74" t="s">
        <v>623</v>
      </c>
      <c r="C288" s="91" t="s">
        <v>512</v>
      </c>
      <c r="D288" s="74">
        <v>14.387</v>
      </c>
      <c r="E288" s="74" t="s">
        <v>212</v>
      </c>
      <c r="F288" s="74"/>
      <c r="G288" s="105"/>
      <c r="H288" s="132"/>
      <c r="I288" s="105"/>
      <c r="J288" s="132"/>
      <c r="K288" s="123"/>
      <c r="L288" s="123"/>
      <c r="M288" s="123"/>
      <c r="N288" s="107"/>
      <c r="O288" s="107"/>
      <c r="P288" s="107"/>
      <c r="Q288" s="107"/>
      <c r="R288" s="53"/>
      <c r="S288" s="53"/>
      <c r="T288" s="53"/>
      <c r="U288" s="91"/>
      <c r="V288" s="92"/>
      <c r="W288" s="92"/>
      <c r="X288" s="94"/>
    </row>
    <row r="289" spans="1:24" ht="15" outlineLevel="1">
      <c r="A289" s="74"/>
      <c r="B289" s="74"/>
      <c r="C289" s="117" t="s">
        <v>755</v>
      </c>
      <c r="D289" s="74"/>
      <c r="E289" s="74"/>
      <c r="F289" s="74"/>
      <c r="G289" s="105"/>
      <c r="H289" s="123"/>
      <c r="I289" s="105"/>
      <c r="J289" s="123"/>
      <c r="K289" s="123"/>
      <c r="L289" s="123"/>
      <c r="M289" s="123"/>
      <c r="N289" s="107">
        <f>SUBTOTAL(9,N288:N288)</f>
        <v>0</v>
      </c>
      <c r="O289" s="107">
        <f>SUBTOTAL(9,O288:O288)</f>
        <v>0</v>
      </c>
      <c r="P289" s="107">
        <f>SUBTOTAL(9,P288:P288)</f>
        <v>0</v>
      </c>
      <c r="Q289" s="107">
        <f>SUBTOTAL(9,Q288:Q288)</f>
        <v>0</v>
      </c>
      <c r="R289" s="53"/>
      <c r="S289" s="53"/>
      <c r="T289" s="53"/>
      <c r="U289" s="127"/>
      <c r="V289" s="92"/>
      <c r="W289" s="97">
        <f>($W$6-O289-P289-N289)/($W$6-O289-P289)</f>
        <v>1</v>
      </c>
      <c r="X289" s="108"/>
    </row>
    <row r="290" spans="1:24" ht="25.5" customHeight="1" outlineLevel="2">
      <c r="A290" s="74">
        <v>109</v>
      </c>
      <c r="B290" s="74" t="s">
        <v>624</v>
      </c>
      <c r="C290" s="19" t="s">
        <v>513</v>
      </c>
      <c r="D290" s="74">
        <v>217.02</v>
      </c>
      <c r="E290" s="74" t="s">
        <v>212</v>
      </c>
      <c r="F290" s="74"/>
      <c r="G290" s="172"/>
      <c r="H290" s="173"/>
      <c r="I290" s="112"/>
      <c r="J290" s="174"/>
      <c r="K290" s="123"/>
      <c r="L290" s="123"/>
      <c r="M290" s="123"/>
      <c r="N290" s="107">
        <v>0</v>
      </c>
      <c r="O290" s="107">
        <v>0</v>
      </c>
      <c r="P290" s="107">
        <v>0</v>
      </c>
      <c r="Q290" s="107">
        <v>0</v>
      </c>
      <c r="R290" s="53"/>
      <c r="S290" s="53"/>
      <c r="T290" s="53"/>
      <c r="U290" s="91"/>
      <c r="V290" s="92" t="s">
        <v>776</v>
      </c>
      <c r="W290" s="92"/>
      <c r="X290" s="114"/>
    </row>
    <row r="291" spans="1:24" ht="15" outlineLevel="1">
      <c r="A291" s="74"/>
      <c r="B291" s="74"/>
      <c r="C291" s="117" t="s">
        <v>756</v>
      </c>
      <c r="D291" s="74"/>
      <c r="E291" s="74"/>
      <c r="F291" s="74"/>
      <c r="G291" s="105"/>
      <c r="H291" s="123"/>
      <c r="I291" s="105"/>
      <c r="J291" s="123"/>
      <c r="K291" s="123"/>
      <c r="L291" s="123"/>
      <c r="M291" s="123"/>
      <c r="N291" s="107">
        <f>SUBTOTAL(9,N290:N290)</f>
        <v>0</v>
      </c>
      <c r="O291" s="107">
        <f>SUBTOTAL(9,O290:O290)</f>
        <v>0</v>
      </c>
      <c r="P291" s="107">
        <f>SUBTOTAL(9,P290:P290)</f>
        <v>0</v>
      </c>
      <c r="Q291" s="107">
        <f>SUBTOTAL(9,Q290:Q290)</f>
        <v>0</v>
      </c>
      <c r="R291" s="53"/>
      <c r="S291" s="53"/>
      <c r="T291" s="53"/>
      <c r="U291" s="91"/>
      <c r="V291" s="92"/>
      <c r="W291" s="97">
        <f>($W$6-O291-P291-N291)/($W$6-O291-P291)</f>
        <v>1</v>
      </c>
      <c r="X291" s="108"/>
    </row>
    <row r="292" spans="1:24" ht="24" customHeight="1" outlineLevel="2">
      <c r="A292" s="68">
        <v>110</v>
      </c>
      <c r="B292" s="68" t="s">
        <v>625</v>
      </c>
      <c r="C292" s="86" t="s">
        <v>759</v>
      </c>
      <c r="D292" s="68">
        <v>17.998999999999999</v>
      </c>
      <c r="E292" s="74" t="s">
        <v>212</v>
      </c>
      <c r="F292" s="68"/>
      <c r="G292" s="172"/>
      <c r="H292" s="173"/>
      <c r="I292" s="112"/>
      <c r="J292" s="174"/>
      <c r="K292" s="68"/>
      <c r="L292" s="68"/>
      <c r="M292" s="68"/>
      <c r="N292" s="68">
        <v>0</v>
      </c>
      <c r="O292" s="68">
        <v>0</v>
      </c>
      <c r="P292" s="68">
        <v>0</v>
      </c>
      <c r="Q292" s="68">
        <v>0</v>
      </c>
      <c r="R292" s="90"/>
      <c r="S292" s="90"/>
      <c r="T292" s="90"/>
      <c r="U292" s="91"/>
      <c r="V292" s="92" t="s">
        <v>776</v>
      </c>
      <c r="W292" s="93"/>
      <c r="X292" s="90"/>
    </row>
    <row r="293" spans="1:24" ht="15" outlineLevel="1">
      <c r="A293" s="68"/>
      <c r="B293" s="68"/>
      <c r="C293" s="98" t="s">
        <v>761</v>
      </c>
      <c r="D293" s="68"/>
      <c r="E293" s="74"/>
      <c r="F293" s="68"/>
      <c r="G293" s="68"/>
      <c r="H293" s="68"/>
      <c r="I293" s="68"/>
      <c r="J293" s="68"/>
      <c r="K293" s="68"/>
      <c r="L293" s="68"/>
      <c r="M293" s="68"/>
      <c r="N293" s="68">
        <f>SUBTOTAL(9,N292:N292)</f>
        <v>0</v>
      </c>
      <c r="O293" s="68">
        <f>SUBTOTAL(9,O292:O292)</f>
        <v>0</v>
      </c>
      <c r="P293" s="68">
        <f>SUBTOTAL(9,P292:P292)</f>
        <v>0</v>
      </c>
      <c r="Q293" s="68">
        <f>SUBTOTAL(9,Q292:Q292)</f>
        <v>0</v>
      </c>
      <c r="R293" s="90"/>
      <c r="S293" s="90"/>
      <c r="T293" s="90"/>
      <c r="U293" s="68"/>
      <c r="V293" s="92"/>
      <c r="W293" s="97">
        <f>($W$6-O293-P293-N293)/($W$6-O293-P293)</f>
        <v>1</v>
      </c>
      <c r="X293" s="90"/>
    </row>
    <row r="294" spans="1:24" ht="29.25" customHeight="1" outlineLevel="2">
      <c r="A294" s="68">
        <v>111</v>
      </c>
      <c r="B294" s="68" t="s">
        <v>626</v>
      </c>
      <c r="C294" s="86" t="s">
        <v>760</v>
      </c>
      <c r="D294" s="68">
        <v>17.998999999999999</v>
      </c>
      <c r="E294" s="74" t="s">
        <v>212</v>
      </c>
      <c r="F294" s="68"/>
      <c r="G294" s="68"/>
      <c r="H294" s="68"/>
      <c r="I294" s="68"/>
      <c r="J294" s="68"/>
      <c r="K294" s="68"/>
      <c r="L294" s="68"/>
      <c r="M294" s="68"/>
      <c r="N294" s="68"/>
      <c r="O294" s="68"/>
      <c r="P294" s="68"/>
      <c r="Q294" s="68"/>
      <c r="R294" s="90"/>
      <c r="S294" s="90"/>
      <c r="T294" s="90"/>
      <c r="U294" s="68"/>
      <c r="V294" s="92" t="s">
        <v>776</v>
      </c>
      <c r="W294" s="93"/>
      <c r="X294" s="90"/>
    </row>
    <row r="295" spans="1:24" ht="15" outlineLevel="1">
      <c r="A295" s="68"/>
      <c r="B295" s="68"/>
      <c r="C295" s="98" t="s">
        <v>762</v>
      </c>
      <c r="D295" s="68"/>
      <c r="E295" s="74"/>
      <c r="F295" s="68"/>
      <c r="G295" s="68"/>
      <c r="H295" s="68"/>
      <c r="I295" s="68"/>
      <c r="J295" s="68"/>
      <c r="K295" s="68"/>
      <c r="L295" s="68"/>
      <c r="M295" s="68"/>
      <c r="N295" s="68">
        <f>SUBTOTAL(9,N294:N294)</f>
        <v>0</v>
      </c>
      <c r="O295" s="68">
        <f>SUBTOTAL(9,O294:O294)</f>
        <v>0</v>
      </c>
      <c r="P295" s="68">
        <f>SUBTOTAL(9,P294:P294)</f>
        <v>0</v>
      </c>
      <c r="Q295" s="68">
        <f>SUBTOTAL(9,Q294:Q294)</f>
        <v>0</v>
      </c>
      <c r="R295" s="90"/>
      <c r="S295" s="90"/>
      <c r="T295" s="90"/>
      <c r="U295" s="68"/>
      <c r="V295" s="92"/>
      <c r="W295" s="97">
        <f>($W$6-O295-P295-N295)/($W$6-O295-P295)</f>
        <v>1</v>
      </c>
      <c r="X295" s="90"/>
    </row>
    <row r="296" spans="1:24" ht="15" outlineLevel="2">
      <c r="A296" s="74">
        <v>112</v>
      </c>
      <c r="B296" s="74" t="s">
        <v>627</v>
      </c>
      <c r="C296" s="91" t="s">
        <v>767</v>
      </c>
      <c r="D296" s="74">
        <v>226.642</v>
      </c>
      <c r="E296" s="74" t="s">
        <v>212</v>
      </c>
      <c r="F296" s="74"/>
      <c r="G296" s="105"/>
      <c r="H296" s="132"/>
      <c r="I296" s="105"/>
      <c r="J296" s="132"/>
      <c r="K296" s="123"/>
      <c r="L296" s="123"/>
      <c r="M296" s="123"/>
      <c r="N296" s="68"/>
      <c r="O296" s="126"/>
      <c r="P296" s="68"/>
      <c r="Q296" s="68"/>
      <c r="R296" s="53"/>
      <c r="S296" s="53"/>
      <c r="T296" s="53"/>
      <c r="U296" s="91"/>
      <c r="V296" s="92"/>
      <c r="W296" s="92"/>
      <c r="X296" s="94"/>
    </row>
    <row r="297" spans="1:24" ht="15" outlineLevel="1">
      <c r="A297" s="74"/>
      <c r="B297" s="74"/>
      <c r="C297" s="109" t="s">
        <v>773</v>
      </c>
      <c r="D297" s="74"/>
      <c r="E297" s="74"/>
      <c r="F297" s="74"/>
      <c r="G297" s="110"/>
      <c r="H297" s="134"/>
      <c r="I297" s="112"/>
      <c r="J297" s="132"/>
      <c r="K297" s="132"/>
      <c r="L297" s="132"/>
      <c r="M297" s="132"/>
      <c r="N297" s="107">
        <f>SUBTOTAL(9,N296:N296)</f>
        <v>0</v>
      </c>
      <c r="O297" s="107">
        <f>SUBTOTAL(9,O296:O296)</f>
        <v>0</v>
      </c>
      <c r="P297" s="107">
        <f>SUBTOTAL(9,P296:P296)</f>
        <v>0</v>
      </c>
      <c r="Q297" s="107">
        <f>SUBTOTAL(9,Q296:Q296)</f>
        <v>0</v>
      </c>
      <c r="R297" s="53"/>
      <c r="S297" s="53"/>
      <c r="T297" s="53"/>
      <c r="U297" s="91"/>
      <c r="V297" s="92"/>
      <c r="W297" s="97">
        <f>($W$6-O297-P297-N297)/($W$6-O297-P297)</f>
        <v>1</v>
      </c>
      <c r="X297" s="94"/>
    </row>
    <row r="298" spans="1:24" ht="23.25" customHeight="1" outlineLevel="2">
      <c r="A298" s="68">
        <v>113</v>
      </c>
      <c r="B298" s="68" t="s">
        <v>628</v>
      </c>
      <c r="C298" s="86" t="s">
        <v>127</v>
      </c>
      <c r="D298" s="68">
        <v>315</v>
      </c>
      <c r="E298" s="74" t="s">
        <v>212</v>
      </c>
      <c r="F298" s="68"/>
      <c r="G298" s="68"/>
      <c r="H298" s="68"/>
      <c r="I298" s="68"/>
      <c r="J298" s="68"/>
      <c r="K298" s="68"/>
      <c r="L298" s="68"/>
      <c r="M298" s="68"/>
      <c r="N298" s="68"/>
      <c r="O298" s="68"/>
      <c r="P298" s="68"/>
      <c r="Q298" s="68"/>
      <c r="R298" s="90"/>
      <c r="S298" s="90"/>
      <c r="T298" s="90"/>
      <c r="U298" s="68"/>
      <c r="V298" s="92" t="s">
        <v>776</v>
      </c>
      <c r="W298" s="93"/>
      <c r="X298" s="90"/>
    </row>
    <row r="299" spans="1:24" ht="16.5" customHeight="1" outlineLevel="1">
      <c r="A299" s="68"/>
      <c r="B299" s="68"/>
      <c r="C299" s="98" t="s">
        <v>390</v>
      </c>
      <c r="D299" s="68"/>
      <c r="E299" s="74"/>
      <c r="F299" s="68"/>
      <c r="G299" s="68"/>
      <c r="H299" s="68"/>
      <c r="I299" s="68"/>
      <c r="J299" s="68"/>
      <c r="K299" s="68"/>
      <c r="L299" s="68"/>
      <c r="M299" s="68"/>
      <c r="N299" s="68">
        <f>SUBTOTAL(9,N298:N298)</f>
        <v>0</v>
      </c>
      <c r="O299" s="68">
        <f>SUBTOTAL(9,O298:O298)</f>
        <v>0</v>
      </c>
      <c r="P299" s="68">
        <f>SUBTOTAL(9,P298:P298)</f>
        <v>0</v>
      </c>
      <c r="Q299" s="68">
        <f>SUBTOTAL(9,Q298:Q298)</f>
        <v>0</v>
      </c>
      <c r="R299" s="90"/>
      <c r="S299" s="90"/>
      <c r="T299" s="90"/>
      <c r="U299" s="68"/>
      <c r="V299" s="92"/>
      <c r="W299" s="97">
        <f>($W$6-O299-P299-N299)/($W$6-O299-P299)</f>
        <v>1</v>
      </c>
      <c r="X299" s="90"/>
    </row>
    <row r="300" spans="1:24" ht="26.25" customHeight="1" outlineLevel="2">
      <c r="A300" s="74">
        <v>114</v>
      </c>
      <c r="B300" s="74" t="s">
        <v>629</v>
      </c>
      <c r="C300" s="91" t="s">
        <v>129</v>
      </c>
      <c r="D300" s="74">
        <v>315</v>
      </c>
      <c r="E300" s="74" t="s">
        <v>212</v>
      </c>
      <c r="F300" s="74"/>
      <c r="G300" s="105"/>
      <c r="H300" s="123"/>
      <c r="I300" s="105"/>
      <c r="J300" s="123"/>
      <c r="K300" s="123"/>
      <c r="L300" s="123"/>
      <c r="M300" s="123"/>
      <c r="N300" s="107"/>
      <c r="O300" s="107"/>
      <c r="P300" s="107"/>
      <c r="Q300" s="107"/>
      <c r="R300" s="53"/>
      <c r="S300" s="53"/>
      <c r="T300" s="53"/>
      <c r="U300" s="91"/>
      <c r="V300" s="92"/>
      <c r="W300" s="92"/>
      <c r="X300" s="108"/>
    </row>
    <row r="301" spans="1:24" ht="15" outlineLevel="1">
      <c r="A301" s="74"/>
      <c r="B301" s="74"/>
      <c r="C301" s="117" t="s">
        <v>391</v>
      </c>
      <c r="D301" s="74"/>
      <c r="E301" s="74"/>
      <c r="F301" s="74"/>
      <c r="G301" s="105"/>
      <c r="H301" s="123"/>
      <c r="I301" s="105"/>
      <c r="J301" s="123"/>
      <c r="K301" s="123"/>
      <c r="L301" s="123"/>
      <c r="M301" s="123"/>
      <c r="N301" s="107">
        <f>SUBTOTAL(9,N300:N300)</f>
        <v>0</v>
      </c>
      <c r="O301" s="107">
        <f>SUBTOTAL(9,O300:O300)</f>
        <v>0</v>
      </c>
      <c r="P301" s="107">
        <f>SUBTOTAL(9,P300:P300)</f>
        <v>0</v>
      </c>
      <c r="Q301" s="107">
        <f>SUBTOTAL(9,Q300:Q300)</f>
        <v>0</v>
      </c>
      <c r="R301" s="53"/>
      <c r="S301" s="53"/>
      <c r="T301" s="53"/>
      <c r="U301" s="91"/>
      <c r="V301" s="92"/>
      <c r="W301" s="97">
        <f>($W$6-O301-P301-N301)/($W$6-O301-P301)</f>
        <v>1</v>
      </c>
      <c r="X301" s="108"/>
    </row>
    <row r="302" spans="1:24" ht="24" customHeight="1" outlineLevel="2">
      <c r="A302" s="68">
        <v>115</v>
      </c>
      <c r="B302" s="68" t="s">
        <v>630</v>
      </c>
      <c r="C302" s="86" t="s">
        <v>130</v>
      </c>
      <c r="D302" s="68">
        <v>315</v>
      </c>
      <c r="E302" s="74" t="s">
        <v>212</v>
      </c>
      <c r="F302" s="68"/>
      <c r="G302" s="68"/>
      <c r="H302" s="68"/>
      <c r="I302" s="68"/>
      <c r="J302" s="68"/>
      <c r="K302" s="68"/>
      <c r="L302" s="68"/>
      <c r="M302" s="68"/>
      <c r="N302" s="68"/>
      <c r="O302" s="68"/>
      <c r="P302" s="68"/>
      <c r="Q302" s="68"/>
      <c r="R302" s="90"/>
      <c r="S302" s="90"/>
      <c r="T302" s="90"/>
      <c r="U302" s="68"/>
      <c r="V302" s="92" t="s">
        <v>776</v>
      </c>
      <c r="W302" s="93"/>
      <c r="X302" s="90"/>
    </row>
    <row r="303" spans="1:24" ht="15" outlineLevel="1">
      <c r="A303" s="68"/>
      <c r="B303" s="68"/>
      <c r="C303" s="98" t="s">
        <v>392</v>
      </c>
      <c r="D303" s="68"/>
      <c r="E303" s="74"/>
      <c r="F303" s="68"/>
      <c r="G303" s="68"/>
      <c r="H303" s="68"/>
      <c r="I303" s="68"/>
      <c r="J303" s="68"/>
      <c r="K303" s="68"/>
      <c r="L303" s="68"/>
      <c r="M303" s="68"/>
      <c r="N303" s="68">
        <f>SUBTOTAL(9,N302:N302)</f>
        <v>0</v>
      </c>
      <c r="O303" s="68">
        <f>SUBTOTAL(9,O302:O302)</f>
        <v>0</v>
      </c>
      <c r="P303" s="68">
        <f>SUBTOTAL(9,P302:P302)</f>
        <v>0</v>
      </c>
      <c r="Q303" s="68">
        <f>SUBTOTAL(9,Q302:Q302)</f>
        <v>0</v>
      </c>
      <c r="R303" s="90"/>
      <c r="S303" s="90"/>
      <c r="T303" s="90"/>
      <c r="U303" s="68"/>
      <c r="V303" s="92"/>
      <c r="W303" s="97">
        <f>($W$6-O303-P303-N303)/($W$6-O303-P303)</f>
        <v>1</v>
      </c>
      <c r="X303" s="90"/>
    </row>
    <row r="304" spans="1:24" ht="24.75" customHeight="1" outlineLevel="2">
      <c r="A304" s="68">
        <v>116</v>
      </c>
      <c r="B304" s="68" t="s">
        <v>631</v>
      </c>
      <c r="C304" s="86" t="s">
        <v>131</v>
      </c>
      <c r="D304" s="68">
        <v>315</v>
      </c>
      <c r="E304" s="74" t="s">
        <v>212</v>
      </c>
      <c r="F304" s="68"/>
      <c r="G304" s="68"/>
      <c r="H304" s="68"/>
      <c r="I304" s="68"/>
      <c r="J304" s="68"/>
      <c r="K304" s="68"/>
      <c r="L304" s="68"/>
      <c r="M304" s="68"/>
      <c r="N304" s="68"/>
      <c r="O304" s="68"/>
      <c r="P304" s="68"/>
      <c r="Q304" s="68"/>
      <c r="R304" s="90"/>
      <c r="S304" s="90"/>
      <c r="T304" s="90"/>
      <c r="U304" s="68"/>
      <c r="V304" s="92" t="s">
        <v>776</v>
      </c>
      <c r="W304" s="93"/>
      <c r="X304" s="90"/>
    </row>
    <row r="305" spans="1:24" ht="15" outlineLevel="1">
      <c r="A305" s="68"/>
      <c r="B305" s="68"/>
      <c r="C305" s="98" t="s">
        <v>393</v>
      </c>
      <c r="D305" s="68"/>
      <c r="E305" s="74"/>
      <c r="F305" s="68"/>
      <c r="G305" s="68"/>
      <c r="H305" s="68"/>
      <c r="I305" s="68"/>
      <c r="J305" s="68"/>
      <c r="K305" s="68"/>
      <c r="L305" s="68"/>
      <c r="M305" s="68"/>
      <c r="N305" s="68">
        <f>SUBTOTAL(9,N304:N304)</f>
        <v>0</v>
      </c>
      <c r="O305" s="68">
        <f>SUBTOTAL(9,O304:O304)</f>
        <v>0</v>
      </c>
      <c r="P305" s="68">
        <f>SUBTOTAL(9,P304:P304)</f>
        <v>0</v>
      </c>
      <c r="Q305" s="68">
        <f>SUBTOTAL(9,Q304:Q304)</f>
        <v>0</v>
      </c>
      <c r="R305" s="90"/>
      <c r="S305" s="90"/>
      <c r="T305" s="90"/>
      <c r="U305" s="68"/>
      <c r="V305" s="92"/>
      <c r="W305" s="97">
        <f>($W$6-O305-P305-N305)/($W$6-O305-P305)</f>
        <v>1</v>
      </c>
      <c r="X305" s="90"/>
    </row>
    <row r="306" spans="1:24" ht="23.25" customHeight="1" outlineLevel="2">
      <c r="A306" s="74">
        <v>117</v>
      </c>
      <c r="B306" s="74" t="s">
        <v>632</v>
      </c>
      <c r="C306" s="91" t="s">
        <v>132</v>
      </c>
      <c r="D306" s="74">
        <v>315</v>
      </c>
      <c r="E306" s="74" t="s">
        <v>212</v>
      </c>
      <c r="F306" s="74"/>
      <c r="G306" s="139">
        <v>42812</v>
      </c>
      <c r="H306" s="140">
        <v>0.48402777777777778</v>
      </c>
      <c r="I306" s="139">
        <v>42812</v>
      </c>
      <c r="J306" s="140">
        <v>0.8520833333333333</v>
      </c>
      <c r="K306" s="123"/>
      <c r="L306" s="123"/>
      <c r="M306" s="123"/>
      <c r="N306" s="118">
        <v>8.83</v>
      </c>
      <c r="O306" s="118">
        <v>0</v>
      </c>
      <c r="P306" s="118">
        <v>0</v>
      </c>
      <c r="Q306" s="118">
        <v>0</v>
      </c>
      <c r="R306" s="53"/>
      <c r="S306" s="53"/>
      <c r="T306" s="53"/>
      <c r="U306" s="143" t="s">
        <v>857</v>
      </c>
      <c r="V306" s="92" t="s">
        <v>776</v>
      </c>
      <c r="W306" s="92"/>
      <c r="X306" s="114" t="s">
        <v>242</v>
      </c>
    </row>
    <row r="307" spans="1:24" ht="15" outlineLevel="1">
      <c r="A307" s="74"/>
      <c r="B307" s="74"/>
      <c r="C307" s="117" t="s">
        <v>394</v>
      </c>
      <c r="D307" s="74"/>
      <c r="E307" s="74"/>
      <c r="F307" s="74"/>
      <c r="G307" s="105"/>
      <c r="H307" s="123"/>
      <c r="I307" s="105"/>
      <c r="J307" s="123"/>
      <c r="K307" s="123"/>
      <c r="L307" s="123"/>
      <c r="M307" s="123"/>
      <c r="N307" s="107">
        <f>SUBTOTAL(9,N306:N306)</f>
        <v>8.83</v>
      </c>
      <c r="O307" s="107">
        <f>SUBTOTAL(9,O306:O306)</f>
        <v>0</v>
      </c>
      <c r="P307" s="107">
        <f>SUBTOTAL(9,P306:P306)</f>
        <v>0</v>
      </c>
      <c r="Q307" s="107">
        <f>SUBTOTAL(9,Q306:Q306)</f>
        <v>0</v>
      </c>
      <c r="R307" s="53"/>
      <c r="S307" s="53"/>
      <c r="T307" s="53"/>
      <c r="U307" s="91"/>
      <c r="V307" s="92"/>
      <c r="W307" s="97">
        <f>($W$6-O307-P307-N307)/($W$6-O307-P307)</f>
        <v>0.98813172043010744</v>
      </c>
      <c r="X307" s="108"/>
    </row>
    <row r="308" spans="1:24" ht="21.75" customHeight="1" outlineLevel="2">
      <c r="A308" s="68">
        <v>118</v>
      </c>
      <c r="B308" s="68" t="s">
        <v>633</v>
      </c>
      <c r="C308" s="86" t="s">
        <v>133</v>
      </c>
      <c r="D308" s="68">
        <v>315</v>
      </c>
      <c r="E308" s="74" t="s">
        <v>212</v>
      </c>
      <c r="F308" s="68"/>
      <c r="G308" s="68"/>
      <c r="H308" s="68"/>
      <c r="I308" s="68"/>
      <c r="J308" s="68"/>
      <c r="K308" s="68"/>
      <c r="L308" s="68"/>
      <c r="M308" s="68"/>
      <c r="N308" s="68"/>
      <c r="O308" s="68"/>
      <c r="P308" s="68"/>
      <c r="Q308" s="68"/>
      <c r="R308" s="90"/>
      <c r="S308" s="90"/>
      <c r="T308" s="90"/>
      <c r="U308" s="68"/>
      <c r="V308" s="92" t="s">
        <v>776</v>
      </c>
      <c r="W308" s="93"/>
      <c r="X308" s="90"/>
    </row>
    <row r="309" spans="1:24" ht="15" outlineLevel="1">
      <c r="A309" s="68"/>
      <c r="B309" s="68"/>
      <c r="C309" s="98" t="s">
        <v>395</v>
      </c>
      <c r="D309" s="68"/>
      <c r="E309" s="74"/>
      <c r="F309" s="68"/>
      <c r="G309" s="68"/>
      <c r="H309" s="68"/>
      <c r="I309" s="68"/>
      <c r="J309" s="68"/>
      <c r="K309" s="68"/>
      <c r="L309" s="68"/>
      <c r="M309" s="68"/>
      <c r="N309" s="68">
        <f>SUBTOTAL(9,N308:N308)</f>
        <v>0</v>
      </c>
      <c r="O309" s="68">
        <f>SUBTOTAL(9,O308:O308)</f>
        <v>0</v>
      </c>
      <c r="P309" s="68">
        <f>SUBTOTAL(9,P308:P308)</f>
        <v>0</v>
      </c>
      <c r="Q309" s="68">
        <f>SUBTOTAL(9,Q308:Q308)</f>
        <v>0</v>
      </c>
      <c r="R309" s="90"/>
      <c r="S309" s="90"/>
      <c r="T309" s="90"/>
      <c r="U309" s="68"/>
      <c r="V309" s="92"/>
      <c r="W309" s="97">
        <f>($W$6-O309-P309-N309)/($W$6-O309-P309)</f>
        <v>1</v>
      </c>
      <c r="X309" s="90"/>
    </row>
    <row r="310" spans="1:24" ht="25.5" customHeight="1" outlineLevel="2">
      <c r="A310" s="68">
        <v>119</v>
      </c>
      <c r="B310" s="68" t="s">
        <v>634</v>
      </c>
      <c r="C310" s="86" t="s">
        <v>134</v>
      </c>
      <c r="D310" s="68">
        <v>315</v>
      </c>
      <c r="E310" s="74" t="s">
        <v>212</v>
      </c>
      <c r="F310" s="68"/>
      <c r="G310" s="105">
        <v>42797</v>
      </c>
      <c r="H310" s="132">
        <v>0.49236111111111108</v>
      </c>
      <c r="I310" s="105">
        <v>42797</v>
      </c>
      <c r="J310" s="132">
        <v>0.73888888888888893</v>
      </c>
      <c r="K310" s="68"/>
      <c r="L310" s="68"/>
      <c r="M310" s="68"/>
      <c r="N310" s="68">
        <v>5.92</v>
      </c>
      <c r="O310" s="68">
        <v>0</v>
      </c>
      <c r="P310" s="68">
        <v>0</v>
      </c>
      <c r="Q310" s="68">
        <v>0</v>
      </c>
      <c r="R310" s="90"/>
      <c r="S310" s="90"/>
      <c r="T310" s="90"/>
      <c r="U310" s="143" t="s">
        <v>857</v>
      </c>
      <c r="V310" s="92" t="s">
        <v>776</v>
      </c>
      <c r="W310" s="93"/>
      <c r="X310" s="90" t="s">
        <v>242</v>
      </c>
    </row>
    <row r="311" spans="1:24" ht="15" outlineLevel="1">
      <c r="A311" s="68"/>
      <c r="B311" s="68"/>
      <c r="C311" s="98" t="s">
        <v>396</v>
      </c>
      <c r="D311" s="68"/>
      <c r="E311" s="74"/>
      <c r="F311" s="68"/>
      <c r="G311" s="68"/>
      <c r="H311" s="68"/>
      <c r="I311" s="68"/>
      <c r="J311" s="68"/>
      <c r="K311" s="68"/>
      <c r="L311" s="68"/>
      <c r="M311" s="68"/>
      <c r="N311" s="68">
        <f>SUBTOTAL(9,N310:N310)</f>
        <v>5.92</v>
      </c>
      <c r="O311" s="68">
        <f>SUBTOTAL(9,O310:O310)</f>
        <v>0</v>
      </c>
      <c r="P311" s="68">
        <f>SUBTOTAL(9,P310:P310)</f>
        <v>0</v>
      </c>
      <c r="Q311" s="68">
        <f>SUBTOTAL(9,Q310:Q310)</f>
        <v>0</v>
      </c>
      <c r="R311" s="90"/>
      <c r="S311" s="90"/>
      <c r="T311" s="90"/>
      <c r="U311" s="68"/>
      <c r="V311" s="92"/>
      <c r="W311" s="97">
        <f>($W$6-O311-P311-N311)/($W$6-O311-P311)</f>
        <v>0.99204301075268819</v>
      </c>
      <c r="X311" s="90"/>
    </row>
    <row r="312" spans="1:24" ht="23.25" customHeight="1" outlineLevel="2">
      <c r="A312" s="68">
        <v>120</v>
      </c>
      <c r="B312" s="68" t="s">
        <v>635</v>
      </c>
      <c r="C312" s="86" t="s">
        <v>17</v>
      </c>
      <c r="D312" s="68">
        <v>1500</v>
      </c>
      <c r="E312" s="74" t="s">
        <v>212</v>
      </c>
      <c r="F312" s="68"/>
      <c r="G312" s="68"/>
      <c r="H312" s="68"/>
      <c r="I312" s="68"/>
      <c r="J312" s="68"/>
      <c r="K312" s="68"/>
      <c r="L312" s="68"/>
      <c r="M312" s="68"/>
      <c r="N312" s="68"/>
      <c r="O312" s="68"/>
      <c r="P312" s="68"/>
      <c r="Q312" s="68"/>
      <c r="R312" s="90"/>
      <c r="S312" s="90"/>
      <c r="T312" s="90"/>
      <c r="U312" s="68"/>
      <c r="V312" s="92" t="s">
        <v>776</v>
      </c>
      <c r="W312" s="93"/>
      <c r="X312" s="90"/>
    </row>
    <row r="313" spans="1:24" ht="15" outlineLevel="1">
      <c r="A313" s="68"/>
      <c r="B313" s="68"/>
      <c r="C313" s="98" t="s">
        <v>397</v>
      </c>
      <c r="D313" s="68"/>
      <c r="E313" s="74"/>
      <c r="F313" s="68"/>
      <c r="G313" s="68"/>
      <c r="H313" s="68"/>
      <c r="I313" s="68"/>
      <c r="J313" s="68"/>
      <c r="K313" s="68"/>
      <c r="L313" s="68"/>
      <c r="M313" s="68"/>
      <c r="N313" s="68">
        <f>SUBTOTAL(9,N312:N312)</f>
        <v>0</v>
      </c>
      <c r="O313" s="68">
        <f>SUBTOTAL(9,O312:O312)</f>
        <v>0</v>
      </c>
      <c r="P313" s="68">
        <f>SUBTOTAL(9,P312:P312)</f>
        <v>0</v>
      </c>
      <c r="Q313" s="68">
        <f>SUBTOTAL(9,Q312:Q312)</f>
        <v>0</v>
      </c>
      <c r="R313" s="90"/>
      <c r="S313" s="90"/>
      <c r="T313" s="90"/>
      <c r="U313" s="68"/>
      <c r="V313" s="92"/>
      <c r="W313" s="97">
        <f>($W$6-O313-P313-N313)/($W$6-O313-P313)</f>
        <v>1</v>
      </c>
      <c r="X313" s="90"/>
    </row>
    <row r="314" spans="1:24" ht="22.5" customHeight="1" outlineLevel="2">
      <c r="A314" s="68">
        <v>121</v>
      </c>
      <c r="B314" s="68" t="s">
        <v>636</v>
      </c>
      <c r="C314" s="86" t="s">
        <v>30</v>
      </c>
      <c r="D314" s="68">
        <v>1500</v>
      </c>
      <c r="E314" s="74" t="s">
        <v>212</v>
      </c>
      <c r="F314" s="68"/>
      <c r="G314" s="105">
        <v>42795</v>
      </c>
      <c r="H314" s="132">
        <v>0.42083333333333334</v>
      </c>
      <c r="I314" s="105">
        <v>42795</v>
      </c>
      <c r="J314" s="132">
        <v>0.85138888888888886</v>
      </c>
      <c r="K314" s="68"/>
      <c r="L314" s="68"/>
      <c r="M314" s="68"/>
      <c r="N314" s="68">
        <v>10.33</v>
      </c>
      <c r="O314" s="68">
        <v>0</v>
      </c>
      <c r="P314" s="68">
        <v>0</v>
      </c>
      <c r="Q314" s="68">
        <v>0</v>
      </c>
      <c r="R314" s="90"/>
      <c r="S314" s="90"/>
      <c r="T314" s="90"/>
      <c r="U314" s="131" t="s">
        <v>852</v>
      </c>
      <c r="V314" s="92" t="s">
        <v>776</v>
      </c>
      <c r="W314" s="93"/>
      <c r="X314" s="90" t="s">
        <v>242</v>
      </c>
    </row>
    <row r="315" spans="1:24" ht="15" outlineLevel="1">
      <c r="A315" s="68"/>
      <c r="B315" s="68"/>
      <c r="C315" s="98" t="s">
        <v>398</v>
      </c>
      <c r="D315" s="68"/>
      <c r="E315" s="74"/>
      <c r="F315" s="68"/>
      <c r="G315" s="68"/>
      <c r="H315" s="68"/>
      <c r="I315" s="68"/>
      <c r="J315" s="68"/>
      <c r="K315" s="68"/>
      <c r="L315" s="68"/>
      <c r="M315" s="68"/>
      <c r="N315" s="68">
        <f>SUBTOTAL(9,N314:N314)</f>
        <v>10.33</v>
      </c>
      <c r="O315" s="68">
        <f>SUBTOTAL(9,O314:O314)</f>
        <v>0</v>
      </c>
      <c r="P315" s="68">
        <f>SUBTOTAL(9,P314:P314)</f>
        <v>0</v>
      </c>
      <c r="Q315" s="68">
        <f>SUBTOTAL(9,Q314:Q314)</f>
        <v>0</v>
      </c>
      <c r="R315" s="90"/>
      <c r="S315" s="90"/>
      <c r="T315" s="90"/>
      <c r="U315" s="68"/>
      <c r="V315" s="92"/>
      <c r="W315" s="97">
        <f>($W$6-O315-P315-N315)/($W$6-O315-P315)</f>
        <v>0.98611559139784943</v>
      </c>
      <c r="X315" s="90"/>
    </row>
    <row r="316" spans="1:24" ht="20.25" customHeight="1" outlineLevel="2">
      <c r="A316" s="68">
        <v>122</v>
      </c>
      <c r="B316" s="68" t="s">
        <v>637</v>
      </c>
      <c r="C316" s="86" t="s">
        <v>135</v>
      </c>
      <c r="D316" s="68">
        <v>1500</v>
      </c>
      <c r="E316" s="74" t="s">
        <v>212</v>
      </c>
      <c r="F316" s="68"/>
      <c r="G316" s="105">
        <v>42797</v>
      </c>
      <c r="H316" s="132">
        <v>0.43194444444444446</v>
      </c>
      <c r="I316" s="105">
        <v>42797</v>
      </c>
      <c r="J316" s="132">
        <v>0.96666666666666667</v>
      </c>
      <c r="K316" s="68"/>
      <c r="L316" s="68"/>
      <c r="M316" s="68"/>
      <c r="N316" s="68">
        <v>12.83</v>
      </c>
      <c r="O316" s="68">
        <v>0</v>
      </c>
      <c r="P316" s="68">
        <v>0</v>
      </c>
      <c r="Q316" s="68">
        <v>0</v>
      </c>
      <c r="R316" s="90"/>
      <c r="S316" s="90"/>
      <c r="T316" s="90"/>
      <c r="U316" s="131" t="s">
        <v>852</v>
      </c>
      <c r="V316" s="92" t="s">
        <v>776</v>
      </c>
      <c r="W316" s="93"/>
      <c r="X316" s="90" t="s">
        <v>242</v>
      </c>
    </row>
    <row r="317" spans="1:24" ht="15" outlineLevel="1">
      <c r="A317" s="68"/>
      <c r="B317" s="68"/>
      <c r="C317" s="98" t="s">
        <v>399</v>
      </c>
      <c r="D317" s="68"/>
      <c r="E317" s="74"/>
      <c r="F317" s="68"/>
      <c r="G317" s="68"/>
      <c r="H317" s="68"/>
      <c r="I317" s="68"/>
      <c r="J317" s="68"/>
      <c r="K317" s="68"/>
      <c r="L317" s="68"/>
      <c r="M317" s="68"/>
      <c r="N317" s="68">
        <f>SUBTOTAL(9,N316:N316)</f>
        <v>12.83</v>
      </c>
      <c r="O317" s="68">
        <f>SUBTOTAL(9,O316:O316)</f>
        <v>0</v>
      </c>
      <c r="P317" s="68">
        <f>SUBTOTAL(9,P316:P316)</f>
        <v>0</v>
      </c>
      <c r="Q317" s="68">
        <f>SUBTOTAL(9,Q316:Q316)</f>
        <v>0</v>
      </c>
      <c r="R317" s="90"/>
      <c r="S317" s="90"/>
      <c r="T317" s="90"/>
      <c r="U317" s="68"/>
      <c r="V317" s="92"/>
      <c r="W317" s="97">
        <f>($W$6-O317-P317-N317)/($W$6-O317-P317)</f>
        <v>0.98275537634408594</v>
      </c>
      <c r="X317" s="90"/>
    </row>
    <row r="318" spans="1:24" ht="24" customHeight="1" outlineLevel="2">
      <c r="A318" s="68">
        <v>123</v>
      </c>
      <c r="B318" s="68" t="s">
        <v>638</v>
      </c>
      <c r="C318" s="86" t="s">
        <v>136</v>
      </c>
      <c r="D318" s="68">
        <v>315</v>
      </c>
      <c r="E318" s="74" t="s">
        <v>212</v>
      </c>
      <c r="F318" s="68"/>
      <c r="G318" s="139">
        <v>42809</v>
      </c>
      <c r="H318" s="140">
        <v>0.4826388888888889</v>
      </c>
      <c r="I318" s="139">
        <v>42809</v>
      </c>
      <c r="J318" s="140">
        <v>0.75277777777777777</v>
      </c>
      <c r="K318" s="68"/>
      <c r="L318" s="68"/>
      <c r="M318" s="68"/>
      <c r="N318" s="68">
        <v>6.48</v>
      </c>
      <c r="O318" s="68">
        <v>0</v>
      </c>
      <c r="P318" s="68">
        <v>0</v>
      </c>
      <c r="Q318" s="68">
        <v>0</v>
      </c>
      <c r="R318" s="90"/>
      <c r="S318" s="90"/>
      <c r="T318" s="90"/>
      <c r="U318" s="143" t="s">
        <v>859</v>
      </c>
      <c r="V318" s="92" t="s">
        <v>776</v>
      </c>
      <c r="W318" s="93"/>
      <c r="X318" s="90" t="s">
        <v>242</v>
      </c>
    </row>
    <row r="319" spans="1:24" ht="16.5" customHeight="1" outlineLevel="1">
      <c r="A319" s="68"/>
      <c r="B319" s="68"/>
      <c r="C319" s="98" t="s">
        <v>400</v>
      </c>
      <c r="D319" s="68"/>
      <c r="E319" s="74"/>
      <c r="F319" s="68"/>
      <c r="G319" s="68"/>
      <c r="H319" s="68"/>
      <c r="I319" s="68"/>
      <c r="J319" s="68"/>
      <c r="K319" s="68"/>
      <c r="L319" s="68"/>
      <c r="M319" s="68"/>
      <c r="N319" s="68">
        <f>SUBTOTAL(9,N318:N318)</f>
        <v>6.48</v>
      </c>
      <c r="O319" s="68">
        <f>SUBTOTAL(9,O318:O318)</f>
        <v>0</v>
      </c>
      <c r="P319" s="68">
        <f>SUBTOTAL(9,P318:P318)</f>
        <v>0</v>
      </c>
      <c r="Q319" s="68">
        <f>SUBTOTAL(9,Q318:Q318)</f>
        <v>0</v>
      </c>
      <c r="R319" s="90"/>
      <c r="S319" s="90"/>
      <c r="T319" s="90"/>
      <c r="U319" s="68"/>
      <c r="V319" s="92"/>
      <c r="W319" s="97">
        <f>($W$6-O319-P319-N319)/($W$6-O319-P319)</f>
        <v>0.99129032258064509</v>
      </c>
      <c r="X319" s="90"/>
    </row>
    <row r="320" spans="1:24" ht="21" customHeight="1" outlineLevel="2">
      <c r="A320" s="68">
        <v>124</v>
      </c>
      <c r="B320" s="68" t="s">
        <v>639</v>
      </c>
      <c r="C320" s="86" t="s">
        <v>22</v>
      </c>
      <c r="D320" s="68">
        <v>1500</v>
      </c>
      <c r="E320" s="74" t="s">
        <v>212</v>
      </c>
      <c r="F320" s="68"/>
      <c r="G320" s="139">
        <v>42805</v>
      </c>
      <c r="H320" s="140">
        <v>0.42222222222222222</v>
      </c>
      <c r="I320" s="139">
        <v>42805</v>
      </c>
      <c r="J320" s="140">
        <v>0.65416666666666667</v>
      </c>
      <c r="K320" s="68"/>
      <c r="L320" s="68"/>
      <c r="M320" s="68"/>
      <c r="N320" s="68">
        <v>5.57</v>
      </c>
      <c r="O320" s="68">
        <v>0</v>
      </c>
      <c r="P320" s="68">
        <v>0</v>
      </c>
      <c r="Q320" s="68">
        <v>0</v>
      </c>
      <c r="R320" s="90"/>
      <c r="S320" s="90"/>
      <c r="T320" s="90"/>
      <c r="U320" s="143" t="s">
        <v>857</v>
      </c>
      <c r="V320" s="92" t="s">
        <v>776</v>
      </c>
      <c r="W320" s="93"/>
      <c r="X320" s="90" t="s">
        <v>242</v>
      </c>
    </row>
    <row r="321" spans="1:24" ht="15" outlineLevel="1">
      <c r="A321" s="68"/>
      <c r="B321" s="68"/>
      <c r="C321" s="98" t="s">
        <v>401</v>
      </c>
      <c r="D321" s="68"/>
      <c r="E321" s="74"/>
      <c r="F321" s="68"/>
      <c r="G321" s="68"/>
      <c r="H321" s="68"/>
      <c r="I321" s="68"/>
      <c r="J321" s="68"/>
      <c r="K321" s="68"/>
      <c r="L321" s="68"/>
      <c r="M321" s="68"/>
      <c r="N321" s="68">
        <f>SUBTOTAL(9,N320:N320)</f>
        <v>5.57</v>
      </c>
      <c r="O321" s="68">
        <f>SUBTOTAL(9,O320:O320)</f>
        <v>0</v>
      </c>
      <c r="P321" s="68">
        <f>SUBTOTAL(9,P320:P320)</f>
        <v>0</v>
      </c>
      <c r="Q321" s="68">
        <f>SUBTOTAL(9,Q320:Q320)</f>
        <v>0</v>
      </c>
      <c r="R321" s="90"/>
      <c r="S321" s="90"/>
      <c r="T321" s="90"/>
      <c r="U321" s="68"/>
      <c r="V321" s="92"/>
      <c r="W321" s="97">
        <f>($W$6-O321-P321-N321)/($W$6-O321-P321)</f>
        <v>0.99251344086021498</v>
      </c>
      <c r="X321" s="90"/>
    </row>
    <row r="322" spans="1:24" ht="24.75" customHeight="1" outlineLevel="2">
      <c r="A322" s="68">
        <v>125</v>
      </c>
      <c r="B322" s="68" t="s">
        <v>640</v>
      </c>
      <c r="C322" s="86" t="s">
        <v>137</v>
      </c>
      <c r="D322" s="68">
        <v>1500</v>
      </c>
      <c r="E322" s="74" t="s">
        <v>212</v>
      </c>
      <c r="F322" s="68"/>
      <c r="G322" s="105"/>
      <c r="H322" s="132"/>
      <c r="I322" s="105"/>
      <c r="J322" s="132"/>
      <c r="K322" s="68"/>
      <c r="L322" s="68"/>
      <c r="M322" s="68"/>
      <c r="N322" s="68"/>
      <c r="O322" s="68"/>
      <c r="P322" s="68"/>
      <c r="Q322" s="68"/>
      <c r="R322" s="90"/>
      <c r="S322" s="90"/>
      <c r="T322" s="90"/>
      <c r="U322" s="91"/>
      <c r="V322" s="92"/>
      <c r="W322" s="93"/>
      <c r="X322" s="94"/>
    </row>
    <row r="323" spans="1:24" ht="15" outlineLevel="1">
      <c r="A323" s="68"/>
      <c r="B323" s="68"/>
      <c r="C323" s="98" t="s">
        <v>402</v>
      </c>
      <c r="D323" s="68"/>
      <c r="E323" s="74"/>
      <c r="F323" s="68"/>
      <c r="G323" s="68"/>
      <c r="H323" s="68"/>
      <c r="I323" s="68"/>
      <c r="J323" s="68"/>
      <c r="K323" s="68"/>
      <c r="L323" s="68"/>
      <c r="M323" s="68"/>
      <c r="N323" s="68">
        <f>SUBTOTAL(9,N322:N322)</f>
        <v>0</v>
      </c>
      <c r="O323" s="68">
        <f>SUBTOTAL(9,O322:O322)</f>
        <v>0</v>
      </c>
      <c r="P323" s="68">
        <f>SUBTOTAL(9,P322:P322)</f>
        <v>0</v>
      </c>
      <c r="Q323" s="68">
        <f>SUBTOTAL(9,Q322:Q322)</f>
        <v>0</v>
      </c>
      <c r="R323" s="90"/>
      <c r="S323" s="90"/>
      <c r="T323" s="90"/>
      <c r="U323" s="68"/>
      <c r="V323" s="92"/>
      <c r="W323" s="97">
        <f>($W$6-O323-P323-N323)/($W$6-O323-P323)</f>
        <v>1</v>
      </c>
      <c r="X323" s="90"/>
    </row>
    <row r="324" spans="1:24" ht="21.75" customHeight="1" outlineLevel="2">
      <c r="A324" s="68">
        <v>126</v>
      </c>
      <c r="B324" s="68" t="s">
        <v>641</v>
      </c>
      <c r="C324" s="86" t="s">
        <v>138</v>
      </c>
      <c r="D324" s="68">
        <v>1500</v>
      </c>
      <c r="E324" s="74" t="s">
        <v>212</v>
      </c>
      <c r="F324" s="68"/>
      <c r="G324" s="68"/>
      <c r="H324" s="68"/>
      <c r="I324" s="68"/>
      <c r="J324" s="68"/>
      <c r="K324" s="68"/>
      <c r="L324" s="68"/>
      <c r="M324" s="68"/>
      <c r="N324" s="68"/>
      <c r="O324" s="68"/>
      <c r="P324" s="68"/>
      <c r="Q324" s="68"/>
      <c r="R324" s="90"/>
      <c r="S324" s="90"/>
      <c r="T324" s="90"/>
      <c r="U324" s="68"/>
      <c r="V324" s="92" t="s">
        <v>776</v>
      </c>
      <c r="W324" s="93"/>
      <c r="X324" s="90"/>
    </row>
    <row r="325" spans="1:24" ht="15" outlineLevel="1">
      <c r="A325" s="68"/>
      <c r="B325" s="68"/>
      <c r="C325" s="98" t="s">
        <v>403</v>
      </c>
      <c r="D325" s="68"/>
      <c r="E325" s="74"/>
      <c r="F325" s="68"/>
      <c r="G325" s="68"/>
      <c r="H325" s="68"/>
      <c r="I325" s="68"/>
      <c r="J325" s="68"/>
      <c r="K325" s="68"/>
      <c r="L325" s="68"/>
      <c r="M325" s="68"/>
      <c r="N325" s="68">
        <f>SUBTOTAL(9,N324:N324)</f>
        <v>0</v>
      </c>
      <c r="O325" s="68">
        <f>SUBTOTAL(9,O324:O324)</f>
        <v>0</v>
      </c>
      <c r="P325" s="68">
        <f>SUBTOTAL(9,P324:P324)</f>
        <v>0</v>
      </c>
      <c r="Q325" s="68">
        <f>SUBTOTAL(9,Q324:Q324)</f>
        <v>0</v>
      </c>
      <c r="R325" s="90"/>
      <c r="S325" s="90"/>
      <c r="T325" s="90"/>
      <c r="U325" s="68"/>
      <c r="V325" s="92"/>
      <c r="W325" s="97">
        <f>($W$6-O325-P325-N325)/($W$6-O325-P325)</f>
        <v>1</v>
      </c>
      <c r="X325" s="90"/>
    </row>
    <row r="326" spans="1:24" ht="26.25" customHeight="1" outlineLevel="2">
      <c r="A326" s="68">
        <v>127</v>
      </c>
      <c r="B326" s="68" t="s">
        <v>642</v>
      </c>
      <c r="C326" s="86" t="s">
        <v>139</v>
      </c>
      <c r="D326" s="68">
        <v>1500</v>
      </c>
      <c r="E326" s="74" t="s">
        <v>212</v>
      </c>
      <c r="F326" s="68"/>
      <c r="G326" s="139">
        <v>42802</v>
      </c>
      <c r="H326" s="140">
        <v>0.40625</v>
      </c>
      <c r="I326" s="139">
        <v>42802</v>
      </c>
      <c r="J326" s="140">
        <v>0.65902777777777777</v>
      </c>
      <c r="K326" s="68"/>
      <c r="L326" s="68"/>
      <c r="M326" s="68"/>
      <c r="N326" s="68">
        <v>6.07</v>
      </c>
      <c r="O326" s="68">
        <v>0</v>
      </c>
      <c r="P326" s="68">
        <v>0</v>
      </c>
      <c r="Q326" s="68">
        <v>0</v>
      </c>
      <c r="R326" s="90"/>
      <c r="S326" s="90"/>
      <c r="T326" s="90"/>
      <c r="U326" s="143" t="s">
        <v>857</v>
      </c>
      <c r="V326" s="92" t="s">
        <v>776</v>
      </c>
      <c r="W326" s="93"/>
      <c r="X326" s="90" t="s">
        <v>242</v>
      </c>
    </row>
    <row r="327" spans="1:24" ht="15" outlineLevel="1">
      <c r="A327" s="68"/>
      <c r="B327" s="68"/>
      <c r="C327" s="98" t="s">
        <v>404</v>
      </c>
      <c r="D327" s="68"/>
      <c r="E327" s="74"/>
      <c r="F327" s="68"/>
      <c r="G327" s="68"/>
      <c r="H327" s="68"/>
      <c r="I327" s="68"/>
      <c r="J327" s="68"/>
      <c r="K327" s="68"/>
      <c r="L327" s="68"/>
      <c r="M327" s="68"/>
      <c r="N327" s="68">
        <f>SUBTOTAL(9,N326:N326)</f>
        <v>6.07</v>
      </c>
      <c r="O327" s="68">
        <f>SUBTOTAL(9,O326:O326)</f>
        <v>0</v>
      </c>
      <c r="P327" s="68">
        <f>SUBTOTAL(9,P326:P326)</f>
        <v>0</v>
      </c>
      <c r="Q327" s="68">
        <f>SUBTOTAL(9,Q326:Q326)</f>
        <v>0</v>
      </c>
      <c r="R327" s="90"/>
      <c r="S327" s="90"/>
      <c r="T327" s="90"/>
      <c r="U327" s="68"/>
      <c r="V327" s="92"/>
      <c r="W327" s="97">
        <f>($W$6-O327-P327-N327)/($W$6-O327-P327)</f>
        <v>0.99184139784946235</v>
      </c>
      <c r="X327" s="90"/>
    </row>
    <row r="328" spans="1:24" ht="24.75" customHeight="1" outlineLevel="2">
      <c r="A328" s="68">
        <v>128</v>
      </c>
      <c r="B328" s="68" t="s">
        <v>643</v>
      </c>
      <c r="C328" s="86" t="s">
        <v>140</v>
      </c>
      <c r="D328" s="68">
        <v>1500</v>
      </c>
      <c r="E328" s="74" t="s">
        <v>212</v>
      </c>
      <c r="F328" s="68"/>
      <c r="G328" s="139">
        <v>42801</v>
      </c>
      <c r="H328" s="140">
        <v>0.43888888888888888</v>
      </c>
      <c r="I328" s="139">
        <v>42801</v>
      </c>
      <c r="J328" s="140">
        <v>0.78749999999999998</v>
      </c>
      <c r="K328" s="68"/>
      <c r="L328" s="68"/>
      <c r="M328" s="68"/>
      <c r="N328" s="68">
        <v>8.3699999999999992</v>
      </c>
      <c r="O328" s="68">
        <v>0</v>
      </c>
      <c r="P328" s="68">
        <v>0</v>
      </c>
      <c r="Q328" s="68">
        <v>0</v>
      </c>
      <c r="R328" s="90"/>
      <c r="S328" s="90"/>
      <c r="T328" s="90"/>
      <c r="U328" s="143" t="s">
        <v>857</v>
      </c>
      <c r="V328" s="92" t="s">
        <v>776</v>
      </c>
      <c r="W328" s="93"/>
      <c r="X328" s="90" t="s">
        <v>242</v>
      </c>
    </row>
    <row r="329" spans="1:24" ht="15" outlineLevel="1">
      <c r="A329" s="68"/>
      <c r="B329" s="68"/>
      <c r="C329" s="98" t="s">
        <v>405</v>
      </c>
      <c r="D329" s="68"/>
      <c r="E329" s="74"/>
      <c r="F329" s="68"/>
      <c r="G329" s="68"/>
      <c r="H329" s="68"/>
      <c r="I329" s="68"/>
      <c r="J329" s="68"/>
      <c r="K329" s="68"/>
      <c r="L329" s="68"/>
      <c r="M329" s="68"/>
      <c r="N329" s="68">
        <f>SUBTOTAL(9,N328:N328)</f>
        <v>8.3699999999999992</v>
      </c>
      <c r="O329" s="68">
        <f>SUBTOTAL(9,O328:O328)</f>
        <v>0</v>
      </c>
      <c r="P329" s="68">
        <f>SUBTOTAL(9,P328:P328)</f>
        <v>0</v>
      </c>
      <c r="Q329" s="68">
        <f>SUBTOTAL(9,Q328:Q328)</f>
        <v>0</v>
      </c>
      <c r="R329" s="90"/>
      <c r="S329" s="90"/>
      <c r="T329" s="90"/>
      <c r="U329" s="68"/>
      <c r="V329" s="92"/>
      <c r="W329" s="97">
        <f>($W$6-O329-P329-N329)/($W$6-O329-P329)</f>
        <v>0.98875000000000002</v>
      </c>
      <c r="X329" s="90"/>
    </row>
    <row r="330" spans="1:24" ht="21" customHeight="1" outlineLevel="2">
      <c r="A330" s="68">
        <v>129</v>
      </c>
      <c r="B330" s="68" t="s">
        <v>644</v>
      </c>
      <c r="C330" s="86" t="s">
        <v>141</v>
      </c>
      <c r="D330" s="68">
        <v>315</v>
      </c>
      <c r="E330" s="74" t="s">
        <v>212</v>
      </c>
      <c r="F330" s="68"/>
      <c r="G330" s="139">
        <v>42821</v>
      </c>
      <c r="H330" s="140">
        <v>0.4548611111111111</v>
      </c>
      <c r="I330" s="139">
        <v>42821</v>
      </c>
      <c r="J330" s="140">
        <v>0.8027777777777777</v>
      </c>
      <c r="K330" s="68"/>
      <c r="L330" s="68"/>
      <c r="M330" s="68"/>
      <c r="N330" s="68">
        <v>8.35</v>
      </c>
      <c r="O330" s="68">
        <v>0</v>
      </c>
      <c r="P330" s="68">
        <v>0</v>
      </c>
      <c r="Q330" s="68">
        <v>0</v>
      </c>
      <c r="R330" s="90"/>
      <c r="S330" s="90"/>
      <c r="T330" s="90"/>
      <c r="U330" s="143" t="s">
        <v>857</v>
      </c>
      <c r="V330" s="92" t="s">
        <v>776</v>
      </c>
      <c r="W330" s="93"/>
      <c r="X330" s="90" t="s">
        <v>242</v>
      </c>
    </row>
    <row r="331" spans="1:24" ht="15" outlineLevel="1">
      <c r="A331" s="68"/>
      <c r="B331" s="68"/>
      <c r="C331" s="98" t="s">
        <v>406</v>
      </c>
      <c r="D331" s="68"/>
      <c r="E331" s="74"/>
      <c r="F331" s="68"/>
      <c r="G331" s="68"/>
      <c r="H331" s="68"/>
      <c r="I331" s="68"/>
      <c r="J331" s="68"/>
      <c r="K331" s="68"/>
      <c r="L331" s="68"/>
      <c r="M331" s="68"/>
      <c r="N331" s="68">
        <f>SUBTOTAL(9,N330:N330)</f>
        <v>8.35</v>
      </c>
      <c r="O331" s="68">
        <f>SUBTOTAL(9,O330:O330)</f>
        <v>0</v>
      </c>
      <c r="P331" s="68">
        <f>SUBTOTAL(9,P330:P330)</f>
        <v>0</v>
      </c>
      <c r="Q331" s="68">
        <f>SUBTOTAL(9,Q330:Q330)</f>
        <v>0</v>
      </c>
      <c r="R331" s="90"/>
      <c r="S331" s="90"/>
      <c r="T331" s="90"/>
      <c r="U331" s="68"/>
      <c r="V331" s="92"/>
      <c r="W331" s="97">
        <f>($W$6-O331-P331-N331)/($W$6-O331-P331)</f>
        <v>0.9887768817204301</v>
      </c>
      <c r="X331" s="90"/>
    </row>
    <row r="332" spans="1:24" ht="26.25" customHeight="1" outlineLevel="2">
      <c r="A332" s="68">
        <v>130</v>
      </c>
      <c r="B332" s="68" t="s">
        <v>645</v>
      </c>
      <c r="C332" s="86" t="s">
        <v>142</v>
      </c>
      <c r="D332" s="68">
        <v>315</v>
      </c>
      <c r="E332" s="74" t="s">
        <v>212</v>
      </c>
      <c r="F332" s="68"/>
      <c r="G332" s="68"/>
      <c r="H332" s="68"/>
      <c r="I332" s="68"/>
      <c r="J332" s="68"/>
      <c r="K332" s="68"/>
      <c r="L332" s="68"/>
      <c r="M332" s="68"/>
      <c r="N332" s="68"/>
      <c r="O332" s="68"/>
      <c r="P332" s="68"/>
      <c r="Q332" s="68"/>
      <c r="R332" s="90"/>
      <c r="S332" s="90"/>
      <c r="T332" s="90"/>
      <c r="U332" s="68"/>
      <c r="V332" s="92" t="s">
        <v>776</v>
      </c>
      <c r="W332" s="93"/>
      <c r="X332" s="90"/>
    </row>
    <row r="333" spans="1:24" ht="18" customHeight="1" outlineLevel="1">
      <c r="A333" s="68"/>
      <c r="B333" s="68"/>
      <c r="C333" s="98" t="s">
        <v>407</v>
      </c>
      <c r="D333" s="68"/>
      <c r="E333" s="74"/>
      <c r="F333" s="68"/>
      <c r="G333" s="68"/>
      <c r="H333" s="68"/>
      <c r="I333" s="68"/>
      <c r="J333" s="68"/>
      <c r="K333" s="68"/>
      <c r="L333" s="68"/>
      <c r="M333" s="68"/>
      <c r="N333" s="68">
        <f>SUBTOTAL(9,N332:N332)</f>
        <v>0</v>
      </c>
      <c r="O333" s="68">
        <f>SUBTOTAL(9,O332:O332)</f>
        <v>0</v>
      </c>
      <c r="P333" s="68">
        <f>SUBTOTAL(9,P332:P332)</f>
        <v>0</v>
      </c>
      <c r="Q333" s="68">
        <f>SUBTOTAL(9,Q332:Q332)</f>
        <v>0</v>
      </c>
      <c r="R333" s="90"/>
      <c r="S333" s="90"/>
      <c r="T333" s="90"/>
      <c r="U333" s="68"/>
      <c r="V333" s="92"/>
      <c r="W333" s="97">
        <f>($W$6-O333-P333-N333)/($W$6-O333-P333)</f>
        <v>1</v>
      </c>
      <c r="X333" s="90"/>
    </row>
    <row r="334" spans="1:24" ht="21.75" customHeight="1" outlineLevel="2">
      <c r="A334" s="68">
        <v>131</v>
      </c>
      <c r="B334" s="68" t="s">
        <v>646</v>
      </c>
      <c r="C334" s="86" t="s">
        <v>143</v>
      </c>
      <c r="D334" s="68">
        <v>315</v>
      </c>
      <c r="E334" s="74" t="s">
        <v>212</v>
      </c>
      <c r="F334" s="68"/>
      <c r="G334" s="105"/>
      <c r="H334" s="132"/>
      <c r="I334" s="105"/>
      <c r="J334" s="132"/>
      <c r="K334" s="68"/>
      <c r="L334" s="68"/>
      <c r="M334" s="68"/>
      <c r="N334" s="68"/>
      <c r="O334" s="68"/>
      <c r="P334" s="68"/>
      <c r="Q334" s="68"/>
      <c r="R334" s="90"/>
      <c r="S334" s="90"/>
      <c r="T334" s="90"/>
      <c r="U334" s="91"/>
      <c r="V334" s="92"/>
      <c r="W334" s="93"/>
      <c r="X334" s="94"/>
    </row>
    <row r="335" spans="1:24" ht="15" outlineLevel="1">
      <c r="A335" s="68"/>
      <c r="B335" s="68"/>
      <c r="C335" s="98" t="s">
        <v>408</v>
      </c>
      <c r="D335" s="68"/>
      <c r="E335" s="74"/>
      <c r="F335" s="68"/>
      <c r="G335" s="68"/>
      <c r="H335" s="68"/>
      <c r="I335" s="68"/>
      <c r="J335" s="68"/>
      <c r="K335" s="68"/>
      <c r="L335" s="68"/>
      <c r="M335" s="68"/>
      <c r="N335" s="68">
        <f>SUBTOTAL(9,N334:N334)</f>
        <v>0</v>
      </c>
      <c r="O335" s="68">
        <f>SUBTOTAL(9,O334:O334)</f>
        <v>0</v>
      </c>
      <c r="P335" s="68">
        <f>SUBTOTAL(9,P334:P334)</f>
        <v>0</v>
      </c>
      <c r="Q335" s="68">
        <f>SUBTOTAL(9,Q334:Q334)</f>
        <v>0</v>
      </c>
      <c r="R335" s="90"/>
      <c r="S335" s="90"/>
      <c r="T335" s="90"/>
      <c r="U335" s="68"/>
      <c r="V335" s="92"/>
      <c r="W335" s="97">
        <f>($W$6-O335-P335-N335)/($W$6-O335-P335)</f>
        <v>1</v>
      </c>
      <c r="X335" s="90"/>
    </row>
    <row r="336" spans="1:24" ht="20.25" customHeight="1" outlineLevel="2">
      <c r="A336" s="68">
        <v>132</v>
      </c>
      <c r="B336" s="68" t="s">
        <v>647</v>
      </c>
      <c r="C336" s="86" t="s">
        <v>11</v>
      </c>
      <c r="D336" s="68">
        <v>315</v>
      </c>
      <c r="E336" s="74" t="s">
        <v>212</v>
      </c>
      <c r="F336" s="68"/>
      <c r="G336" s="68"/>
      <c r="H336" s="68"/>
      <c r="I336" s="68"/>
      <c r="J336" s="68"/>
      <c r="K336" s="68"/>
      <c r="L336" s="68"/>
      <c r="M336" s="68"/>
      <c r="N336" s="68"/>
      <c r="O336" s="68"/>
      <c r="P336" s="68"/>
      <c r="Q336" s="68"/>
      <c r="R336" s="90"/>
      <c r="S336" s="90"/>
      <c r="T336" s="90"/>
      <c r="U336" s="68"/>
      <c r="V336" s="92" t="s">
        <v>776</v>
      </c>
      <c r="W336" s="93"/>
      <c r="X336" s="90"/>
    </row>
    <row r="337" spans="1:24" ht="15" outlineLevel="1">
      <c r="A337" s="68"/>
      <c r="B337" s="68"/>
      <c r="C337" s="98" t="s">
        <v>409</v>
      </c>
      <c r="D337" s="68"/>
      <c r="E337" s="74"/>
      <c r="F337" s="68"/>
      <c r="G337" s="68"/>
      <c r="H337" s="68"/>
      <c r="I337" s="68"/>
      <c r="J337" s="68"/>
      <c r="K337" s="68"/>
      <c r="L337" s="68"/>
      <c r="M337" s="68"/>
      <c r="N337" s="68">
        <f>SUBTOTAL(9,N336:N336)</f>
        <v>0</v>
      </c>
      <c r="O337" s="68">
        <f>SUBTOTAL(9,O336:O336)</f>
        <v>0</v>
      </c>
      <c r="P337" s="68">
        <f>SUBTOTAL(9,P336:P336)</f>
        <v>0</v>
      </c>
      <c r="Q337" s="68">
        <f>SUBTOTAL(9,Q336:Q336)</f>
        <v>0</v>
      </c>
      <c r="R337" s="90"/>
      <c r="S337" s="90"/>
      <c r="T337" s="90"/>
      <c r="U337" s="68"/>
      <c r="V337" s="92"/>
      <c r="W337" s="97">
        <f>($W$6-O337-P337-N337)/($W$6-O337-P337)</f>
        <v>1</v>
      </c>
      <c r="X337" s="90"/>
    </row>
    <row r="338" spans="1:24" ht="24" customHeight="1" outlineLevel="2">
      <c r="A338" s="68">
        <v>133</v>
      </c>
      <c r="B338" s="68" t="s">
        <v>648</v>
      </c>
      <c r="C338" s="86" t="s">
        <v>33</v>
      </c>
      <c r="D338" s="68">
        <v>315</v>
      </c>
      <c r="E338" s="74" t="s">
        <v>212</v>
      </c>
      <c r="F338" s="68"/>
      <c r="G338" s="68"/>
      <c r="H338" s="68"/>
      <c r="I338" s="68"/>
      <c r="J338" s="68"/>
      <c r="K338" s="68"/>
      <c r="L338" s="68"/>
      <c r="M338" s="68"/>
      <c r="N338" s="68"/>
      <c r="O338" s="68"/>
      <c r="P338" s="68"/>
      <c r="Q338" s="68"/>
      <c r="R338" s="90"/>
      <c r="S338" s="90"/>
      <c r="T338" s="90"/>
      <c r="U338" s="68"/>
      <c r="V338" s="92" t="s">
        <v>776</v>
      </c>
      <c r="W338" s="93"/>
      <c r="X338" s="90"/>
    </row>
    <row r="339" spans="1:24" ht="15" outlineLevel="1">
      <c r="A339" s="68"/>
      <c r="B339" s="68"/>
      <c r="C339" s="98" t="s">
        <v>410</v>
      </c>
      <c r="D339" s="68"/>
      <c r="E339" s="74"/>
      <c r="F339" s="68"/>
      <c r="G339" s="68"/>
      <c r="H339" s="68"/>
      <c r="I339" s="68"/>
      <c r="J339" s="68"/>
      <c r="K339" s="68"/>
      <c r="L339" s="68"/>
      <c r="M339" s="68"/>
      <c r="N339" s="68">
        <f>SUBTOTAL(9,N338:N338)</f>
        <v>0</v>
      </c>
      <c r="O339" s="68">
        <f>SUBTOTAL(9,O338:O338)</f>
        <v>0</v>
      </c>
      <c r="P339" s="68">
        <f>SUBTOTAL(9,P338:P338)</f>
        <v>0</v>
      </c>
      <c r="Q339" s="68">
        <f>SUBTOTAL(9,Q338:Q338)</f>
        <v>0</v>
      </c>
      <c r="R339" s="90"/>
      <c r="S339" s="90"/>
      <c r="T339" s="90"/>
      <c r="U339" s="68"/>
      <c r="V339" s="92"/>
      <c r="W339" s="97">
        <f>($W$6-O339-P339-N339)/($W$6-O339-P339)</f>
        <v>1</v>
      </c>
      <c r="X339" s="90"/>
    </row>
    <row r="340" spans="1:24" ht="20.25" customHeight="1" outlineLevel="2">
      <c r="A340" s="68">
        <v>134</v>
      </c>
      <c r="B340" s="68" t="s">
        <v>649</v>
      </c>
      <c r="C340" s="86" t="s">
        <v>226</v>
      </c>
      <c r="D340" s="68">
        <v>500</v>
      </c>
      <c r="E340" s="74" t="s">
        <v>212</v>
      </c>
      <c r="F340" s="68"/>
      <c r="G340" s="105"/>
      <c r="H340" s="132"/>
      <c r="I340" s="105"/>
      <c r="J340" s="132"/>
      <c r="K340" s="68"/>
      <c r="L340" s="68"/>
      <c r="M340" s="68"/>
      <c r="N340" s="68"/>
      <c r="O340" s="68"/>
      <c r="P340" s="68"/>
      <c r="Q340" s="68"/>
      <c r="R340" s="90"/>
      <c r="S340" s="90"/>
      <c r="T340" s="90"/>
      <c r="U340" s="91"/>
      <c r="V340" s="92"/>
      <c r="W340" s="93"/>
      <c r="X340" s="94"/>
    </row>
    <row r="341" spans="1:24" ht="15" outlineLevel="1">
      <c r="A341" s="68"/>
      <c r="B341" s="68"/>
      <c r="C341" s="98" t="s">
        <v>438</v>
      </c>
      <c r="D341" s="68"/>
      <c r="E341" s="74"/>
      <c r="F341" s="68"/>
      <c r="G341" s="68"/>
      <c r="H341" s="68"/>
      <c r="I341" s="68"/>
      <c r="J341" s="68"/>
      <c r="K341" s="68"/>
      <c r="L341" s="68"/>
      <c r="M341" s="68"/>
      <c r="N341" s="68">
        <f>SUBTOTAL(9,N340:N340)</f>
        <v>0</v>
      </c>
      <c r="O341" s="68">
        <f>SUBTOTAL(9,O340:O340)</f>
        <v>0</v>
      </c>
      <c r="P341" s="68">
        <f>SUBTOTAL(9,P340:P340)</f>
        <v>0</v>
      </c>
      <c r="Q341" s="68">
        <f>SUBTOTAL(9,Q340:Q340)</f>
        <v>0</v>
      </c>
      <c r="R341" s="90"/>
      <c r="S341" s="90"/>
      <c r="T341" s="90"/>
      <c r="U341" s="68"/>
      <c r="V341" s="92"/>
      <c r="W341" s="97">
        <f>($W$6-O341-P341-N341)/($W$6-O341-P341)</f>
        <v>1</v>
      </c>
      <c r="X341" s="90"/>
    </row>
    <row r="342" spans="1:24" ht="26.25" customHeight="1" outlineLevel="2">
      <c r="A342" s="68">
        <v>135</v>
      </c>
      <c r="B342" s="68" t="s">
        <v>650</v>
      </c>
      <c r="C342" s="86" t="s">
        <v>144</v>
      </c>
      <c r="D342" s="68">
        <v>315</v>
      </c>
      <c r="E342" s="74" t="s">
        <v>212</v>
      </c>
      <c r="F342" s="68"/>
      <c r="G342" s="68"/>
      <c r="H342" s="68"/>
      <c r="I342" s="68"/>
      <c r="J342" s="68"/>
      <c r="K342" s="68"/>
      <c r="L342" s="68"/>
      <c r="M342" s="68"/>
      <c r="N342" s="68"/>
      <c r="O342" s="68"/>
      <c r="P342" s="68"/>
      <c r="Q342" s="68"/>
      <c r="R342" s="90"/>
      <c r="S342" s="90"/>
      <c r="T342" s="90"/>
      <c r="U342" s="68"/>
      <c r="V342" s="92" t="s">
        <v>776</v>
      </c>
      <c r="W342" s="93"/>
      <c r="X342" s="90"/>
    </row>
    <row r="343" spans="1:24" ht="15" outlineLevel="1">
      <c r="A343" s="68"/>
      <c r="B343" s="68"/>
      <c r="C343" s="98" t="s">
        <v>411</v>
      </c>
      <c r="D343" s="68"/>
      <c r="E343" s="74"/>
      <c r="F343" s="68"/>
      <c r="G343" s="68"/>
      <c r="H343" s="68"/>
      <c r="I343" s="68"/>
      <c r="J343" s="68"/>
      <c r="K343" s="68"/>
      <c r="L343" s="68"/>
      <c r="M343" s="68"/>
      <c r="N343" s="68">
        <f>SUBTOTAL(9,N342:N342)</f>
        <v>0</v>
      </c>
      <c r="O343" s="68">
        <f>SUBTOTAL(9,O342:O342)</f>
        <v>0</v>
      </c>
      <c r="P343" s="68">
        <f>SUBTOTAL(9,P342:P342)</f>
        <v>0</v>
      </c>
      <c r="Q343" s="68">
        <f>SUBTOTAL(9,Q342:Q342)</f>
        <v>0</v>
      </c>
      <c r="R343" s="90"/>
      <c r="S343" s="90"/>
      <c r="T343" s="90"/>
      <c r="U343" s="68"/>
      <c r="V343" s="92"/>
      <c r="W343" s="97">
        <f>($W$6-O343-P343-N343)/($W$6-O343-P343)</f>
        <v>1</v>
      </c>
      <c r="X343" s="90"/>
    </row>
    <row r="344" spans="1:24" ht="24.75" customHeight="1" outlineLevel="2">
      <c r="A344" s="68">
        <v>136</v>
      </c>
      <c r="B344" s="68" t="s">
        <v>651</v>
      </c>
      <c r="C344" s="86" t="s">
        <v>145</v>
      </c>
      <c r="D344" s="68">
        <v>315</v>
      </c>
      <c r="E344" s="74" t="s">
        <v>212</v>
      </c>
      <c r="F344" s="68"/>
      <c r="G344" s="139">
        <v>42814</v>
      </c>
      <c r="H344" s="140">
        <v>0.41388888888888892</v>
      </c>
      <c r="I344" s="139">
        <v>42814</v>
      </c>
      <c r="J344" s="140">
        <v>0.73819444444444438</v>
      </c>
      <c r="K344" s="68"/>
      <c r="L344" s="68"/>
      <c r="M344" s="68"/>
      <c r="N344" s="68">
        <v>7.78</v>
      </c>
      <c r="O344" s="68">
        <v>0</v>
      </c>
      <c r="P344" s="68">
        <v>0</v>
      </c>
      <c r="Q344" s="68">
        <v>0</v>
      </c>
      <c r="R344" s="90"/>
      <c r="S344" s="90"/>
      <c r="T344" s="90"/>
      <c r="U344" s="143" t="s">
        <v>859</v>
      </c>
      <c r="V344" s="92" t="s">
        <v>776</v>
      </c>
      <c r="W344" s="93"/>
      <c r="X344" s="90" t="s">
        <v>242</v>
      </c>
    </row>
    <row r="345" spans="1:24" ht="15" outlineLevel="1">
      <c r="A345" s="68"/>
      <c r="B345" s="68"/>
      <c r="C345" s="98" t="s">
        <v>412</v>
      </c>
      <c r="D345" s="68"/>
      <c r="E345" s="74"/>
      <c r="F345" s="68"/>
      <c r="G345" s="68"/>
      <c r="H345" s="68"/>
      <c r="I345" s="68"/>
      <c r="J345" s="68"/>
      <c r="K345" s="68"/>
      <c r="L345" s="68"/>
      <c r="M345" s="68"/>
      <c r="N345" s="68">
        <f>SUBTOTAL(9,N344:N344)</f>
        <v>7.78</v>
      </c>
      <c r="O345" s="68">
        <f>SUBTOTAL(9,O344:O344)</f>
        <v>0</v>
      </c>
      <c r="P345" s="68">
        <f>SUBTOTAL(9,P344:P344)</f>
        <v>0</v>
      </c>
      <c r="Q345" s="68">
        <f>SUBTOTAL(9,Q344:Q344)</f>
        <v>0</v>
      </c>
      <c r="R345" s="90"/>
      <c r="S345" s="90"/>
      <c r="T345" s="90"/>
      <c r="U345" s="68"/>
      <c r="V345" s="92"/>
      <c r="W345" s="97">
        <f>($W$6-O345-P345-N345)/($W$6-O345-P345)</f>
        <v>0.98954301075268825</v>
      </c>
      <c r="X345" s="90"/>
    </row>
    <row r="346" spans="1:24" ht="20.25" customHeight="1" outlineLevel="2">
      <c r="A346" s="68">
        <v>137</v>
      </c>
      <c r="B346" s="68" t="s">
        <v>652</v>
      </c>
      <c r="C346" s="86" t="s">
        <v>146</v>
      </c>
      <c r="D346" s="68">
        <v>315</v>
      </c>
      <c r="E346" s="74" t="s">
        <v>212</v>
      </c>
      <c r="F346" s="68"/>
      <c r="G346" s="68"/>
      <c r="H346" s="68"/>
      <c r="I346" s="68"/>
      <c r="J346" s="68"/>
      <c r="K346" s="68"/>
      <c r="L346" s="68"/>
      <c r="M346" s="68"/>
      <c r="N346" s="68"/>
      <c r="O346" s="68"/>
      <c r="P346" s="68"/>
      <c r="Q346" s="68"/>
      <c r="R346" s="90"/>
      <c r="S346" s="90"/>
      <c r="T346" s="90"/>
      <c r="U346" s="68"/>
      <c r="V346" s="92" t="s">
        <v>776</v>
      </c>
      <c r="W346" s="93"/>
      <c r="X346" s="90"/>
    </row>
    <row r="347" spans="1:24" ht="15" outlineLevel="1">
      <c r="A347" s="68"/>
      <c r="B347" s="68"/>
      <c r="C347" s="98" t="s">
        <v>413</v>
      </c>
      <c r="D347" s="68"/>
      <c r="E347" s="74"/>
      <c r="F347" s="68"/>
      <c r="G347" s="68"/>
      <c r="H347" s="68"/>
      <c r="I347" s="68"/>
      <c r="J347" s="68"/>
      <c r="K347" s="68"/>
      <c r="L347" s="68"/>
      <c r="M347" s="68"/>
      <c r="N347" s="68">
        <f>SUBTOTAL(9,N346:N346)</f>
        <v>0</v>
      </c>
      <c r="O347" s="68">
        <f>SUBTOTAL(9,O346:O346)</f>
        <v>0</v>
      </c>
      <c r="P347" s="68">
        <f>SUBTOTAL(9,P346:P346)</f>
        <v>0</v>
      </c>
      <c r="Q347" s="68">
        <f>SUBTOTAL(9,Q346:Q346)</f>
        <v>0</v>
      </c>
      <c r="R347" s="90"/>
      <c r="S347" s="90"/>
      <c r="T347" s="90"/>
      <c r="U347" s="68"/>
      <c r="V347" s="92"/>
      <c r="W347" s="97">
        <f>($W$6-O347-P347-N347)/($W$6-O347-P347)</f>
        <v>1</v>
      </c>
      <c r="X347" s="90"/>
    </row>
    <row r="348" spans="1:24" ht="15" outlineLevel="2">
      <c r="A348" s="68">
        <v>138</v>
      </c>
      <c r="B348" s="68" t="s">
        <v>653</v>
      </c>
      <c r="C348" s="86" t="s">
        <v>147</v>
      </c>
      <c r="D348" s="68">
        <v>315</v>
      </c>
      <c r="E348" s="74" t="s">
        <v>212</v>
      </c>
      <c r="F348" s="68"/>
      <c r="G348" s="105"/>
      <c r="H348" s="132"/>
      <c r="I348" s="105"/>
      <c r="J348" s="132"/>
      <c r="K348" s="68"/>
      <c r="L348" s="68"/>
      <c r="M348" s="68"/>
      <c r="N348" s="68"/>
      <c r="O348" s="68"/>
      <c r="P348" s="68"/>
      <c r="Q348" s="68"/>
      <c r="R348" s="90"/>
      <c r="S348" s="90"/>
      <c r="T348" s="90"/>
      <c r="U348" s="91"/>
      <c r="V348" s="92"/>
      <c r="W348" s="93"/>
      <c r="X348" s="94"/>
    </row>
    <row r="349" spans="1:24" ht="15" outlineLevel="1">
      <c r="A349" s="68"/>
      <c r="B349" s="68"/>
      <c r="C349" s="98" t="s">
        <v>414</v>
      </c>
      <c r="D349" s="68"/>
      <c r="E349" s="74"/>
      <c r="F349" s="68"/>
      <c r="G349" s="68"/>
      <c r="H349" s="68"/>
      <c r="I349" s="68"/>
      <c r="J349" s="68"/>
      <c r="K349" s="68"/>
      <c r="L349" s="68"/>
      <c r="M349" s="68"/>
      <c r="N349" s="68">
        <f>SUBTOTAL(9,N348:N348)</f>
        <v>0</v>
      </c>
      <c r="O349" s="68">
        <f>SUBTOTAL(9,O348:O348)</f>
        <v>0</v>
      </c>
      <c r="P349" s="68">
        <f>SUBTOTAL(9,P348:P348)</f>
        <v>0</v>
      </c>
      <c r="Q349" s="68">
        <f>SUBTOTAL(9,Q348:Q348)</f>
        <v>0</v>
      </c>
      <c r="R349" s="90"/>
      <c r="S349" s="90"/>
      <c r="T349" s="90"/>
      <c r="U349" s="68"/>
      <c r="V349" s="92"/>
      <c r="W349" s="97">
        <f>($W$6-O349-P349-N349)/($W$6-O349-P349)</f>
        <v>1</v>
      </c>
      <c r="X349" s="90"/>
    </row>
    <row r="350" spans="1:24" ht="24" customHeight="1" outlineLevel="2">
      <c r="A350" s="68">
        <v>139</v>
      </c>
      <c r="B350" s="68" t="s">
        <v>654</v>
      </c>
      <c r="C350" s="86" t="s">
        <v>3</v>
      </c>
      <c r="D350" s="68">
        <v>315</v>
      </c>
      <c r="E350" s="74" t="s">
        <v>212</v>
      </c>
      <c r="F350" s="68"/>
      <c r="G350" s="105"/>
      <c r="H350" s="132"/>
      <c r="I350" s="105"/>
      <c r="J350" s="132"/>
      <c r="K350" s="68"/>
      <c r="L350" s="68"/>
      <c r="M350" s="68"/>
      <c r="N350" s="68"/>
      <c r="O350" s="68"/>
      <c r="P350" s="68"/>
      <c r="Q350" s="68"/>
      <c r="R350" s="90"/>
      <c r="S350" s="90"/>
      <c r="T350" s="90"/>
      <c r="U350" s="91"/>
      <c r="V350" s="92"/>
      <c r="W350" s="93"/>
      <c r="X350" s="90"/>
    </row>
    <row r="351" spans="1:24" ht="15" outlineLevel="1">
      <c r="A351" s="68"/>
      <c r="B351" s="68"/>
      <c r="C351" s="98" t="s">
        <v>415</v>
      </c>
      <c r="D351" s="68"/>
      <c r="E351" s="74"/>
      <c r="F351" s="68"/>
      <c r="G351" s="68"/>
      <c r="H351" s="68"/>
      <c r="I351" s="68"/>
      <c r="J351" s="68"/>
      <c r="K351" s="68"/>
      <c r="L351" s="68"/>
      <c r="M351" s="68"/>
      <c r="N351" s="68">
        <f>SUBTOTAL(9,N350:N350)</f>
        <v>0</v>
      </c>
      <c r="O351" s="68">
        <f>SUBTOTAL(9,O350:O350)</f>
        <v>0</v>
      </c>
      <c r="P351" s="68">
        <f>SUBTOTAL(9,P350:P350)</f>
        <v>0</v>
      </c>
      <c r="Q351" s="68">
        <f>SUBTOTAL(9,Q350:Q350)</f>
        <v>0</v>
      </c>
      <c r="R351" s="90"/>
      <c r="S351" s="90"/>
      <c r="T351" s="90"/>
      <c r="U351" s="68"/>
      <c r="V351" s="92"/>
      <c r="W351" s="97">
        <f>($W$6-O351-P351-N351)/($W$6-O351-P351)</f>
        <v>1</v>
      </c>
      <c r="X351" s="90"/>
    </row>
    <row r="352" spans="1:24" ht="27" customHeight="1" outlineLevel="2">
      <c r="A352" s="68">
        <v>140</v>
      </c>
      <c r="B352" s="68" t="s">
        <v>655</v>
      </c>
      <c r="C352" s="86" t="s">
        <v>148</v>
      </c>
      <c r="D352" s="68">
        <v>1500</v>
      </c>
      <c r="E352" s="74" t="s">
        <v>212</v>
      </c>
      <c r="F352" s="68"/>
      <c r="G352" s="68"/>
      <c r="H352" s="68"/>
      <c r="I352" s="68"/>
      <c r="J352" s="68"/>
      <c r="K352" s="68"/>
      <c r="L352" s="68"/>
      <c r="M352" s="68"/>
      <c r="N352" s="68"/>
      <c r="O352" s="68"/>
      <c r="P352" s="68"/>
      <c r="Q352" s="68"/>
      <c r="R352" s="90"/>
      <c r="S352" s="90"/>
      <c r="T352" s="90"/>
      <c r="U352" s="68"/>
      <c r="V352" s="92" t="s">
        <v>776</v>
      </c>
      <c r="W352" s="93"/>
      <c r="X352" s="90"/>
    </row>
    <row r="353" spans="1:24" ht="15" outlineLevel="1">
      <c r="A353" s="68"/>
      <c r="B353" s="68"/>
      <c r="C353" s="98" t="s">
        <v>416</v>
      </c>
      <c r="D353" s="68"/>
      <c r="E353" s="74"/>
      <c r="F353" s="68"/>
      <c r="G353" s="68"/>
      <c r="H353" s="68"/>
      <c r="I353" s="68"/>
      <c r="J353" s="68"/>
      <c r="K353" s="68"/>
      <c r="L353" s="68"/>
      <c r="M353" s="68"/>
      <c r="N353" s="68">
        <f>SUBTOTAL(9,N352:N352)</f>
        <v>0</v>
      </c>
      <c r="O353" s="68">
        <f>SUBTOTAL(9,O352:O352)</f>
        <v>0</v>
      </c>
      <c r="P353" s="68">
        <f>SUBTOTAL(9,P352:P352)</f>
        <v>0</v>
      </c>
      <c r="Q353" s="68">
        <f>SUBTOTAL(9,Q352:Q352)</f>
        <v>0</v>
      </c>
      <c r="R353" s="90"/>
      <c r="S353" s="90"/>
      <c r="T353" s="90"/>
      <c r="U353" s="68"/>
      <c r="V353" s="92"/>
      <c r="W353" s="97">
        <f>($W$6-O353-P353-N353)/($W$6-O353-P353)</f>
        <v>1</v>
      </c>
      <c r="X353" s="90"/>
    </row>
    <row r="354" spans="1:24" ht="24.75" customHeight="1" outlineLevel="2">
      <c r="A354" s="68">
        <v>141</v>
      </c>
      <c r="B354" s="68" t="s">
        <v>656</v>
      </c>
      <c r="C354" s="86" t="s">
        <v>149</v>
      </c>
      <c r="D354" s="68">
        <v>1500</v>
      </c>
      <c r="E354" s="74" t="s">
        <v>212</v>
      </c>
      <c r="F354" s="68"/>
      <c r="G354" s="68"/>
      <c r="H354" s="68"/>
      <c r="I354" s="68"/>
      <c r="J354" s="68"/>
      <c r="K354" s="68"/>
      <c r="L354" s="68"/>
      <c r="M354" s="68"/>
      <c r="N354" s="68"/>
      <c r="O354" s="68"/>
      <c r="P354" s="68"/>
      <c r="Q354" s="68"/>
      <c r="R354" s="90"/>
      <c r="S354" s="90"/>
      <c r="T354" s="90"/>
      <c r="U354" s="68"/>
      <c r="V354" s="92" t="s">
        <v>776</v>
      </c>
      <c r="W354" s="93"/>
      <c r="X354" s="90"/>
    </row>
    <row r="355" spans="1:24" ht="15" outlineLevel="1">
      <c r="A355" s="68"/>
      <c r="B355" s="68"/>
      <c r="C355" s="98" t="s">
        <v>417</v>
      </c>
      <c r="D355" s="68"/>
      <c r="E355" s="74"/>
      <c r="F355" s="68"/>
      <c r="G355" s="68"/>
      <c r="H355" s="68"/>
      <c r="I355" s="68"/>
      <c r="J355" s="68"/>
      <c r="K355" s="68"/>
      <c r="L355" s="68"/>
      <c r="M355" s="68"/>
      <c r="N355" s="68">
        <f>SUBTOTAL(9,N354:N354)</f>
        <v>0</v>
      </c>
      <c r="O355" s="68">
        <f>SUBTOTAL(9,O354:O354)</f>
        <v>0</v>
      </c>
      <c r="P355" s="68">
        <f>SUBTOTAL(9,P354:P354)</f>
        <v>0</v>
      </c>
      <c r="Q355" s="68">
        <f>SUBTOTAL(9,Q354:Q354)</f>
        <v>0</v>
      </c>
      <c r="R355" s="90"/>
      <c r="S355" s="90"/>
      <c r="T355" s="90"/>
      <c r="U355" s="68"/>
      <c r="V355" s="92"/>
      <c r="W355" s="97">
        <f>($W$6-O355-P355-N355)/($W$6-O355-P355)</f>
        <v>1</v>
      </c>
      <c r="X355" s="90"/>
    </row>
    <row r="356" spans="1:24" ht="21.75" customHeight="1" outlineLevel="2">
      <c r="A356" s="74">
        <v>142</v>
      </c>
      <c r="B356" s="74" t="s">
        <v>657</v>
      </c>
      <c r="C356" s="91" t="s">
        <v>150</v>
      </c>
      <c r="D356" s="74">
        <v>1500</v>
      </c>
      <c r="E356" s="74" t="s">
        <v>212</v>
      </c>
      <c r="F356" s="74"/>
      <c r="G356" s="105"/>
      <c r="H356" s="123"/>
      <c r="I356" s="105"/>
      <c r="J356" s="123"/>
      <c r="K356" s="123"/>
      <c r="L356" s="123"/>
      <c r="M356" s="123"/>
      <c r="N356" s="107"/>
      <c r="O356" s="107"/>
      <c r="P356" s="107"/>
      <c r="Q356" s="107"/>
      <c r="R356" s="53"/>
      <c r="S356" s="53"/>
      <c r="T356" s="53"/>
      <c r="U356" s="91"/>
      <c r="V356" s="92"/>
      <c r="W356" s="92"/>
      <c r="X356" s="108"/>
    </row>
    <row r="357" spans="1:24" ht="15" outlineLevel="1">
      <c r="A357" s="74"/>
      <c r="B357" s="74"/>
      <c r="C357" s="117" t="s">
        <v>418</v>
      </c>
      <c r="D357" s="74"/>
      <c r="E357" s="74"/>
      <c r="F357" s="74"/>
      <c r="G357" s="105"/>
      <c r="H357" s="123"/>
      <c r="I357" s="105"/>
      <c r="J357" s="123"/>
      <c r="K357" s="123"/>
      <c r="L357" s="123"/>
      <c r="M357" s="123"/>
      <c r="N357" s="107">
        <f>SUBTOTAL(9,N356:N356)</f>
        <v>0</v>
      </c>
      <c r="O357" s="107">
        <f>SUBTOTAL(9,O356:O356)</f>
        <v>0</v>
      </c>
      <c r="P357" s="107">
        <f>SUBTOTAL(9,P356:P356)</f>
        <v>0</v>
      </c>
      <c r="Q357" s="107">
        <f>SUBTOTAL(9,Q356:Q356)</f>
        <v>0</v>
      </c>
      <c r="R357" s="53"/>
      <c r="S357" s="53"/>
      <c r="T357" s="53"/>
      <c r="U357" s="91"/>
      <c r="V357" s="92"/>
      <c r="W357" s="97">
        <f>($W$6-O357-P357-N357)/($W$6-O357-P357)</f>
        <v>1</v>
      </c>
      <c r="X357" s="108"/>
    </row>
    <row r="358" spans="1:24" ht="26.25" customHeight="1" outlineLevel="2">
      <c r="A358" s="68">
        <v>143</v>
      </c>
      <c r="B358" s="68" t="s">
        <v>658</v>
      </c>
      <c r="C358" s="86" t="s">
        <v>151</v>
      </c>
      <c r="D358" s="68">
        <v>1500</v>
      </c>
      <c r="E358" s="74" t="s">
        <v>212</v>
      </c>
      <c r="F358" s="68"/>
      <c r="G358" s="68"/>
      <c r="H358" s="68"/>
      <c r="I358" s="68"/>
      <c r="J358" s="68"/>
      <c r="K358" s="68"/>
      <c r="L358" s="68"/>
      <c r="M358" s="68"/>
      <c r="N358" s="68"/>
      <c r="O358" s="68"/>
      <c r="P358" s="68"/>
      <c r="Q358" s="68"/>
      <c r="R358" s="90"/>
      <c r="S358" s="90"/>
      <c r="T358" s="90"/>
      <c r="U358" s="68"/>
      <c r="V358" s="92" t="s">
        <v>776</v>
      </c>
      <c r="W358" s="93"/>
      <c r="X358" s="90"/>
    </row>
    <row r="359" spans="1:24" ht="15" outlineLevel="1">
      <c r="A359" s="68"/>
      <c r="B359" s="68"/>
      <c r="C359" s="98" t="s">
        <v>419</v>
      </c>
      <c r="D359" s="68"/>
      <c r="E359" s="74"/>
      <c r="F359" s="68"/>
      <c r="G359" s="68"/>
      <c r="H359" s="68"/>
      <c r="I359" s="68"/>
      <c r="J359" s="68"/>
      <c r="K359" s="68"/>
      <c r="L359" s="68"/>
      <c r="M359" s="68"/>
      <c r="N359" s="68">
        <f>SUBTOTAL(9,N358:N358)</f>
        <v>0</v>
      </c>
      <c r="O359" s="68">
        <f>SUBTOTAL(9,O358:O358)</f>
        <v>0</v>
      </c>
      <c r="P359" s="68">
        <f>SUBTOTAL(9,P358:P358)</f>
        <v>0</v>
      </c>
      <c r="Q359" s="68">
        <f>SUBTOTAL(9,Q358:Q358)</f>
        <v>0</v>
      </c>
      <c r="R359" s="90"/>
      <c r="S359" s="90"/>
      <c r="T359" s="90"/>
      <c r="U359" s="68"/>
      <c r="V359" s="92"/>
      <c r="W359" s="97">
        <f>($W$6-O359-P359-N359)/($W$6-O359-P359)</f>
        <v>1</v>
      </c>
      <c r="X359" s="90"/>
    </row>
    <row r="360" spans="1:24" ht="45" outlineLevel="2">
      <c r="A360" s="68">
        <v>144</v>
      </c>
      <c r="B360" s="68" t="s">
        <v>659</v>
      </c>
      <c r="C360" s="86" t="s">
        <v>10</v>
      </c>
      <c r="D360" s="68">
        <v>315</v>
      </c>
      <c r="E360" s="74" t="s">
        <v>212</v>
      </c>
      <c r="F360" s="68"/>
      <c r="G360" s="139">
        <v>42800</v>
      </c>
      <c r="H360" s="140">
        <v>0.67013888888888884</v>
      </c>
      <c r="I360" s="139">
        <v>42800</v>
      </c>
      <c r="J360" s="140">
        <v>0.8256944444444444</v>
      </c>
      <c r="K360" s="68"/>
      <c r="L360" s="68"/>
      <c r="M360" s="68"/>
      <c r="N360" s="68">
        <v>3.73</v>
      </c>
      <c r="O360" s="68">
        <v>0</v>
      </c>
      <c r="P360" s="68">
        <v>0</v>
      </c>
      <c r="Q360" s="68">
        <v>0</v>
      </c>
      <c r="R360" s="90"/>
      <c r="S360" s="90"/>
      <c r="T360" s="90"/>
      <c r="U360" s="143" t="s">
        <v>865</v>
      </c>
      <c r="V360" s="92" t="s">
        <v>776</v>
      </c>
      <c r="W360" s="93"/>
      <c r="X360" s="90" t="s">
        <v>250</v>
      </c>
    </row>
    <row r="361" spans="1:24" ht="15" outlineLevel="1">
      <c r="A361" s="68"/>
      <c r="B361" s="68"/>
      <c r="C361" s="98" t="s">
        <v>420</v>
      </c>
      <c r="D361" s="68"/>
      <c r="E361" s="74"/>
      <c r="F361" s="68"/>
      <c r="G361" s="68"/>
      <c r="H361" s="68"/>
      <c r="I361" s="68"/>
      <c r="J361" s="68"/>
      <c r="K361" s="68"/>
      <c r="L361" s="68"/>
      <c r="M361" s="68"/>
      <c r="N361" s="68">
        <f>SUBTOTAL(9,N360:N360)</f>
        <v>3.73</v>
      </c>
      <c r="O361" s="68">
        <f>SUBTOTAL(9,O360:O360)</f>
        <v>0</v>
      </c>
      <c r="P361" s="68">
        <f>SUBTOTAL(9,P360:P360)</f>
        <v>0</v>
      </c>
      <c r="Q361" s="68">
        <f>SUBTOTAL(9,Q360:Q360)</f>
        <v>0</v>
      </c>
      <c r="R361" s="90"/>
      <c r="S361" s="90"/>
      <c r="T361" s="90"/>
      <c r="U361" s="68"/>
      <c r="V361" s="92"/>
      <c r="W361" s="97">
        <f>($W$6-O361-P361-N361)/($W$6-O361-P361)</f>
        <v>0.99498655913978495</v>
      </c>
      <c r="X361" s="90"/>
    </row>
    <row r="362" spans="1:24" ht="30" outlineLevel="2">
      <c r="A362" s="68">
        <v>145</v>
      </c>
      <c r="B362" s="68" t="s">
        <v>660</v>
      </c>
      <c r="C362" s="86" t="s">
        <v>152</v>
      </c>
      <c r="D362" s="68">
        <v>1500</v>
      </c>
      <c r="E362" s="74" t="s">
        <v>212</v>
      </c>
      <c r="F362" s="68"/>
      <c r="G362" s="139">
        <v>42817</v>
      </c>
      <c r="H362" s="140">
        <v>0.48958333333333331</v>
      </c>
      <c r="I362" s="139">
        <v>42817</v>
      </c>
      <c r="J362" s="140">
        <v>0.72152777777777777</v>
      </c>
      <c r="K362" s="68"/>
      <c r="L362" s="68"/>
      <c r="M362" s="68"/>
      <c r="N362" s="68">
        <v>5.57</v>
      </c>
      <c r="O362" s="68">
        <v>0</v>
      </c>
      <c r="P362" s="68">
        <v>0</v>
      </c>
      <c r="Q362" s="68">
        <v>0</v>
      </c>
      <c r="R362" s="90"/>
      <c r="S362" s="90"/>
      <c r="T362" s="90"/>
      <c r="U362" s="143" t="s">
        <v>862</v>
      </c>
      <c r="V362" s="92" t="s">
        <v>776</v>
      </c>
      <c r="W362" s="93"/>
      <c r="X362" s="90" t="s">
        <v>250</v>
      </c>
    </row>
    <row r="363" spans="1:24" ht="15" outlineLevel="1">
      <c r="A363" s="68"/>
      <c r="B363" s="68"/>
      <c r="C363" s="98" t="s">
        <v>421</v>
      </c>
      <c r="D363" s="68"/>
      <c r="E363" s="74"/>
      <c r="F363" s="68"/>
      <c r="G363" s="68"/>
      <c r="H363" s="68"/>
      <c r="I363" s="68"/>
      <c r="J363" s="68"/>
      <c r="K363" s="68"/>
      <c r="L363" s="68"/>
      <c r="M363" s="68"/>
      <c r="N363" s="68">
        <f>SUBTOTAL(9,N362:N362)</f>
        <v>5.57</v>
      </c>
      <c r="O363" s="68">
        <f>SUBTOTAL(9,O362:O362)</f>
        <v>0</v>
      </c>
      <c r="P363" s="68">
        <f>SUBTOTAL(9,P362:P362)</f>
        <v>0</v>
      </c>
      <c r="Q363" s="68">
        <f>SUBTOTAL(9,Q362:Q362)</f>
        <v>0</v>
      </c>
      <c r="R363" s="90"/>
      <c r="S363" s="90"/>
      <c r="T363" s="90"/>
      <c r="U363" s="68"/>
      <c r="V363" s="92"/>
      <c r="W363" s="97">
        <f>($W$6-O363-P363-N363)/($W$6-O363-P363)</f>
        <v>0.99251344086021498</v>
      </c>
      <c r="X363" s="90"/>
    </row>
    <row r="364" spans="1:24" ht="24" customHeight="1" outlineLevel="2">
      <c r="A364" s="68">
        <v>146</v>
      </c>
      <c r="B364" s="68" t="s">
        <v>661</v>
      </c>
      <c r="C364" s="86" t="s">
        <v>153</v>
      </c>
      <c r="D364" s="68">
        <v>1500</v>
      </c>
      <c r="E364" s="74" t="s">
        <v>212</v>
      </c>
      <c r="F364" s="68"/>
      <c r="G364" s="172"/>
      <c r="H364" s="173"/>
      <c r="I364" s="112"/>
      <c r="J364" s="174"/>
      <c r="K364" s="68"/>
      <c r="L364" s="68"/>
      <c r="M364" s="68"/>
      <c r="N364" s="68">
        <v>0</v>
      </c>
      <c r="O364" s="68">
        <v>0</v>
      </c>
      <c r="P364" s="68">
        <v>0</v>
      </c>
      <c r="Q364" s="68">
        <v>0</v>
      </c>
      <c r="R364" s="90"/>
      <c r="S364" s="90"/>
      <c r="T364" s="90"/>
      <c r="U364" s="91"/>
      <c r="V364" s="92" t="s">
        <v>776</v>
      </c>
      <c r="W364" s="93"/>
      <c r="X364" s="90"/>
    </row>
    <row r="365" spans="1:24" ht="15" outlineLevel="1">
      <c r="A365" s="68"/>
      <c r="B365" s="68"/>
      <c r="C365" s="98" t="s">
        <v>422</v>
      </c>
      <c r="D365" s="68"/>
      <c r="E365" s="74"/>
      <c r="F365" s="68"/>
      <c r="G365" s="68"/>
      <c r="H365" s="68"/>
      <c r="I365" s="68"/>
      <c r="J365" s="68"/>
      <c r="K365" s="68"/>
      <c r="L365" s="68"/>
      <c r="M365" s="68"/>
      <c r="N365" s="68">
        <f>SUBTOTAL(9,N364:N364)</f>
        <v>0</v>
      </c>
      <c r="O365" s="68">
        <f>SUBTOTAL(9,O364:O364)</f>
        <v>0</v>
      </c>
      <c r="P365" s="68">
        <f>SUBTOTAL(9,P364:P364)</f>
        <v>0</v>
      </c>
      <c r="Q365" s="68">
        <f>SUBTOTAL(9,Q364:Q364)</f>
        <v>0</v>
      </c>
      <c r="R365" s="90"/>
      <c r="S365" s="90"/>
      <c r="T365" s="90"/>
      <c r="U365" s="68"/>
      <c r="V365" s="92"/>
      <c r="W365" s="97">
        <f>($W$6-O365-P365-N365)/($W$6-O365-P365)</f>
        <v>1</v>
      </c>
      <c r="X365" s="90"/>
    </row>
    <row r="366" spans="1:24" ht="30" outlineLevel="2">
      <c r="A366" s="74">
        <v>147</v>
      </c>
      <c r="B366" s="74" t="s">
        <v>662</v>
      </c>
      <c r="C366" s="113" t="s">
        <v>154</v>
      </c>
      <c r="D366" s="74">
        <v>1500</v>
      </c>
      <c r="E366" s="74" t="s">
        <v>212</v>
      </c>
      <c r="F366" s="74"/>
      <c r="G366" s="139">
        <v>42817</v>
      </c>
      <c r="H366" s="140">
        <v>0.44722222222222219</v>
      </c>
      <c r="I366" s="139">
        <v>42817</v>
      </c>
      <c r="J366" s="140">
        <v>0.82916666666666661</v>
      </c>
      <c r="K366" s="132"/>
      <c r="L366" s="132"/>
      <c r="M366" s="132"/>
      <c r="N366" s="107">
        <v>0</v>
      </c>
      <c r="O366" s="107">
        <v>0</v>
      </c>
      <c r="P366" s="107">
        <v>0</v>
      </c>
      <c r="Q366" s="107">
        <v>9.17</v>
      </c>
      <c r="R366" s="53"/>
      <c r="S366" s="53"/>
      <c r="T366" s="53"/>
      <c r="U366" s="143" t="s">
        <v>860</v>
      </c>
      <c r="V366" s="92" t="s">
        <v>776</v>
      </c>
      <c r="W366" s="92"/>
      <c r="X366" s="94" t="s">
        <v>227</v>
      </c>
    </row>
    <row r="367" spans="1:24" ht="30" outlineLevel="2">
      <c r="A367" s="74">
        <v>147</v>
      </c>
      <c r="B367" s="74" t="s">
        <v>662</v>
      </c>
      <c r="C367" s="113" t="s">
        <v>154</v>
      </c>
      <c r="D367" s="74">
        <v>1500</v>
      </c>
      <c r="E367" s="74" t="s">
        <v>212</v>
      </c>
      <c r="F367" s="74"/>
      <c r="G367" s="139">
        <v>42818</v>
      </c>
      <c r="H367" s="140">
        <v>0.38472222222222219</v>
      </c>
      <c r="I367" s="139">
        <v>42818</v>
      </c>
      <c r="J367" s="140">
        <v>0.65208333333333335</v>
      </c>
      <c r="K367" s="132"/>
      <c r="L367" s="132"/>
      <c r="M367" s="132"/>
      <c r="N367" s="107">
        <v>0</v>
      </c>
      <c r="O367" s="107">
        <v>0</v>
      </c>
      <c r="P367" s="107">
        <v>0</v>
      </c>
      <c r="Q367" s="107">
        <v>6.42</v>
      </c>
      <c r="R367" s="53"/>
      <c r="S367" s="53"/>
      <c r="T367" s="53"/>
      <c r="U367" s="143" t="s">
        <v>860</v>
      </c>
      <c r="V367" s="92" t="s">
        <v>776</v>
      </c>
      <c r="W367" s="92"/>
      <c r="X367" s="94" t="s">
        <v>227</v>
      </c>
    </row>
    <row r="368" spans="1:24" ht="15" outlineLevel="1">
      <c r="A368" s="74"/>
      <c r="B368" s="74"/>
      <c r="C368" s="109" t="s">
        <v>423</v>
      </c>
      <c r="D368" s="74"/>
      <c r="E368" s="74"/>
      <c r="F368" s="74"/>
      <c r="G368" s="110"/>
      <c r="H368" s="134"/>
      <c r="I368" s="112"/>
      <c r="J368" s="132"/>
      <c r="K368" s="132"/>
      <c r="L368" s="132"/>
      <c r="M368" s="132"/>
      <c r="N368" s="107">
        <f>SUBTOTAL(9,N366:N367)</f>
        <v>0</v>
      </c>
      <c r="O368" s="107">
        <f t="shared" ref="O368:Q368" si="4">SUBTOTAL(9,O366:O367)</f>
        <v>0</v>
      </c>
      <c r="P368" s="107">
        <f t="shared" si="4"/>
        <v>0</v>
      </c>
      <c r="Q368" s="107">
        <f t="shared" si="4"/>
        <v>15.59</v>
      </c>
      <c r="R368" s="53"/>
      <c r="S368" s="53"/>
      <c r="T368" s="53"/>
      <c r="U368" s="91"/>
      <c r="V368" s="92"/>
      <c r="W368" s="97">
        <f>($W$6-O368-P368-N368)/($W$6-O368-P368)</f>
        <v>1</v>
      </c>
      <c r="X368" s="94"/>
    </row>
    <row r="369" spans="1:24" ht="21.75" customHeight="1" outlineLevel="2">
      <c r="A369" s="68">
        <v>148</v>
      </c>
      <c r="B369" s="68" t="s">
        <v>663</v>
      </c>
      <c r="C369" s="86" t="s">
        <v>155</v>
      </c>
      <c r="D369" s="68">
        <v>1500</v>
      </c>
      <c r="E369" s="74" t="s">
        <v>212</v>
      </c>
      <c r="F369" s="68"/>
      <c r="G369" s="68"/>
      <c r="H369" s="68"/>
      <c r="I369" s="68"/>
      <c r="J369" s="68"/>
      <c r="K369" s="68"/>
      <c r="L369" s="68"/>
      <c r="M369" s="68"/>
      <c r="N369" s="68"/>
      <c r="O369" s="68"/>
      <c r="P369" s="68"/>
      <c r="Q369" s="68"/>
      <c r="R369" s="90"/>
      <c r="S369" s="90"/>
      <c r="T369" s="90"/>
      <c r="U369" s="68"/>
      <c r="V369" s="92" t="s">
        <v>776</v>
      </c>
      <c r="W369" s="93"/>
      <c r="X369" s="90"/>
    </row>
    <row r="370" spans="1:24" ht="15" outlineLevel="1">
      <c r="A370" s="68"/>
      <c r="B370" s="68"/>
      <c r="C370" s="98" t="s">
        <v>424</v>
      </c>
      <c r="D370" s="68"/>
      <c r="E370" s="74"/>
      <c r="F370" s="68"/>
      <c r="G370" s="68"/>
      <c r="H370" s="68"/>
      <c r="I370" s="68"/>
      <c r="J370" s="68"/>
      <c r="K370" s="68"/>
      <c r="L370" s="68"/>
      <c r="M370" s="68"/>
      <c r="N370" s="68">
        <f>SUBTOTAL(9,N369:N369)</f>
        <v>0</v>
      </c>
      <c r="O370" s="68">
        <f>SUBTOTAL(9,O369:O369)</f>
        <v>0</v>
      </c>
      <c r="P370" s="68">
        <f>SUBTOTAL(9,P369:P369)</f>
        <v>0</v>
      </c>
      <c r="Q370" s="68">
        <f>SUBTOTAL(9,Q369:Q369)</f>
        <v>0</v>
      </c>
      <c r="R370" s="90"/>
      <c r="S370" s="90"/>
      <c r="T370" s="90"/>
      <c r="U370" s="68"/>
      <c r="V370" s="92"/>
      <c r="W370" s="97">
        <f>($W$6-O370-P370-N370)/($W$6-O370-P370)</f>
        <v>1</v>
      </c>
      <c r="X370" s="90"/>
    </row>
    <row r="371" spans="1:24" ht="23.25" customHeight="1" outlineLevel="2">
      <c r="A371" s="68">
        <v>149</v>
      </c>
      <c r="B371" s="68" t="s">
        <v>664</v>
      </c>
      <c r="C371" s="86" t="s">
        <v>156</v>
      </c>
      <c r="D371" s="68">
        <v>1500</v>
      </c>
      <c r="E371" s="74" t="s">
        <v>212</v>
      </c>
      <c r="F371" s="68"/>
      <c r="G371" s="105">
        <v>42815</v>
      </c>
      <c r="H371" s="123">
        <v>0.39652777777777781</v>
      </c>
      <c r="I371" s="105">
        <v>42815</v>
      </c>
      <c r="J371" s="123">
        <v>0.75277777777777777</v>
      </c>
      <c r="K371" s="68"/>
      <c r="L371" s="68"/>
      <c r="M371" s="68"/>
      <c r="N371" s="68">
        <v>0</v>
      </c>
      <c r="O371" s="68">
        <v>0</v>
      </c>
      <c r="P371" s="68">
        <v>0</v>
      </c>
      <c r="Q371" s="68">
        <v>8.5500000000000007</v>
      </c>
      <c r="R371" s="90"/>
      <c r="S371" s="90"/>
      <c r="T371" s="90"/>
      <c r="U371" s="127" t="s">
        <v>864</v>
      </c>
      <c r="V371" s="92" t="s">
        <v>776</v>
      </c>
      <c r="W371" s="93"/>
      <c r="X371" s="90" t="s">
        <v>227</v>
      </c>
    </row>
    <row r="372" spans="1:24" ht="15" outlineLevel="1">
      <c r="A372" s="68"/>
      <c r="B372" s="68"/>
      <c r="C372" s="98" t="s">
        <v>425</v>
      </c>
      <c r="D372" s="68"/>
      <c r="E372" s="74"/>
      <c r="F372" s="68"/>
      <c r="G372" s="68"/>
      <c r="H372" s="68"/>
      <c r="I372" s="68"/>
      <c r="J372" s="68"/>
      <c r="K372" s="68"/>
      <c r="L372" s="68"/>
      <c r="M372" s="68"/>
      <c r="N372" s="68">
        <f>SUBTOTAL(9,N371:N371)</f>
        <v>0</v>
      </c>
      <c r="O372" s="68">
        <f>SUBTOTAL(9,O371:O371)</f>
        <v>0</v>
      </c>
      <c r="P372" s="68">
        <f>SUBTOTAL(9,P371:P371)</f>
        <v>0</v>
      </c>
      <c r="Q372" s="68">
        <f>SUBTOTAL(9,Q371:Q371)</f>
        <v>8.5500000000000007</v>
      </c>
      <c r="R372" s="90"/>
      <c r="S372" s="90"/>
      <c r="T372" s="90"/>
      <c r="U372" s="68"/>
      <c r="V372" s="92"/>
      <c r="W372" s="97">
        <f>($W$6-O372-P372-N372)/($W$6-O372-P372)</f>
        <v>1</v>
      </c>
      <c r="X372" s="90"/>
    </row>
    <row r="373" spans="1:24" ht="27.75" customHeight="1" outlineLevel="2">
      <c r="A373" s="68">
        <v>150</v>
      </c>
      <c r="B373" s="68" t="s">
        <v>665</v>
      </c>
      <c r="C373" s="86" t="s">
        <v>157</v>
      </c>
      <c r="D373" s="68">
        <v>315</v>
      </c>
      <c r="E373" s="74" t="s">
        <v>212</v>
      </c>
      <c r="F373" s="68"/>
      <c r="G373" s="105"/>
      <c r="H373" s="132"/>
      <c r="I373" s="105"/>
      <c r="J373" s="132"/>
      <c r="K373" s="68"/>
      <c r="L373" s="68"/>
      <c r="M373" s="68"/>
      <c r="N373" s="107"/>
      <c r="O373" s="107"/>
      <c r="P373" s="107"/>
      <c r="Q373" s="107"/>
      <c r="R373" s="90"/>
      <c r="S373" s="90"/>
      <c r="T373" s="90"/>
      <c r="U373" s="91"/>
      <c r="V373" s="92"/>
      <c r="W373" s="93"/>
      <c r="X373" s="94"/>
    </row>
    <row r="374" spans="1:24" ht="15" outlineLevel="1">
      <c r="A374" s="68"/>
      <c r="B374" s="68"/>
      <c r="C374" s="98" t="s">
        <v>426</v>
      </c>
      <c r="D374" s="68"/>
      <c r="E374" s="74"/>
      <c r="F374" s="68"/>
      <c r="G374" s="68"/>
      <c r="H374" s="68"/>
      <c r="I374" s="68"/>
      <c r="J374" s="68"/>
      <c r="K374" s="68"/>
      <c r="L374" s="68"/>
      <c r="M374" s="68"/>
      <c r="N374" s="68">
        <f>SUBTOTAL(9,N373:N373)</f>
        <v>0</v>
      </c>
      <c r="O374" s="68">
        <f>SUBTOTAL(9,O373:O373)</f>
        <v>0</v>
      </c>
      <c r="P374" s="68">
        <f>SUBTOTAL(9,P373:P373)</f>
        <v>0</v>
      </c>
      <c r="Q374" s="68">
        <f>SUBTOTAL(9,Q373:Q373)</f>
        <v>0</v>
      </c>
      <c r="R374" s="90"/>
      <c r="S374" s="90"/>
      <c r="T374" s="90"/>
      <c r="U374" s="68"/>
      <c r="V374" s="92"/>
      <c r="W374" s="97">
        <f>($W$6-O374-P374-N374)/($W$6-O374-P374)</f>
        <v>1</v>
      </c>
      <c r="X374" s="90"/>
    </row>
    <row r="375" spans="1:24" ht="20.25" customHeight="1" outlineLevel="2">
      <c r="A375" s="68">
        <v>151</v>
      </c>
      <c r="B375" s="68" t="s">
        <v>666</v>
      </c>
      <c r="C375" s="86" t="s">
        <v>158</v>
      </c>
      <c r="D375" s="68">
        <v>315</v>
      </c>
      <c r="E375" s="74" t="s">
        <v>212</v>
      </c>
      <c r="F375" s="68"/>
      <c r="G375" s="172"/>
      <c r="H375" s="173"/>
      <c r="I375" s="112"/>
      <c r="J375" s="174"/>
      <c r="K375" s="68"/>
      <c r="L375" s="68"/>
      <c r="M375" s="68"/>
      <c r="N375" s="68">
        <v>0</v>
      </c>
      <c r="O375" s="68">
        <v>0</v>
      </c>
      <c r="P375" s="68">
        <v>0</v>
      </c>
      <c r="Q375" s="68">
        <v>0</v>
      </c>
      <c r="R375" s="90"/>
      <c r="S375" s="90"/>
      <c r="T375" s="90"/>
      <c r="U375" s="91"/>
      <c r="V375" s="92" t="s">
        <v>776</v>
      </c>
      <c r="W375" s="93"/>
      <c r="X375" s="90"/>
    </row>
    <row r="376" spans="1:24" ht="15" outlineLevel="1">
      <c r="A376" s="68"/>
      <c r="B376" s="68"/>
      <c r="C376" s="98" t="s">
        <v>427</v>
      </c>
      <c r="D376" s="68"/>
      <c r="E376" s="74"/>
      <c r="F376" s="68"/>
      <c r="G376" s="68"/>
      <c r="H376" s="68"/>
      <c r="I376" s="68"/>
      <c r="J376" s="68"/>
      <c r="K376" s="68"/>
      <c r="L376" s="68"/>
      <c r="M376" s="68"/>
      <c r="N376" s="68">
        <f>SUBTOTAL(9,N375:N375)</f>
        <v>0</v>
      </c>
      <c r="O376" s="68">
        <f>SUBTOTAL(9,O375:O375)</f>
        <v>0</v>
      </c>
      <c r="P376" s="68">
        <f>SUBTOTAL(9,P375:P375)</f>
        <v>0</v>
      </c>
      <c r="Q376" s="68">
        <f>SUBTOTAL(9,Q375:Q375)</f>
        <v>0</v>
      </c>
      <c r="R376" s="90"/>
      <c r="S376" s="90"/>
      <c r="T376" s="90"/>
      <c r="U376" s="68"/>
      <c r="V376" s="92"/>
      <c r="W376" s="97">
        <f>($W$6-O376-P376-N376)/($W$6-O376-P376)</f>
        <v>1</v>
      </c>
      <c r="X376" s="90"/>
    </row>
    <row r="377" spans="1:24" ht="23.25" customHeight="1" outlineLevel="2">
      <c r="A377" s="74">
        <v>152</v>
      </c>
      <c r="B377" s="74" t="s">
        <v>667</v>
      </c>
      <c r="C377" s="91" t="s">
        <v>159</v>
      </c>
      <c r="D377" s="74">
        <v>1500</v>
      </c>
      <c r="E377" s="74" t="s">
        <v>212</v>
      </c>
      <c r="F377" s="74"/>
      <c r="G377" s="172"/>
      <c r="H377" s="173"/>
      <c r="I377" s="112"/>
      <c r="J377" s="174"/>
      <c r="K377" s="123"/>
      <c r="L377" s="123"/>
      <c r="M377" s="123"/>
      <c r="N377" s="107">
        <v>0</v>
      </c>
      <c r="O377" s="107">
        <v>0</v>
      </c>
      <c r="P377" s="107">
        <v>0</v>
      </c>
      <c r="Q377" s="107">
        <v>0</v>
      </c>
      <c r="R377" s="53"/>
      <c r="S377" s="53"/>
      <c r="T377" s="53"/>
      <c r="U377" s="91"/>
      <c r="V377" s="92" t="s">
        <v>776</v>
      </c>
      <c r="W377" s="92"/>
      <c r="X377" s="108"/>
    </row>
    <row r="378" spans="1:24" ht="15" outlineLevel="1">
      <c r="A378" s="74"/>
      <c r="B378" s="74"/>
      <c r="C378" s="117" t="s">
        <v>428</v>
      </c>
      <c r="D378" s="74"/>
      <c r="E378" s="74"/>
      <c r="F378" s="74"/>
      <c r="G378" s="105"/>
      <c r="H378" s="123"/>
      <c r="I378" s="105"/>
      <c r="J378" s="123"/>
      <c r="K378" s="123"/>
      <c r="L378" s="123"/>
      <c r="M378" s="123"/>
      <c r="N378" s="107">
        <f>SUBTOTAL(9,N377:N377)</f>
        <v>0</v>
      </c>
      <c r="O378" s="107">
        <f>SUBTOTAL(9,O377:O377)</f>
        <v>0</v>
      </c>
      <c r="P378" s="107">
        <f>SUBTOTAL(9,P377:P377)</f>
        <v>0</v>
      </c>
      <c r="Q378" s="107">
        <f>SUBTOTAL(9,Q377:Q377)</f>
        <v>0</v>
      </c>
      <c r="R378" s="53"/>
      <c r="S378" s="53"/>
      <c r="T378" s="53"/>
      <c r="U378" s="91"/>
      <c r="V378" s="92"/>
      <c r="W378" s="97">
        <f>($W$6-O378-P378-N378)/($W$6-O378-P378)</f>
        <v>1</v>
      </c>
      <c r="X378" s="108"/>
    </row>
    <row r="379" spans="1:24" ht="24" customHeight="1" outlineLevel="2">
      <c r="A379" s="68">
        <v>153</v>
      </c>
      <c r="B379" s="68" t="s">
        <v>668</v>
      </c>
      <c r="C379" s="86" t="s">
        <v>160</v>
      </c>
      <c r="D379" s="68">
        <v>1500</v>
      </c>
      <c r="E379" s="74" t="s">
        <v>212</v>
      </c>
      <c r="F379" s="68"/>
      <c r="G379" s="139">
        <v>42803</v>
      </c>
      <c r="H379" s="140">
        <v>0.44444444444444442</v>
      </c>
      <c r="I379" s="139">
        <v>42803</v>
      </c>
      <c r="J379" s="140">
        <v>0.77430555555555547</v>
      </c>
      <c r="K379" s="68"/>
      <c r="L379" s="68"/>
      <c r="M379" s="68"/>
      <c r="N379" s="68">
        <v>7.92</v>
      </c>
      <c r="O379" s="68">
        <v>0</v>
      </c>
      <c r="P379" s="68">
        <v>0</v>
      </c>
      <c r="Q379" s="68">
        <v>0</v>
      </c>
      <c r="R379" s="90"/>
      <c r="S379" s="90"/>
      <c r="T379" s="90"/>
      <c r="U379" s="143" t="s">
        <v>852</v>
      </c>
      <c r="V379" s="92" t="s">
        <v>776</v>
      </c>
      <c r="W379" s="93"/>
      <c r="X379" s="90" t="s">
        <v>242</v>
      </c>
    </row>
    <row r="380" spans="1:24" ht="15" outlineLevel="1">
      <c r="A380" s="68"/>
      <c r="B380" s="68"/>
      <c r="C380" s="98" t="s">
        <v>429</v>
      </c>
      <c r="D380" s="68"/>
      <c r="E380" s="74"/>
      <c r="F380" s="68"/>
      <c r="G380" s="68"/>
      <c r="H380" s="68"/>
      <c r="I380" s="68"/>
      <c r="J380" s="68"/>
      <c r="K380" s="68"/>
      <c r="L380" s="68"/>
      <c r="M380" s="68"/>
      <c r="N380" s="68">
        <f>SUBTOTAL(9,N379:N379)</f>
        <v>7.92</v>
      </c>
      <c r="O380" s="68">
        <f>SUBTOTAL(9,O379:O379)</f>
        <v>0</v>
      </c>
      <c r="P380" s="68">
        <f>SUBTOTAL(9,P379:P379)</f>
        <v>0</v>
      </c>
      <c r="Q380" s="68">
        <f>SUBTOTAL(9,Q379:Q379)</f>
        <v>0</v>
      </c>
      <c r="R380" s="90"/>
      <c r="S380" s="90"/>
      <c r="T380" s="90"/>
      <c r="U380" s="68"/>
      <c r="V380" s="92"/>
      <c r="W380" s="97">
        <f>($W$6-O380-P380-N380)/($W$6-O380-P380)</f>
        <v>0.98935483870967744</v>
      </c>
      <c r="X380" s="90"/>
    </row>
    <row r="381" spans="1:24" ht="24.75" customHeight="1" outlineLevel="2">
      <c r="A381" s="68">
        <v>154</v>
      </c>
      <c r="B381" s="68" t="s">
        <v>669</v>
      </c>
      <c r="C381" s="86" t="s">
        <v>161</v>
      </c>
      <c r="D381" s="68">
        <v>1500</v>
      </c>
      <c r="E381" s="74" t="s">
        <v>212</v>
      </c>
      <c r="F381" s="68"/>
      <c r="G381" s="139">
        <v>42800</v>
      </c>
      <c r="H381" s="140">
        <v>0.40763888888888888</v>
      </c>
      <c r="I381" s="139">
        <v>42800</v>
      </c>
      <c r="J381" s="140">
        <v>0.7993055555555556</v>
      </c>
      <c r="K381" s="68"/>
      <c r="L381" s="68"/>
      <c r="M381" s="68"/>
      <c r="N381" s="107">
        <v>9.4</v>
      </c>
      <c r="O381" s="107">
        <v>0</v>
      </c>
      <c r="P381" s="107">
        <v>0</v>
      </c>
      <c r="Q381" s="107">
        <v>0</v>
      </c>
      <c r="R381" s="90"/>
      <c r="S381" s="90"/>
      <c r="T381" s="90"/>
      <c r="U381" s="143" t="s">
        <v>866</v>
      </c>
      <c r="V381" s="92" t="s">
        <v>776</v>
      </c>
      <c r="W381" s="93"/>
      <c r="X381" s="94" t="s">
        <v>242</v>
      </c>
    </row>
    <row r="382" spans="1:24" ht="15" outlineLevel="1">
      <c r="A382" s="68"/>
      <c r="B382" s="68"/>
      <c r="C382" s="98" t="s">
        <v>430</v>
      </c>
      <c r="D382" s="68"/>
      <c r="E382" s="74"/>
      <c r="F382" s="68"/>
      <c r="G382" s="68"/>
      <c r="H382" s="68"/>
      <c r="I382" s="68"/>
      <c r="J382" s="68"/>
      <c r="K382" s="68"/>
      <c r="L382" s="68"/>
      <c r="M382" s="68"/>
      <c r="N382" s="68">
        <f>SUBTOTAL(9,N381:N381)</f>
        <v>9.4</v>
      </c>
      <c r="O382" s="68">
        <f>SUBTOTAL(9,O381:O381)</f>
        <v>0</v>
      </c>
      <c r="P382" s="68">
        <f>SUBTOTAL(9,P381:P381)</f>
        <v>0</v>
      </c>
      <c r="Q382" s="68">
        <f>SUBTOTAL(9,Q381:Q381)</f>
        <v>0</v>
      </c>
      <c r="R382" s="90"/>
      <c r="S382" s="90"/>
      <c r="T382" s="90"/>
      <c r="U382" s="68"/>
      <c r="V382" s="92"/>
      <c r="W382" s="97">
        <f>($W$6-O382-P382-N382)/($W$6-O382-P382)</f>
        <v>0.98736559139784952</v>
      </c>
      <c r="X382" s="90"/>
    </row>
    <row r="383" spans="1:24" ht="23.25" customHeight="1" outlineLevel="2">
      <c r="A383" s="74">
        <v>155</v>
      </c>
      <c r="B383" s="74" t="s">
        <v>670</v>
      </c>
      <c r="C383" s="91" t="s">
        <v>162</v>
      </c>
      <c r="D383" s="74">
        <v>1500</v>
      </c>
      <c r="E383" s="74" t="s">
        <v>212</v>
      </c>
      <c r="F383" s="74"/>
      <c r="G383" s="172"/>
      <c r="H383" s="173"/>
      <c r="I383" s="112"/>
      <c r="J383" s="174"/>
      <c r="K383" s="123"/>
      <c r="L383" s="123"/>
      <c r="M383" s="123"/>
      <c r="N383" s="107">
        <v>0</v>
      </c>
      <c r="O383" s="107">
        <v>0</v>
      </c>
      <c r="P383" s="107">
        <v>0</v>
      </c>
      <c r="Q383" s="107">
        <v>0</v>
      </c>
      <c r="R383" s="53"/>
      <c r="S383" s="53"/>
      <c r="T383" s="53"/>
      <c r="U383" s="91"/>
      <c r="V383" s="92" t="s">
        <v>776</v>
      </c>
      <c r="W383" s="92"/>
      <c r="X383" s="114"/>
    </row>
    <row r="384" spans="1:24" ht="15" outlineLevel="1">
      <c r="A384" s="74"/>
      <c r="B384" s="74"/>
      <c r="C384" s="117" t="s">
        <v>431</v>
      </c>
      <c r="D384" s="74"/>
      <c r="E384" s="74"/>
      <c r="F384" s="74"/>
      <c r="G384" s="105"/>
      <c r="H384" s="123"/>
      <c r="I384" s="105"/>
      <c r="J384" s="123"/>
      <c r="K384" s="123"/>
      <c r="L384" s="123"/>
      <c r="M384" s="123"/>
      <c r="N384" s="107">
        <f>SUBTOTAL(9,N383:N383)</f>
        <v>0</v>
      </c>
      <c r="O384" s="107">
        <f>SUBTOTAL(9,O383:O383)</f>
        <v>0</v>
      </c>
      <c r="P384" s="107">
        <f>SUBTOTAL(9,P383:P383)</f>
        <v>0</v>
      </c>
      <c r="Q384" s="107">
        <f>SUBTOTAL(9,Q383:Q383)</f>
        <v>0</v>
      </c>
      <c r="R384" s="53"/>
      <c r="S384" s="53"/>
      <c r="T384" s="53"/>
      <c r="U384" s="91"/>
      <c r="V384" s="92"/>
      <c r="W384" s="97">
        <f>($W$6-O384-P384-N384)/($W$6-O384-P384)</f>
        <v>1</v>
      </c>
      <c r="X384" s="108"/>
    </row>
    <row r="385" spans="1:24" ht="30" outlineLevel="2">
      <c r="A385" s="74">
        <v>156</v>
      </c>
      <c r="B385" s="74" t="s">
        <v>671</v>
      </c>
      <c r="C385" s="91" t="s">
        <v>163</v>
      </c>
      <c r="D385" s="74">
        <v>1500</v>
      </c>
      <c r="E385" s="74" t="s">
        <v>212</v>
      </c>
      <c r="F385" s="74"/>
      <c r="G385" s="105">
        <v>42824</v>
      </c>
      <c r="H385" s="123">
        <v>0.49236111111111108</v>
      </c>
      <c r="I385" s="105">
        <v>42824</v>
      </c>
      <c r="J385" s="123">
        <v>0.71736111111111101</v>
      </c>
      <c r="K385" s="123"/>
      <c r="L385" s="123"/>
      <c r="M385" s="123"/>
      <c r="N385" s="107">
        <v>5.4</v>
      </c>
      <c r="O385" s="107">
        <v>0</v>
      </c>
      <c r="P385" s="107">
        <v>0</v>
      </c>
      <c r="Q385" s="107">
        <v>0</v>
      </c>
      <c r="R385" s="53"/>
      <c r="S385" s="53"/>
      <c r="T385" s="53"/>
      <c r="U385" s="127" t="s">
        <v>863</v>
      </c>
      <c r="V385" s="92"/>
      <c r="W385" s="92"/>
      <c r="X385" s="114" t="s">
        <v>250</v>
      </c>
    </row>
    <row r="386" spans="1:24" ht="15" outlineLevel="1">
      <c r="A386" s="74"/>
      <c r="B386" s="74"/>
      <c r="C386" s="117" t="s">
        <v>432</v>
      </c>
      <c r="D386" s="74"/>
      <c r="E386" s="74"/>
      <c r="F386" s="74"/>
      <c r="G386" s="105"/>
      <c r="H386" s="123"/>
      <c r="I386" s="105"/>
      <c r="J386" s="123"/>
      <c r="K386" s="123"/>
      <c r="L386" s="123"/>
      <c r="M386" s="123"/>
      <c r="N386" s="107">
        <f>SUBTOTAL(9,N385:N385)</f>
        <v>5.4</v>
      </c>
      <c r="O386" s="107">
        <f>SUBTOTAL(9,O385:O385)</f>
        <v>0</v>
      </c>
      <c r="P386" s="107">
        <f>SUBTOTAL(9,P385:P385)</f>
        <v>0</v>
      </c>
      <c r="Q386" s="107">
        <f>SUBTOTAL(9,Q385:Q385)</f>
        <v>0</v>
      </c>
      <c r="R386" s="53"/>
      <c r="S386" s="53"/>
      <c r="T386" s="53"/>
      <c r="U386" s="91"/>
      <c r="V386" s="92"/>
      <c r="W386" s="97">
        <f>($W$6-O386-P386-N386)/($W$6-O386-P386)</f>
        <v>0.99274193548387102</v>
      </c>
      <c r="X386" s="108"/>
    </row>
    <row r="387" spans="1:24" ht="26.25" customHeight="1" outlineLevel="2">
      <c r="A387" s="68">
        <v>157</v>
      </c>
      <c r="B387" s="68" t="s">
        <v>672</v>
      </c>
      <c r="C387" s="86" t="s">
        <v>164</v>
      </c>
      <c r="D387" s="68">
        <v>1500</v>
      </c>
      <c r="E387" s="74" t="s">
        <v>212</v>
      </c>
      <c r="F387" s="68"/>
      <c r="G387" s="68"/>
      <c r="H387" s="68"/>
      <c r="I387" s="68"/>
      <c r="J387" s="68"/>
      <c r="K387" s="68"/>
      <c r="L387" s="68"/>
      <c r="M387" s="68"/>
      <c r="N387" s="68"/>
      <c r="O387" s="68"/>
      <c r="P387" s="68"/>
      <c r="Q387" s="68"/>
      <c r="R387" s="90"/>
      <c r="S387" s="90"/>
      <c r="T387" s="90"/>
      <c r="U387" s="68"/>
      <c r="V387" s="92" t="s">
        <v>776</v>
      </c>
      <c r="W387" s="93"/>
      <c r="X387" s="90"/>
    </row>
    <row r="388" spans="1:24" ht="15" outlineLevel="1">
      <c r="A388" s="68"/>
      <c r="B388" s="68"/>
      <c r="C388" s="98" t="s">
        <v>433</v>
      </c>
      <c r="D388" s="68"/>
      <c r="E388" s="74"/>
      <c r="F388" s="68"/>
      <c r="G388" s="68"/>
      <c r="H388" s="68"/>
      <c r="I388" s="68"/>
      <c r="J388" s="68"/>
      <c r="K388" s="68"/>
      <c r="L388" s="68"/>
      <c r="M388" s="68"/>
      <c r="N388" s="68">
        <f>SUBTOTAL(9,N387:N387)</f>
        <v>0</v>
      </c>
      <c r="O388" s="68">
        <f>SUBTOTAL(9,O387:O387)</f>
        <v>0</v>
      </c>
      <c r="P388" s="68">
        <f>SUBTOTAL(9,P387:P387)</f>
        <v>0</v>
      </c>
      <c r="Q388" s="68">
        <f>SUBTOTAL(9,Q387:Q387)</f>
        <v>0</v>
      </c>
      <c r="R388" s="90"/>
      <c r="S388" s="90"/>
      <c r="T388" s="90"/>
      <c r="U388" s="68"/>
      <c r="V388" s="92"/>
      <c r="W388" s="97">
        <f>($W$6-O388-P388-N388)/($W$6-O388-P388)</f>
        <v>1</v>
      </c>
      <c r="X388" s="90"/>
    </row>
    <row r="389" spans="1:24" ht="24" customHeight="1" outlineLevel="2">
      <c r="A389" s="68">
        <v>158</v>
      </c>
      <c r="B389" s="68" t="s">
        <v>673</v>
      </c>
      <c r="C389" s="86" t="s">
        <v>165</v>
      </c>
      <c r="D389" s="68">
        <v>315</v>
      </c>
      <c r="E389" s="74" t="s">
        <v>212</v>
      </c>
      <c r="F389" s="68"/>
      <c r="G389" s="68"/>
      <c r="H389" s="68"/>
      <c r="I389" s="68"/>
      <c r="J389" s="68"/>
      <c r="K389" s="68"/>
      <c r="L389" s="68"/>
      <c r="M389" s="68"/>
      <c r="N389" s="68"/>
      <c r="O389" s="68"/>
      <c r="P389" s="68"/>
      <c r="Q389" s="68"/>
      <c r="R389" s="90"/>
      <c r="S389" s="90"/>
      <c r="T389" s="90"/>
      <c r="U389" s="68"/>
      <c r="V389" s="92" t="s">
        <v>776</v>
      </c>
      <c r="W389" s="93"/>
      <c r="X389" s="90"/>
    </row>
    <row r="390" spans="1:24" ht="15" outlineLevel="1">
      <c r="A390" s="68"/>
      <c r="B390" s="68"/>
      <c r="C390" s="98" t="s">
        <v>434</v>
      </c>
      <c r="D390" s="68"/>
      <c r="E390" s="74"/>
      <c r="F390" s="68"/>
      <c r="G390" s="68"/>
      <c r="H390" s="68"/>
      <c r="I390" s="68"/>
      <c r="J390" s="68"/>
      <c r="K390" s="68"/>
      <c r="L390" s="68"/>
      <c r="M390" s="68"/>
      <c r="N390" s="68">
        <f>SUBTOTAL(9,N389:N389)</f>
        <v>0</v>
      </c>
      <c r="O390" s="68">
        <f>SUBTOTAL(9,O389:O389)</f>
        <v>0</v>
      </c>
      <c r="P390" s="68">
        <f>SUBTOTAL(9,P389:P389)</f>
        <v>0</v>
      </c>
      <c r="Q390" s="68">
        <f>SUBTOTAL(9,Q389:Q389)</f>
        <v>0</v>
      </c>
      <c r="R390" s="90"/>
      <c r="S390" s="90"/>
      <c r="T390" s="90"/>
      <c r="U390" s="68"/>
      <c r="V390" s="92"/>
      <c r="W390" s="97">
        <f>($W$6-O390-P390-N390)/($W$6-O390-P390)</f>
        <v>1</v>
      </c>
      <c r="X390" s="90"/>
    </row>
    <row r="391" spans="1:24" ht="30" outlineLevel="2">
      <c r="A391" s="74">
        <v>159</v>
      </c>
      <c r="B391" s="74" t="s">
        <v>674</v>
      </c>
      <c r="C391" s="91" t="s">
        <v>166</v>
      </c>
      <c r="D391" s="74">
        <v>1500</v>
      </c>
      <c r="E391" s="74" t="s">
        <v>212</v>
      </c>
      <c r="F391" s="74"/>
      <c r="G391" s="139">
        <v>42817</v>
      </c>
      <c r="H391" s="140">
        <v>0.4152777777777778</v>
      </c>
      <c r="I391" s="139">
        <v>42817</v>
      </c>
      <c r="J391" s="140">
        <v>0.88263888888888886</v>
      </c>
      <c r="K391" s="123"/>
      <c r="L391" s="123"/>
      <c r="M391" s="123"/>
      <c r="N391" s="126">
        <v>0</v>
      </c>
      <c r="O391" s="107">
        <v>0</v>
      </c>
      <c r="P391" s="107">
        <v>0</v>
      </c>
      <c r="Q391" s="107">
        <v>11.22</v>
      </c>
      <c r="R391" s="53"/>
      <c r="S391" s="53"/>
      <c r="T391" s="53"/>
      <c r="U391" s="143" t="s">
        <v>861</v>
      </c>
      <c r="V391" s="92" t="s">
        <v>776</v>
      </c>
      <c r="W391" s="92"/>
      <c r="X391" s="94" t="s">
        <v>227</v>
      </c>
    </row>
    <row r="392" spans="1:24" ht="15" outlineLevel="1">
      <c r="A392" s="74"/>
      <c r="B392" s="74"/>
      <c r="C392" s="117" t="s">
        <v>435</v>
      </c>
      <c r="D392" s="74"/>
      <c r="E392" s="74"/>
      <c r="F392" s="74"/>
      <c r="G392" s="105"/>
      <c r="H392" s="123"/>
      <c r="I392" s="105"/>
      <c r="J392" s="123"/>
      <c r="K392" s="123"/>
      <c r="L392" s="123"/>
      <c r="M392" s="123"/>
      <c r="N392" s="107">
        <f>SUBTOTAL(9,N391:N391)</f>
        <v>0</v>
      </c>
      <c r="O392" s="107">
        <f>SUBTOTAL(9,O391:O391)</f>
        <v>0</v>
      </c>
      <c r="P392" s="107">
        <f>SUBTOTAL(9,P391:P391)</f>
        <v>0</v>
      </c>
      <c r="Q392" s="107">
        <f>SUBTOTAL(9,Q391:Q391)</f>
        <v>11.22</v>
      </c>
      <c r="R392" s="53"/>
      <c r="S392" s="53"/>
      <c r="T392" s="53"/>
      <c r="U392" s="91"/>
      <c r="V392" s="92"/>
      <c r="W392" s="97">
        <f>($W$6-O392-P392-N392)/($W$6-O392-P392)</f>
        <v>1</v>
      </c>
      <c r="X392" s="108"/>
    </row>
    <row r="393" spans="1:24" ht="30" outlineLevel="2">
      <c r="A393" s="74">
        <v>160</v>
      </c>
      <c r="B393" s="74" t="s">
        <v>675</v>
      </c>
      <c r="C393" s="91" t="s">
        <v>167</v>
      </c>
      <c r="D393" s="74">
        <v>1500</v>
      </c>
      <c r="E393" s="74" t="s">
        <v>212</v>
      </c>
      <c r="F393" s="74"/>
      <c r="G393" s="139">
        <v>42818</v>
      </c>
      <c r="H393" s="140">
        <v>0.40902777777777777</v>
      </c>
      <c r="I393" s="139">
        <v>42818</v>
      </c>
      <c r="J393" s="140">
        <v>0.87222222222222223</v>
      </c>
      <c r="K393" s="123"/>
      <c r="L393" s="123"/>
      <c r="M393" s="123"/>
      <c r="N393" s="107">
        <v>0</v>
      </c>
      <c r="O393" s="107">
        <v>0</v>
      </c>
      <c r="P393" s="107">
        <v>0</v>
      </c>
      <c r="Q393" s="107">
        <v>11.12</v>
      </c>
      <c r="R393" s="53"/>
      <c r="S393" s="53"/>
      <c r="T393" s="53"/>
      <c r="U393" s="143" t="s">
        <v>861</v>
      </c>
      <c r="V393" s="92"/>
      <c r="W393" s="92"/>
      <c r="X393" s="94" t="s">
        <v>227</v>
      </c>
    </row>
    <row r="394" spans="1:24" ht="15" outlineLevel="1">
      <c r="A394" s="74"/>
      <c r="B394" s="74"/>
      <c r="C394" s="117" t="s">
        <v>436</v>
      </c>
      <c r="D394" s="74"/>
      <c r="E394" s="74"/>
      <c r="F394" s="74"/>
      <c r="G394" s="105"/>
      <c r="H394" s="123"/>
      <c r="I394" s="105"/>
      <c r="J394" s="123"/>
      <c r="K394" s="123"/>
      <c r="L394" s="123"/>
      <c r="M394" s="123"/>
      <c r="N394" s="107">
        <f>SUBTOTAL(9,N393:N393)</f>
        <v>0</v>
      </c>
      <c r="O394" s="107">
        <f>SUBTOTAL(9,O393:O393)</f>
        <v>0</v>
      </c>
      <c r="P394" s="107">
        <f>SUBTOTAL(9,P393:P393)</f>
        <v>0</v>
      </c>
      <c r="Q394" s="107">
        <f>SUBTOTAL(9,Q393:Q393)</f>
        <v>11.12</v>
      </c>
      <c r="R394" s="53"/>
      <c r="S394" s="53"/>
      <c r="T394" s="53"/>
      <c r="U394" s="91"/>
      <c r="V394" s="92"/>
      <c r="W394" s="97">
        <f>($W$6-O394-P394-N394)/($W$6-O394-P394)</f>
        <v>1</v>
      </c>
      <c r="X394" s="108"/>
    </row>
    <row r="395" spans="1:24" ht="21" customHeight="1" outlineLevel="2">
      <c r="A395" s="74">
        <v>161</v>
      </c>
      <c r="B395" s="74" t="s">
        <v>676</v>
      </c>
      <c r="C395" s="91" t="s">
        <v>2</v>
      </c>
      <c r="D395" s="74">
        <v>1500</v>
      </c>
      <c r="E395" s="74" t="s">
        <v>212</v>
      </c>
      <c r="F395" s="74"/>
      <c r="G395" s="172"/>
      <c r="H395" s="173"/>
      <c r="I395" s="184"/>
      <c r="J395" s="174"/>
      <c r="K395" s="123"/>
      <c r="L395" s="123"/>
      <c r="M395" s="123"/>
      <c r="N395" s="107">
        <v>0</v>
      </c>
      <c r="O395" s="107">
        <v>0</v>
      </c>
      <c r="P395" s="107">
        <v>0</v>
      </c>
      <c r="Q395" s="107">
        <v>0</v>
      </c>
      <c r="R395" s="53"/>
      <c r="S395" s="53"/>
      <c r="T395" s="53"/>
      <c r="U395" s="91"/>
      <c r="V395" s="92"/>
      <c r="W395" s="92"/>
      <c r="X395" s="114"/>
    </row>
    <row r="396" spans="1:24" ht="15" outlineLevel="1">
      <c r="A396" s="74"/>
      <c r="B396" s="74"/>
      <c r="C396" s="117" t="s">
        <v>437</v>
      </c>
      <c r="D396" s="74"/>
      <c r="E396" s="74"/>
      <c r="F396" s="74"/>
      <c r="G396" s="105"/>
      <c r="H396" s="123"/>
      <c r="I396" s="105"/>
      <c r="J396" s="123"/>
      <c r="K396" s="123"/>
      <c r="L396" s="123"/>
      <c r="M396" s="123"/>
      <c r="N396" s="107">
        <f>SUBTOTAL(9,N395:N395)</f>
        <v>0</v>
      </c>
      <c r="O396" s="107">
        <f>SUBTOTAL(9,O395:O395)</f>
        <v>0</v>
      </c>
      <c r="P396" s="107">
        <f>SUBTOTAL(9,P395:P395)</f>
        <v>0</v>
      </c>
      <c r="Q396" s="107">
        <f>SUBTOTAL(9,Q395:Q395)</f>
        <v>0</v>
      </c>
      <c r="R396" s="53"/>
      <c r="S396" s="53"/>
      <c r="T396" s="53"/>
      <c r="U396" s="91"/>
      <c r="V396" s="92"/>
      <c r="W396" s="97">
        <f>($W$6-O396-P396-N396)/($W$6-O396-P396)</f>
        <v>1</v>
      </c>
      <c r="X396" s="108"/>
    </row>
    <row r="397" spans="1:24" ht="21" customHeight="1" outlineLevel="2">
      <c r="A397" s="74">
        <v>162</v>
      </c>
      <c r="B397" s="74" t="s">
        <v>677</v>
      </c>
      <c r="C397" s="91" t="s">
        <v>248</v>
      </c>
      <c r="D397" s="74">
        <v>1500</v>
      </c>
      <c r="E397" s="74" t="s">
        <v>212</v>
      </c>
      <c r="F397" s="74"/>
      <c r="G397" s="105">
        <v>42815</v>
      </c>
      <c r="H397" s="123">
        <v>0.40972222222222227</v>
      </c>
      <c r="I397" s="105">
        <v>42815</v>
      </c>
      <c r="J397" s="123">
        <v>0.81388888888888899</v>
      </c>
      <c r="K397" s="123"/>
      <c r="L397" s="123"/>
      <c r="M397" s="123"/>
      <c r="N397" s="107">
        <v>9.6999999999999993</v>
      </c>
      <c r="O397" s="107">
        <v>0</v>
      </c>
      <c r="P397" s="107">
        <v>0</v>
      </c>
      <c r="Q397" s="107">
        <v>0</v>
      </c>
      <c r="R397" s="53"/>
      <c r="S397" s="53"/>
      <c r="T397" s="53"/>
      <c r="U397" s="91" t="s">
        <v>852</v>
      </c>
      <c r="V397" s="92" t="s">
        <v>776</v>
      </c>
      <c r="W397" s="92"/>
      <c r="X397" s="114" t="s">
        <v>242</v>
      </c>
    </row>
    <row r="398" spans="1:24" ht="15" outlineLevel="1">
      <c r="A398" s="74"/>
      <c r="B398" s="74"/>
      <c r="C398" s="117" t="s">
        <v>439</v>
      </c>
      <c r="D398" s="74"/>
      <c r="E398" s="74"/>
      <c r="F398" s="74"/>
      <c r="G398" s="105"/>
      <c r="H398" s="123"/>
      <c r="I398" s="105"/>
      <c r="J398" s="123"/>
      <c r="K398" s="123"/>
      <c r="L398" s="123"/>
      <c r="M398" s="123"/>
      <c r="N398" s="107">
        <f>SUBTOTAL(9,N397:N397)</f>
        <v>9.6999999999999993</v>
      </c>
      <c r="O398" s="107">
        <f>SUBTOTAL(9,O397:O397)</f>
        <v>0</v>
      </c>
      <c r="P398" s="107">
        <f>SUBTOTAL(9,P397:P397)</f>
        <v>0</v>
      </c>
      <c r="Q398" s="107">
        <f>SUBTOTAL(9,Q397:Q397)</f>
        <v>0</v>
      </c>
      <c r="R398" s="53"/>
      <c r="S398" s="53"/>
      <c r="T398" s="53"/>
      <c r="U398" s="91"/>
      <c r="V398" s="92"/>
      <c r="W398" s="97">
        <f>($W$6-O398-P398-N398)/($W$6-O398-P398)</f>
        <v>0.98696236559139783</v>
      </c>
      <c r="X398" s="108"/>
    </row>
    <row r="399" spans="1:24" ht="20.25" customHeight="1" outlineLevel="2">
      <c r="A399" s="68">
        <v>163</v>
      </c>
      <c r="B399" s="68" t="s">
        <v>678</v>
      </c>
      <c r="C399" s="86" t="s">
        <v>168</v>
      </c>
      <c r="D399" s="68">
        <v>63</v>
      </c>
      <c r="E399" s="74" t="s">
        <v>212</v>
      </c>
      <c r="F399" s="68"/>
      <c r="G399" s="139">
        <v>42810</v>
      </c>
      <c r="H399" s="140">
        <v>0.24583333333333335</v>
      </c>
      <c r="I399" s="139">
        <v>42810</v>
      </c>
      <c r="J399" s="140">
        <v>0.49722222222222223</v>
      </c>
      <c r="K399" s="68"/>
      <c r="L399" s="68"/>
      <c r="M399" s="68"/>
      <c r="N399" s="68">
        <v>6.03</v>
      </c>
      <c r="O399" s="68">
        <v>0</v>
      </c>
      <c r="P399" s="68">
        <v>0</v>
      </c>
      <c r="Q399" s="68">
        <v>0</v>
      </c>
      <c r="R399" s="90"/>
      <c r="S399" s="90"/>
      <c r="T399" s="90"/>
      <c r="U399" s="143" t="s">
        <v>853</v>
      </c>
      <c r="V399" s="92" t="s">
        <v>776</v>
      </c>
      <c r="W399" s="93"/>
      <c r="X399" s="90" t="s">
        <v>854</v>
      </c>
    </row>
    <row r="400" spans="1:24" ht="15" outlineLevel="1">
      <c r="A400" s="68"/>
      <c r="B400" s="68"/>
      <c r="C400" s="98" t="s">
        <v>440</v>
      </c>
      <c r="D400" s="68"/>
      <c r="E400" s="74"/>
      <c r="F400" s="68"/>
      <c r="G400" s="68"/>
      <c r="H400" s="68"/>
      <c r="I400" s="68"/>
      <c r="J400" s="68"/>
      <c r="K400" s="68"/>
      <c r="L400" s="68"/>
      <c r="M400" s="68"/>
      <c r="N400" s="68">
        <f>SUBTOTAL(9,N399:N399)</f>
        <v>6.03</v>
      </c>
      <c r="O400" s="68">
        <f>SUBTOTAL(9,O399:O399)</f>
        <v>0</v>
      </c>
      <c r="P400" s="68">
        <f>SUBTOTAL(9,P399:P399)</f>
        <v>0</v>
      </c>
      <c r="Q400" s="68">
        <f>SUBTOTAL(9,Q399:Q399)</f>
        <v>0</v>
      </c>
      <c r="R400" s="90"/>
      <c r="S400" s="90"/>
      <c r="T400" s="90"/>
      <c r="U400" s="68"/>
      <c r="V400" s="92"/>
      <c r="W400" s="97">
        <f>($W$6-O400-P400-N400)/($W$6-O400-P400)</f>
        <v>0.99189516129032262</v>
      </c>
      <c r="X400" s="90"/>
    </row>
    <row r="401" spans="1:24" ht="30" outlineLevel="2">
      <c r="A401" s="68">
        <v>164</v>
      </c>
      <c r="B401" s="68" t="s">
        <v>679</v>
      </c>
      <c r="C401" s="86" t="s">
        <v>170</v>
      </c>
      <c r="D401" s="68">
        <v>240</v>
      </c>
      <c r="E401" s="74" t="s">
        <v>212</v>
      </c>
      <c r="F401" s="68"/>
      <c r="G401" s="139">
        <v>42802</v>
      </c>
      <c r="H401" s="140">
        <v>0.51874999999999993</v>
      </c>
      <c r="I401" s="139">
        <v>42802</v>
      </c>
      <c r="J401" s="140">
        <v>0.91388888888888886</v>
      </c>
      <c r="K401" s="68"/>
      <c r="L401" s="68"/>
      <c r="M401" s="68"/>
      <c r="N401" s="68">
        <v>0</v>
      </c>
      <c r="O401" s="68">
        <v>0</v>
      </c>
      <c r="P401" s="68">
        <v>0</v>
      </c>
      <c r="Q401" s="68">
        <v>9.48</v>
      </c>
      <c r="R401" s="90"/>
      <c r="S401" s="90"/>
      <c r="T401" s="90"/>
      <c r="U401" s="143" t="s">
        <v>782</v>
      </c>
      <c r="V401" s="92" t="s">
        <v>776</v>
      </c>
      <c r="W401" s="93"/>
      <c r="X401" s="94" t="s">
        <v>777</v>
      </c>
    </row>
    <row r="402" spans="1:24" ht="30" outlineLevel="2">
      <c r="A402" s="68">
        <v>164</v>
      </c>
      <c r="B402" s="68" t="s">
        <v>679</v>
      </c>
      <c r="C402" s="86" t="s">
        <v>170</v>
      </c>
      <c r="D402" s="68">
        <v>240</v>
      </c>
      <c r="E402" s="74" t="s">
        <v>212</v>
      </c>
      <c r="F402" s="68"/>
      <c r="G402" s="139">
        <v>42810</v>
      </c>
      <c r="H402" s="140">
        <v>0.47291666666666665</v>
      </c>
      <c r="I402" s="139">
        <v>42810</v>
      </c>
      <c r="J402" s="140">
        <v>0.83472222222222225</v>
      </c>
      <c r="K402" s="68"/>
      <c r="L402" s="68"/>
      <c r="M402" s="68"/>
      <c r="N402" s="68">
        <v>0</v>
      </c>
      <c r="O402" s="68">
        <v>0</v>
      </c>
      <c r="P402" s="68">
        <v>0</v>
      </c>
      <c r="Q402" s="68">
        <v>8.68</v>
      </c>
      <c r="R402" s="90"/>
      <c r="S402" s="90"/>
      <c r="T402" s="90"/>
      <c r="U402" s="143" t="s">
        <v>782</v>
      </c>
      <c r="V402" s="92" t="s">
        <v>776</v>
      </c>
      <c r="W402" s="93"/>
      <c r="X402" s="94" t="s">
        <v>777</v>
      </c>
    </row>
    <row r="403" spans="1:24" ht="30" outlineLevel="2">
      <c r="A403" s="68">
        <v>164</v>
      </c>
      <c r="B403" s="68" t="s">
        <v>679</v>
      </c>
      <c r="C403" s="86" t="s">
        <v>170</v>
      </c>
      <c r="D403" s="68">
        <v>240</v>
      </c>
      <c r="E403" s="74" t="s">
        <v>212</v>
      </c>
      <c r="F403" s="68"/>
      <c r="G403" s="139">
        <v>42812</v>
      </c>
      <c r="H403" s="140">
        <v>0.39861111111111108</v>
      </c>
      <c r="I403" s="139">
        <v>42812</v>
      </c>
      <c r="J403" s="140">
        <v>0.91875000000000007</v>
      </c>
      <c r="K403" s="68"/>
      <c r="L403" s="68"/>
      <c r="M403" s="68"/>
      <c r="N403" s="68">
        <v>0</v>
      </c>
      <c r="O403" s="68">
        <v>0</v>
      </c>
      <c r="P403" s="68">
        <v>0</v>
      </c>
      <c r="Q403" s="68">
        <v>12.48</v>
      </c>
      <c r="R403" s="90"/>
      <c r="S403" s="90"/>
      <c r="T403" s="90"/>
      <c r="U403" s="143" t="s">
        <v>782</v>
      </c>
      <c r="V403" s="92" t="s">
        <v>776</v>
      </c>
      <c r="W403" s="93"/>
      <c r="X403" s="94" t="s">
        <v>777</v>
      </c>
    </row>
    <row r="404" spans="1:24" ht="30" outlineLevel="2">
      <c r="A404" s="68">
        <v>164</v>
      </c>
      <c r="B404" s="68" t="s">
        <v>679</v>
      </c>
      <c r="C404" s="86" t="s">
        <v>170</v>
      </c>
      <c r="D404" s="68">
        <v>240</v>
      </c>
      <c r="E404" s="74" t="s">
        <v>212</v>
      </c>
      <c r="F404" s="68"/>
      <c r="G404" s="139">
        <v>42814</v>
      </c>
      <c r="H404" s="140">
        <v>0.28541666666666665</v>
      </c>
      <c r="I404" s="139">
        <v>42814</v>
      </c>
      <c r="J404" s="140">
        <v>0.92708333333333337</v>
      </c>
      <c r="K404" s="68"/>
      <c r="L404" s="68"/>
      <c r="M404" s="68"/>
      <c r="N404" s="68">
        <v>0</v>
      </c>
      <c r="O404" s="68">
        <v>0</v>
      </c>
      <c r="P404" s="68">
        <v>0</v>
      </c>
      <c r="Q404" s="68">
        <v>15.4</v>
      </c>
      <c r="R404" s="90"/>
      <c r="S404" s="90"/>
      <c r="T404" s="90"/>
      <c r="U404" s="143" t="s">
        <v>782</v>
      </c>
      <c r="V404" s="92" t="s">
        <v>776</v>
      </c>
      <c r="W404" s="93"/>
      <c r="X404" s="94" t="s">
        <v>777</v>
      </c>
    </row>
    <row r="405" spans="1:24" ht="30" outlineLevel="2">
      <c r="A405" s="68">
        <v>164</v>
      </c>
      <c r="B405" s="68" t="s">
        <v>679</v>
      </c>
      <c r="C405" s="86" t="s">
        <v>170</v>
      </c>
      <c r="D405" s="68">
        <v>240</v>
      </c>
      <c r="E405" s="74" t="s">
        <v>212</v>
      </c>
      <c r="F405" s="68"/>
      <c r="G405" s="139">
        <v>42816</v>
      </c>
      <c r="H405" s="140">
        <v>0.47916666666666669</v>
      </c>
      <c r="I405" s="105">
        <v>42817</v>
      </c>
      <c r="J405" s="123">
        <v>0.77569444444444446</v>
      </c>
      <c r="K405" s="68"/>
      <c r="L405" s="68"/>
      <c r="M405" s="68"/>
      <c r="N405" s="68">
        <v>0</v>
      </c>
      <c r="O405" s="68">
        <v>0</v>
      </c>
      <c r="P405" s="68">
        <v>0</v>
      </c>
      <c r="Q405" s="68">
        <v>31.12</v>
      </c>
      <c r="R405" s="90"/>
      <c r="S405" s="90"/>
      <c r="T405" s="90"/>
      <c r="U405" s="143" t="s">
        <v>782</v>
      </c>
      <c r="V405" s="92" t="s">
        <v>776</v>
      </c>
      <c r="W405" s="93"/>
      <c r="X405" s="94" t="s">
        <v>777</v>
      </c>
    </row>
    <row r="406" spans="1:24" ht="15" outlineLevel="2">
      <c r="A406" s="68">
        <v>164</v>
      </c>
      <c r="B406" s="68" t="s">
        <v>679</v>
      </c>
      <c r="C406" s="86" t="s">
        <v>170</v>
      </c>
      <c r="D406" s="68">
        <v>240</v>
      </c>
      <c r="E406" s="74" t="s">
        <v>212</v>
      </c>
      <c r="F406" s="68"/>
      <c r="G406" s="139">
        <v>42818</v>
      </c>
      <c r="H406" s="140">
        <v>0.46736111111111112</v>
      </c>
      <c r="I406" s="139">
        <v>42818</v>
      </c>
      <c r="J406" s="140">
        <v>0.70972222222222225</v>
      </c>
      <c r="K406" s="68"/>
      <c r="L406" s="68"/>
      <c r="M406" s="68"/>
      <c r="N406" s="68">
        <v>5.82</v>
      </c>
      <c r="O406" s="68">
        <v>0</v>
      </c>
      <c r="P406" s="68">
        <v>0</v>
      </c>
      <c r="Q406" s="68">
        <v>0</v>
      </c>
      <c r="R406" s="90"/>
      <c r="S406" s="90"/>
      <c r="T406" s="90"/>
      <c r="U406" s="143" t="s">
        <v>857</v>
      </c>
      <c r="V406" s="92" t="s">
        <v>776</v>
      </c>
      <c r="W406" s="93"/>
      <c r="X406" s="94" t="s">
        <v>242</v>
      </c>
    </row>
    <row r="407" spans="1:24" ht="30" outlineLevel="2">
      <c r="A407" s="68">
        <v>164</v>
      </c>
      <c r="B407" s="68" t="s">
        <v>679</v>
      </c>
      <c r="C407" s="86" t="s">
        <v>170</v>
      </c>
      <c r="D407" s="68">
        <v>240</v>
      </c>
      <c r="E407" s="74" t="s">
        <v>212</v>
      </c>
      <c r="F407" s="68"/>
      <c r="G407" s="139">
        <v>42821</v>
      </c>
      <c r="H407" s="140">
        <v>0.67222222222222217</v>
      </c>
      <c r="I407" s="139">
        <v>42821</v>
      </c>
      <c r="J407" s="140">
        <v>0.92986111111111114</v>
      </c>
      <c r="K407" s="68"/>
      <c r="L407" s="68"/>
      <c r="M407" s="68"/>
      <c r="N407" s="68">
        <v>0</v>
      </c>
      <c r="O407" s="68">
        <v>0</v>
      </c>
      <c r="P407" s="68">
        <v>0</v>
      </c>
      <c r="Q407" s="68">
        <v>6.18</v>
      </c>
      <c r="R407" s="90"/>
      <c r="S407" s="90"/>
      <c r="T407" s="90"/>
      <c r="U407" s="143" t="s">
        <v>782</v>
      </c>
      <c r="V407" s="92" t="s">
        <v>776</v>
      </c>
      <c r="W407" s="93"/>
      <c r="X407" s="94" t="s">
        <v>777</v>
      </c>
    </row>
    <row r="408" spans="1:24" ht="15" outlineLevel="1">
      <c r="A408" s="68"/>
      <c r="B408" s="68"/>
      <c r="C408" s="98" t="s">
        <v>441</v>
      </c>
      <c r="D408" s="68"/>
      <c r="E408" s="74"/>
      <c r="F408" s="68"/>
      <c r="G408" s="68"/>
      <c r="H408" s="68"/>
      <c r="I408" s="68"/>
      <c r="J408" s="68"/>
      <c r="K408" s="68"/>
      <c r="L408" s="68"/>
      <c r="M408" s="68"/>
      <c r="N408" s="68">
        <f>SUBTOTAL(9,N401:N407)</f>
        <v>5.82</v>
      </c>
      <c r="O408" s="68">
        <f t="shared" ref="O408:Q408" si="5">SUBTOTAL(9,O401:O407)</f>
        <v>0</v>
      </c>
      <c r="P408" s="68">
        <f t="shared" si="5"/>
        <v>0</v>
      </c>
      <c r="Q408" s="68">
        <f t="shared" si="5"/>
        <v>83.34</v>
      </c>
      <c r="R408" s="90"/>
      <c r="S408" s="90"/>
      <c r="T408" s="90"/>
      <c r="U408" s="68"/>
      <c r="V408" s="92"/>
      <c r="W408" s="97">
        <f>($W$6-O408-P408-N408)/($W$6-O408-P408)</f>
        <v>0.99217741935483861</v>
      </c>
      <c r="X408" s="90"/>
    </row>
    <row r="409" spans="1:24" ht="21.75" customHeight="1" outlineLevel="2">
      <c r="A409" s="68">
        <v>165</v>
      </c>
      <c r="B409" s="68" t="s">
        <v>680</v>
      </c>
      <c r="C409" s="86" t="s">
        <v>171</v>
      </c>
      <c r="D409" s="68">
        <v>50</v>
      </c>
      <c r="E409" s="74" t="s">
        <v>212</v>
      </c>
      <c r="F409" s="68"/>
      <c r="G409" s="68"/>
      <c r="H409" s="68"/>
      <c r="I409" s="68"/>
      <c r="J409" s="68"/>
      <c r="K409" s="68"/>
      <c r="L409" s="68"/>
      <c r="M409" s="68"/>
      <c r="N409" s="68"/>
      <c r="O409" s="68"/>
      <c r="P409" s="68"/>
      <c r="Q409" s="68"/>
      <c r="R409" s="90"/>
      <c r="S409" s="90"/>
      <c r="T409" s="90"/>
      <c r="U409" s="68"/>
      <c r="V409" s="92" t="s">
        <v>776</v>
      </c>
      <c r="W409" s="93"/>
      <c r="X409" s="90"/>
    </row>
    <row r="410" spans="1:24" ht="15" outlineLevel="1">
      <c r="A410" s="68"/>
      <c r="B410" s="68"/>
      <c r="C410" s="98" t="s">
        <v>442</v>
      </c>
      <c r="D410" s="68"/>
      <c r="E410" s="74"/>
      <c r="F410" s="68"/>
      <c r="G410" s="68"/>
      <c r="H410" s="68"/>
      <c r="I410" s="68"/>
      <c r="J410" s="68"/>
      <c r="K410" s="68"/>
      <c r="L410" s="68"/>
      <c r="M410" s="68"/>
      <c r="N410" s="68">
        <f>SUBTOTAL(9,N409:N409)</f>
        <v>0</v>
      </c>
      <c r="O410" s="68">
        <f>SUBTOTAL(9,O409:O409)</f>
        <v>0</v>
      </c>
      <c r="P410" s="68">
        <f>SUBTOTAL(9,P409:P409)</f>
        <v>0</v>
      </c>
      <c r="Q410" s="68">
        <f>SUBTOTAL(9,Q409:Q409)</f>
        <v>0</v>
      </c>
      <c r="R410" s="90"/>
      <c r="S410" s="90"/>
      <c r="T410" s="90"/>
      <c r="U410" s="68"/>
      <c r="V410" s="92"/>
      <c r="W410" s="97">
        <f>($W$6-O410-P410-N410)/($W$6-O410-P410)</f>
        <v>1</v>
      </c>
      <c r="X410" s="90"/>
    </row>
    <row r="411" spans="1:24" ht="23.25" customHeight="1" outlineLevel="2">
      <c r="A411" s="68">
        <v>166</v>
      </c>
      <c r="B411" s="68" t="s">
        <v>681</v>
      </c>
      <c r="C411" s="86" t="s">
        <v>172</v>
      </c>
      <c r="D411" s="68">
        <v>50</v>
      </c>
      <c r="E411" s="74" t="s">
        <v>212</v>
      </c>
      <c r="F411" s="68"/>
      <c r="G411" s="68"/>
      <c r="H411" s="68"/>
      <c r="I411" s="68"/>
      <c r="J411" s="68"/>
      <c r="K411" s="68"/>
      <c r="L411" s="68"/>
      <c r="M411" s="68"/>
      <c r="N411" s="68"/>
      <c r="O411" s="68"/>
      <c r="P411" s="68"/>
      <c r="Q411" s="68"/>
      <c r="R411" s="90"/>
      <c r="S411" s="90"/>
      <c r="T411" s="90"/>
      <c r="U411" s="68"/>
      <c r="V411" s="92" t="s">
        <v>776</v>
      </c>
      <c r="W411" s="93"/>
      <c r="X411" s="90"/>
    </row>
    <row r="412" spans="1:24" ht="15" outlineLevel="1">
      <c r="A412" s="68"/>
      <c r="B412" s="68"/>
      <c r="C412" s="98" t="s">
        <v>443</v>
      </c>
      <c r="D412" s="68"/>
      <c r="E412" s="74"/>
      <c r="F412" s="68"/>
      <c r="G412" s="68"/>
      <c r="H412" s="68"/>
      <c r="I412" s="68"/>
      <c r="J412" s="68"/>
      <c r="K412" s="68"/>
      <c r="L412" s="68"/>
      <c r="M412" s="68"/>
      <c r="N412" s="68">
        <f>SUBTOTAL(9,N411:N411)</f>
        <v>0</v>
      </c>
      <c r="O412" s="68">
        <f>SUBTOTAL(9,O411:O411)</f>
        <v>0</v>
      </c>
      <c r="P412" s="68">
        <f>SUBTOTAL(9,P411:P411)</f>
        <v>0</v>
      </c>
      <c r="Q412" s="68">
        <f>SUBTOTAL(9,Q411:Q411)</f>
        <v>0</v>
      </c>
      <c r="R412" s="90"/>
      <c r="S412" s="90"/>
      <c r="T412" s="90"/>
      <c r="U412" s="68"/>
      <c r="V412" s="92"/>
      <c r="W412" s="97">
        <f>($W$6-O412-P412-N412)/($W$6-O412-P412)</f>
        <v>1</v>
      </c>
      <c r="X412" s="90"/>
    </row>
    <row r="413" spans="1:24" ht="30" outlineLevel="2">
      <c r="A413" s="74">
        <v>167</v>
      </c>
      <c r="B413" s="74" t="s">
        <v>682</v>
      </c>
      <c r="C413" s="91" t="s">
        <v>21</v>
      </c>
      <c r="D413" s="74">
        <v>63</v>
      </c>
      <c r="E413" s="74" t="s">
        <v>212</v>
      </c>
      <c r="F413" s="74"/>
      <c r="G413" s="105">
        <v>42795</v>
      </c>
      <c r="H413" s="132">
        <v>0.26319444444444445</v>
      </c>
      <c r="I413" s="105">
        <v>42795</v>
      </c>
      <c r="J413" s="132">
        <v>0.73819444444444438</v>
      </c>
      <c r="K413" s="123"/>
      <c r="L413" s="123"/>
      <c r="M413" s="123"/>
      <c r="N413" s="107">
        <v>0</v>
      </c>
      <c r="O413" s="107">
        <v>0</v>
      </c>
      <c r="P413" s="107">
        <v>0</v>
      </c>
      <c r="Q413" s="126">
        <v>11.4</v>
      </c>
      <c r="R413" s="53"/>
      <c r="S413" s="53"/>
      <c r="T413" s="53"/>
      <c r="U413" s="91" t="s">
        <v>787</v>
      </c>
      <c r="V413" s="92" t="s">
        <v>776</v>
      </c>
      <c r="W413" s="92"/>
      <c r="X413" s="94" t="s">
        <v>777</v>
      </c>
    </row>
    <row r="414" spans="1:24" ht="30" outlineLevel="2">
      <c r="A414" s="74">
        <v>167</v>
      </c>
      <c r="B414" s="74" t="s">
        <v>682</v>
      </c>
      <c r="C414" s="91" t="s">
        <v>21</v>
      </c>
      <c r="D414" s="74">
        <v>63</v>
      </c>
      <c r="E414" s="74" t="s">
        <v>212</v>
      </c>
      <c r="F414" s="74"/>
      <c r="G414" s="105">
        <v>42796</v>
      </c>
      <c r="H414" s="132">
        <v>0.27013888888888887</v>
      </c>
      <c r="I414" s="105">
        <v>42796</v>
      </c>
      <c r="J414" s="132">
        <v>0.74444444444444446</v>
      </c>
      <c r="K414" s="123"/>
      <c r="L414" s="123"/>
      <c r="M414" s="123"/>
      <c r="N414" s="107">
        <v>0</v>
      </c>
      <c r="O414" s="107">
        <v>0</v>
      </c>
      <c r="P414" s="107">
        <v>0</v>
      </c>
      <c r="Q414" s="126">
        <v>11.38</v>
      </c>
      <c r="R414" s="53"/>
      <c r="S414" s="53"/>
      <c r="T414" s="53"/>
      <c r="U414" s="91" t="s">
        <v>766</v>
      </c>
      <c r="V414" s="92" t="s">
        <v>776</v>
      </c>
      <c r="W414" s="92"/>
      <c r="X414" s="94" t="s">
        <v>777</v>
      </c>
    </row>
    <row r="415" spans="1:24" ht="30" outlineLevel="2">
      <c r="A415" s="74">
        <v>167</v>
      </c>
      <c r="B415" s="74" t="s">
        <v>682</v>
      </c>
      <c r="C415" s="91" t="s">
        <v>21</v>
      </c>
      <c r="D415" s="74">
        <v>63</v>
      </c>
      <c r="E415" s="74" t="s">
        <v>212</v>
      </c>
      <c r="F415" s="74"/>
      <c r="G415" s="105">
        <v>42797</v>
      </c>
      <c r="H415" s="132">
        <v>0.28611111111111115</v>
      </c>
      <c r="I415" s="105">
        <v>42797</v>
      </c>
      <c r="J415" s="132">
        <v>0.74097222222222225</v>
      </c>
      <c r="K415" s="123"/>
      <c r="L415" s="123"/>
      <c r="M415" s="123"/>
      <c r="N415" s="107">
        <v>0</v>
      </c>
      <c r="O415" s="107">
        <v>0</v>
      </c>
      <c r="P415" s="107">
        <v>0</v>
      </c>
      <c r="Q415" s="126">
        <v>10.92</v>
      </c>
      <c r="R415" s="53"/>
      <c r="S415" s="53"/>
      <c r="T415" s="53"/>
      <c r="U415" s="91" t="s">
        <v>766</v>
      </c>
      <c r="V415" s="92" t="s">
        <v>776</v>
      </c>
      <c r="W415" s="92"/>
      <c r="X415" s="94" t="s">
        <v>777</v>
      </c>
    </row>
    <row r="416" spans="1:24" ht="30" outlineLevel="2">
      <c r="A416" s="74">
        <v>167</v>
      </c>
      <c r="B416" s="74" t="s">
        <v>682</v>
      </c>
      <c r="C416" s="91" t="s">
        <v>21</v>
      </c>
      <c r="D416" s="74">
        <v>63</v>
      </c>
      <c r="E416" s="74" t="s">
        <v>212</v>
      </c>
      <c r="F416" s="74"/>
      <c r="G416" s="139">
        <v>42798</v>
      </c>
      <c r="H416" s="176">
        <v>0.27847222222222223</v>
      </c>
      <c r="I416" s="139">
        <v>42798</v>
      </c>
      <c r="J416" s="176">
        <v>0.72083333333333333</v>
      </c>
      <c r="K416" s="123"/>
      <c r="L416" s="123"/>
      <c r="M416" s="123"/>
      <c r="N416" s="107">
        <v>0</v>
      </c>
      <c r="O416" s="107">
        <v>0</v>
      </c>
      <c r="P416" s="107">
        <v>0</v>
      </c>
      <c r="Q416" s="126">
        <v>10.62</v>
      </c>
      <c r="R416" s="53"/>
      <c r="S416" s="53"/>
      <c r="T416" s="53"/>
      <c r="U416" s="91" t="s">
        <v>766</v>
      </c>
      <c r="V416" s="92" t="s">
        <v>776</v>
      </c>
      <c r="W416" s="92"/>
      <c r="X416" s="94" t="s">
        <v>777</v>
      </c>
    </row>
    <row r="417" spans="1:24" ht="30" outlineLevel="2">
      <c r="A417" s="74">
        <v>167</v>
      </c>
      <c r="B417" s="74" t="s">
        <v>682</v>
      </c>
      <c r="C417" s="91" t="s">
        <v>21</v>
      </c>
      <c r="D417" s="74">
        <v>63</v>
      </c>
      <c r="E417" s="74" t="s">
        <v>212</v>
      </c>
      <c r="F417" s="74"/>
      <c r="G417" s="139">
        <v>42799</v>
      </c>
      <c r="H417" s="140">
        <v>0.26874999999999999</v>
      </c>
      <c r="I417" s="139">
        <v>42799</v>
      </c>
      <c r="J417" s="140">
        <v>0.63958333333333328</v>
      </c>
      <c r="K417" s="123"/>
      <c r="L417" s="123"/>
      <c r="M417" s="123"/>
      <c r="N417" s="107">
        <v>0</v>
      </c>
      <c r="O417" s="107">
        <v>0</v>
      </c>
      <c r="P417" s="107">
        <v>0</v>
      </c>
      <c r="Q417" s="126">
        <v>8.9</v>
      </c>
      <c r="R417" s="53"/>
      <c r="S417" s="53"/>
      <c r="T417" s="53"/>
      <c r="U417" s="91" t="s">
        <v>766</v>
      </c>
      <c r="V417" s="92" t="s">
        <v>776</v>
      </c>
      <c r="W417" s="92"/>
      <c r="X417" s="94" t="s">
        <v>777</v>
      </c>
    </row>
    <row r="418" spans="1:24" ht="30" outlineLevel="2">
      <c r="A418" s="74">
        <v>167</v>
      </c>
      <c r="B418" s="74" t="s">
        <v>682</v>
      </c>
      <c r="C418" s="91" t="s">
        <v>21</v>
      </c>
      <c r="D418" s="74">
        <v>63</v>
      </c>
      <c r="E418" s="74" t="s">
        <v>212</v>
      </c>
      <c r="F418" s="74"/>
      <c r="G418" s="139">
        <v>42800</v>
      </c>
      <c r="H418" s="140">
        <v>0.28125</v>
      </c>
      <c r="I418" s="139">
        <v>42800</v>
      </c>
      <c r="J418" s="140">
        <v>0.70000000000000007</v>
      </c>
      <c r="K418" s="123"/>
      <c r="L418" s="123"/>
      <c r="M418" s="123"/>
      <c r="N418" s="107">
        <v>0</v>
      </c>
      <c r="O418" s="107">
        <v>0</v>
      </c>
      <c r="P418" s="107">
        <v>0</v>
      </c>
      <c r="Q418" s="126">
        <v>10.050000000000001</v>
      </c>
      <c r="R418" s="53"/>
      <c r="S418" s="53"/>
      <c r="T418" s="53"/>
      <c r="U418" s="91" t="s">
        <v>766</v>
      </c>
      <c r="V418" s="92" t="s">
        <v>776</v>
      </c>
      <c r="W418" s="92"/>
      <c r="X418" s="94" t="s">
        <v>777</v>
      </c>
    </row>
    <row r="419" spans="1:24" ht="30" outlineLevel="2">
      <c r="A419" s="74">
        <v>167</v>
      </c>
      <c r="B419" s="74" t="s">
        <v>682</v>
      </c>
      <c r="C419" s="91" t="s">
        <v>21</v>
      </c>
      <c r="D419" s="74">
        <v>63</v>
      </c>
      <c r="E419" s="74" t="s">
        <v>212</v>
      </c>
      <c r="F419" s="74"/>
      <c r="G419" s="139">
        <v>42801</v>
      </c>
      <c r="H419" s="140">
        <v>0.28125</v>
      </c>
      <c r="I419" s="139">
        <v>42801</v>
      </c>
      <c r="J419" s="140">
        <v>0.67499999999999993</v>
      </c>
      <c r="K419" s="123"/>
      <c r="L419" s="123"/>
      <c r="M419" s="123"/>
      <c r="N419" s="107">
        <v>0</v>
      </c>
      <c r="O419" s="107">
        <v>0</v>
      </c>
      <c r="P419" s="107">
        <v>0</v>
      </c>
      <c r="Q419" s="126">
        <v>9.4499999999999993</v>
      </c>
      <c r="R419" s="53"/>
      <c r="S419" s="53"/>
      <c r="T419" s="53"/>
      <c r="U419" s="91" t="s">
        <v>766</v>
      </c>
      <c r="V419" s="92" t="s">
        <v>776</v>
      </c>
      <c r="W419" s="92"/>
      <c r="X419" s="94" t="s">
        <v>777</v>
      </c>
    </row>
    <row r="420" spans="1:24" ht="30" outlineLevel="2">
      <c r="A420" s="74">
        <v>167</v>
      </c>
      <c r="B420" s="74" t="s">
        <v>682</v>
      </c>
      <c r="C420" s="91" t="s">
        <v>21</v>
      </c>
      <c r="D420" s="74">
        <v>63</v>
      </c>
      <c r="E420" s="74" t="s">
        <v>212</v>
      </c>
      <c r="F420" s="74"/>
      <c r="G420" s="139">
        <v>42802</v>
      </c>
      <c r="H420" s="140">
        <v>0.26944444444444443</v>
      </c>
      <c r="I420" s="139">
        <v>42802</v>
      </c>
      <c r="J420" s="140">
        <v>0.68958333333333333</v>
      </c>
      <c r="K420" s="123"/>
      <c r="L420" s="123"/>
      <c r="M420" s="123"/>
      <c r="N420" s="107">
        <v>0</v>
      </c>
      <c r="O420" s="107">
        <v>0</v>
      </c>
      <c r="P420" s="107">
        <v>0</v>
      </c>
      <c r="Q420" s="126">
        <v>10.08</v>
      </c>
      <c r="R420" s="53"/>
      <c r="S420" s="53"/>
      <c r="T420" s="53"/>
      <c r="U420" s="91" t="s">
        <v>766</v>
      </c>
      <c r="V420" s="92" t="s">
        <v>776</v>
      </c>
      <c r="W420" s="92"/>
      <c r="X420" s="94" t="s">
        <v>777</v>
      </c>
    </row>
    <row r="421" spans="1:24" ht="30" outlineLevel="2">
      <c r="A421" s="74">
        <v>167</v>
      </c>
      <c r="B421" s="74" t="s">
        <v>682</v>
      </c>
      <c r="C421" s="91" t="s">
        <v>21</v>
      </c>
      <c r="D421" s="74">
        <v>63</v>
      </c>
      <c r="E421" s="74" t="s">
        <v>212</v>
      </c>
      <c r="F421" s="74"/>
      <c r="G421" s="139">
        <v>42803</v>
      </c>
      <c r="H421" s="140">
        <v>0.24236111111111111</v>
      </c>
      <c r="I421" s="139">
        <v>42803</v>
      </c>
      <c r="J421" s="140">
        <v>0.6972222222222223</v>
      </c>
      <c r="K421" s="123"/>
      <c r="L421" s="123"/>
      <c r="M421" s="123"/>
      <c r="N421" s="107">
        <v>0</v>
      </c>
      <c r="O421" s="107">
        <v>0</v>
      </c>
      <c r="P421" s="107">
        <v>0</v>
      </c>
      <c r="Q421" s="126">
        <v>10.92</v>
      </c>
      <c r="R421" s="53"/>
      <c r="S421" s="53"/>
      <c r="T421" s="53"/>
      <c r="U421" s="91" t="s">
        <v>766</v>
      </c>
      <c r="V421" s="92" t="s">
        <v>776</v>
      </c>
      <c r="W421" s="92"/>
      <c r="X421" s="94" t="s">
        <v>777</v>
      </c>
    </row>
    <row r="422" spans="1:24" ht="30" outlineLevel="2">
      <c r="A422" s="74">
        <v>167</v>
      </c>
      <c r="B422" s="74" t="s">
        <v>682</v>
      </c>
      <c r="C422" s="91" t="s">
        <v>21</v>
      </c>
      <c r="D422" s="74">
        <v>63</v>
      </c>
      <c r="E422" s="74" t="s">
        <v>212</v>
      </c>
      <c r="F422" s="74"/>
      <c r="G422" s="105">
        <v>42804</v>
      </c>
      <c r="H422" s="123">
        <v>0.27986111111111112</v>
      </c>
      <c r="I422" s="105">
        <v>42804</v>
      </c>
      <c r="J422" s="123">
        <v>0.65972222222222221</v>
      </c>
      <c r="K422" s="123"/>
      <c r="L422" s="123"/>
      <c r="M422" s="123"/>
      <c r="N422" s="107">
        <v>0</v>
      </c>
      <c r="O422" s="107">
        <v>0</v>
      </c>
      <c r="P422" s="107">
        <v>0</v>
      </c>
      <c r="Q422" s="126">
        <v>9.1199999999999992</v>
      </c>
      <c r="R422" s="53"/>
      <c r="S422" s="53"/>
      <c r="T422" s="53"/>
      <c r="U422" s="91" t="s">
        <v>766</v>
      </c>
      <c r="V422" s="92" t="s">
        <v>776</v>
      </c>
      <c r="W422" s="92"/>
      <c r="X422" s="94" t="s">
        <v>777</v>
      </c>
    </row>
    <row r="423" spans="1:24" ht="30" outlineLevel="2">
      <c r="A423" s="74">
        <v>167</v>
      </c>
      <c r="B423" s="74" t="s">
        <v>682</v>
      </c>
      <c r="C423" s="91" t="s">
        <v>21</v>
      </c>
      <c r="D423" s="74">
        <v>63</v>
      </c>
      <c r="E423" s="74" t="s">
        <v>212</v>
      </c>
      <c r="F423" s="74"/>
      <c r="G423" s="139">
        <v>42805</v>
      </c>
      <c r="H423" s="140">
        <v>0.37916666666666665</v>
      </c>
      <c r="I423" s="139">
        <v>42805</v>
      </c>
      <c r="J423" s="140">
        <v>0.70208333333333339</v>
      </c>
      <c r="K423" s="123"/>
      <c r="L423" s="123"/>
      <c r="M423" s="123"/>
      <c r="N423" s="107">
        <v>0</v>
      </c>
      <c r="O423" s="107">
        <v>0</v>
      </c>
      <c r="P423" s="107">
        <v>0</v>
      </c>
      <c r="Q423" s="126">
        <v>7.75</v>
      </c>
      <c r="R423" s="53"/>
      <c r="S423" s="53"/>
      <c r="T423" s="53"/>
      <c r="U423" s="91" t="s">
        <v>766</v>
      </c>
      <c r="V423" s="92" t="s">
        <v>776</v>
      </c>
      <c r="W423" s="92"/>
      <c r="X423" s="94" t="s">
        <v>777</v>
      </c>
    </row>
    <row r="424" spans="1:24" ht="30" outlineLevel="2">
      <c r="A424" s="74">
        <v>167</v>
      </c>
      <c r="B424" s="74" t="s">
        <v>682</v>
      </c>
      <c r="C424" s="91" t="s">
        <v>21</v>
      </c>
      <c r="D424" s="74">
        <v>63</v>
      </c>
      <c r="E424" s="74" t="s">
        <v>212</v>
      </c>
      <c r="F424" s="74"/>
      <c r="G424" s="139">
        <v>42806</v>
      </c>
      <c r="H424" s="140">
        <v>0.2638888888888889</v>
      </c>
      <c r="I424" s="139">
        <v>42806</v>
      </c>
      <c r="J424" s="140">
        <v>0.67986111111111114</v>
      </c>
      <c r="K424" s="123"/>
      <c r="L424" s="123"/>
      <c r="M424" s="123"/>
      <c r="N424" s="107">
        <v>0</v>
      </c>
      <c r="O424" s="107">
        <v>0</v>
      </c>
      <c r="P424" s="107">
        <v>0</v>
      </c>
      <c r="Q424" s="126">
        <v>9.98</v>
      </c>
      <c r="R424" s="53"/>
      <c r="S424" s="53"/>
      <c r="T424" s="53"/>
      <c r="U424" s="91" t="s">
        <v>766</v>
      </c>
      <c r="V424" s="92" t="s">
        <v>776</v>
      </c>
      <c r="W424" s="92"/>
      <c r="X424" s="94" t="s">
        <v>777</v>
      </c>
    </row>
    <row r="425" spans="1:24" ht="30" outlineLevel="2">
      <c r="A425" s="74">
        <v>167</v>
      </c>
      <c r="B425" s="74" t="s">
        <v>682</v>
      </c>
      <c r="C425" s="91" t="s">
        <v>21</v>
      </c>
      <c r="D425" s="74">
        <v>63</v>
      </c>
      <c r="E425" s="74" t="s">
        <v>212</v>
      </c>
      <c r="F425" s="74"/>
      <c r="G425" s="148">
        <v>42808</v>
      </c>
      <c r="H425" s="140">
        <v>0.24166666666666667</v>
      </c>
      <c r="I425" s="139">
        <v>42808</v>
      </c>
      <c r="J425" s="140">
        <v>0.69652777777777775</v>
      </c>
      <c r="K425" s="123"/>
      <c r="L425" s="123"/>
      <c r="M425" s="123"/>
      <c r="N425" s="107">
        <v>0</v>
      </c>
      <c r="O425" s="107">
        <v>0</v>
      </c>
      <c r="P425" s="107">
        <v>0</v>
      </c>
      <c r="Q425" s="126">
        <v>10.92</v>
      </c>
      <c r="R425" s="53"/>
      <c r="S425" s="53"/>
      <c r="T425" s="53"/>
      <c r="U425" s="91" t="s">
        <v>786</v>
      </c>
      <c r="V425" s="92" t="s">
        <v>776</v>
      </c>
      <c r="W425" s="92"/>
      <c r="X425" s="94" t="s">
        <v>777</v>
      </c>
    </row>
    <row r="426" spans="1:24" ht="30" outlineLevel="2">
      <c r="A426" s="74">
        <v>167</v>
      </c>
      <c r="B426" s="74" t="s">
        <v>682</v>
      </c>
      <c r="C426" s="91" t="s">
        <v>21</v>
      </c>
      <c r="D426" s="74">
        <v>63</v>
      </c>
      <c r="E426" s="74" t="s">
        <v>212</v>
      </c>
      <c r="F426" s="74"/>
      <c r="G426" s="139">
        <v>42809</v>
      </c>
      <c r="H426" s="140">
        <v>0.24583333333333335</v>
      </c>
      <c r="I426" s="139">
        <v>42809</v>
      </c>
      <c r="J426" s="140">
        <v>0.70138888888888884</v>
      </c>
      <c r="K426" s="123"/>
      <c r="L426" s="123"/>
      <c r="M426" s="123"/>
      <c r="N426" s="107">
        <v>0</v>
      </c>
      <c r="O426" s="107">
        <v>0</v>
      </c>
      <c r="P426" s="107">
        <v>0</v>
      </c>
      <c r="Q426" s="126">
        <v>10.93</v>
      </c>
      <c r="R426" s="53"/>
      <c r="S426" s="53"/>
      <c r="T426" s="53"/>
      <c r="U426" s="91" t="s">
        <v>786</v>
      </c>
      <c r="V426" s="92" t="s">
        <v>776</v>
      </c>
      <c r="W426" s="92"/>
      <c r="X426" s="94" t="s">
        <v>777</v>
      </c>
    </row>
    <row r="427" spans="1:24" ht="30" outlineLevel="2">
      <c r="A427" s="74">
        <v>167</v>
      </c>
      <c r="B427" s="74" t="s">
        <v>682</v>
      </c>
      <c r="C427" s="91" t="s">
        <v>21</v>
      </c>
      <c r="D427" s="74">
        <v>63</v>
      </c>
      <c r="E427" s="74" t="s">
        <v>212</v>
      </c>
      <c r="F427" s="74"/>
      <c r="G427" s="105">
        <v>42813</v>
      </c>
      <c r="H427" s="123">
        <v>0.36736111111111108</v>
      </c>
      <c r="I427" s="105">
        <v>42813</v>
      </c>
      <c r="J427" s="123">
        <v>0.65486111111111112</v>
      </c>
      <c r="K427" s="123"/>
      <c r="L427" s="123"/>
      <c r="M427" s="123"/>
      <c r="N427" s="107">
        <v>0</v>
      </c>
      <c r="O427" s="107">
        <v>0</v>
      </c>
      <c r="P427" s="107">
        <v>0</v>
      </c>
      <c r="Q427" s="126">
        <v>6.9</v>
      </c>
      <c r="R427" s="53"/>
      <c r="S427" s="53"/>
      <c r="T427" s="53"/>
      <c r="U427" s="91" t="s">
        <v>786</v>
      </c>
      <c r="V427" s="92" t="s">
        <v>776</v>
      </c>
      <c r="W427" s="92"/>
      <c r="X427" s="94" t="s">
        <v>777</v>
      </c>
    </row>
    <row r="428" spans="1:24" ht="30" outlineLevel="2">
      <c r="A428" s="74">
        <v>167</v>
      </c>
      <c r="B428" s="74" t="s">
        <v>682</v>
      </c>
      <c r="C428" s="91" t="s">
        <v>21</v>
      </c>
      <c r="D428" s="74">
        <v>63</v>
      </c>
      <c r="E428" s="74" t="s">
        <v>212</v>
      </c>
      <c r="F428" s="74"/>
      <c r="G428" s="139">
        <v>42814</v>
      </c>
      <c r="H428" s="140">
        <v>0.28055555555555556</v>
      </c>
      <c r="I428" s="139">
        <v>42814</v>
      </c>
      <c r="J428" s="140">
        <v>0.7597222222222223</v>
      </c>
      <c r="K428" s="123"/>
      <c r="L428" s="123"/>
      <c r="M428" s="123"/>
      <c r="N428" s="107">
        <v>0</v>
      </c>
      <c r="O428" s="107">
        <v>0</v>
      </c>
      <c r="P428" s="107">
        <v>0</v>
      </c>
      <c r="Q428" s="126">
        <v>11.5</v>
      </c>
      <c r="R428" s="53"/>
      <c r="S428" s="53"/>
      <c r="T428" s="53"/>
      <c r="U428" s="91" t="s">
        <v>786</v>
      </c>
      <c r="V428" s="92" t="s">
        <v>776</v>
      </c>
      <c r="W428" s="92"/>
      <c r="X428" s="94" t="s">
        <v>777</v>
      </c>
    </row>
    <row r="429" spans="1:24" ht="30" outlineLevel="2">
      <c r="A429" s="74">
        <v>167</v>
      </c>
      <c r="B429" s="74" t="s">
        <v>682</v>
      </c>
      <c r="C429" s="91" t="s">
        <v>21</v>
      </c>
      <c r="D429" s="74">
        <v>63</v>
      </c>
      <c r="E429" s="74" t="s">
        <v>212</v>
      </c>
      <c r="F429" s="74"/>
      <c r="G429" s="105">
        <v>42815</v>
      </c>
      <c r="H429" s="123">
        <v>0.29305555555555557</v>
      </c>
      <c r="I429" s="105">
        <v>42815</v>
      </c>
      <c r="J429" s="123">
        <v>0.76111111111111107</v>
      </c>
      <c r="K429" s="123"/>
      <c r="L429" s="123"/>
      <c r="M429" s="123"/>
      <c r="N429" s="107">
        <v>0</v>
      </c>
      <c r="O429" s="107">
        <v>0</v>
      </c>
      <c r="P429" s="107">
        <v>0</v>
      </c>
      <c r="Q429" s="126">
        <v>11.23</v>
      </c>
      <c r="R429" s="53"/>
      <c r="S429" s="53"/>
      <c r="T429" s="53"/>
      <c r="U429" s="91" t="s">
        <v>786</v>
      </c>
      <c r="V429" s="92" t="s">
        <v>776</v>
      </c>
      <c r="W429" s="92"/>
      <c r="X429" s="94" t="s">
        <v>777</v>
      </c>
    </row>
    <row r="430" spans="1:24" ht="30" outlineLevel="2">
      <c r="A430" s="74">
        <v>167</v>
      </c>
      <c r="B430" s="74" t="s">
        <v>682</v>
      </c>
      <c r="C430" s="91" t="s">
        <v>21</v>
      </c>
      <c r="D430" s="74">
        <v>63</v>
      </c>
      <c r="E430" s="74" t="s">
        <v>212</v>
      </c>
      <c r="F430" s="74"/>
      <c r="G430" s="139">
        <v>42816</v>
      </c>
      <c r="H430" s="140">
        <v>0.28819444444444448</v>
      </c>
      <c r="I430" s="139">
        <v>42816</v>
      </c>
      <c r="J430" s="140">
        <v>0.71666666666666667</v>
      </c>
      <c r="K430" s="123"/>
      <c r="L430" s="123"/>
      <c r="M430" s="123"/>
      <c r="N430" s="107">
        <v>0</v>
      </c>
      <c r="O430" s="107">
        <v>0</v>
      </c>
      <c r="P430" s="107">
        <v>0</v>
      </c>
      <c r="Q430" s="126">
        <v>10.28</v>
      </c>
      <c r="R430" s="53"/>
      <c r="S430" s="53"/>
      <c r="T430" s="53"/>
      <c r="U430" s="91" t="s">
        <v>786</v>
      </c>
      <c r="V430" s="92" t="s">
        <v>776</v>
      </c>
      <c r="W430" s="92"/>
      <c r="X430" s="94" t="s">
        <v>777</v>
      </c>
    </row>
    <row r="431" spans="1:24" ht="30" outlineLevel="2">
      <c r="A431" s="74">
        <v>167</v>
      </c>
      <c r="B431" s="74" t="s">
        <v>682</v>
      </c>
      <c r="C431" s="91" t="s">
        <v>21</v>
      </c>
      <c r="D431" s="74">
        <v>63</v>
      </c>
      <c r="E431" s="74" t="s">
        <v>212</v>
      </c>
      <c r="F431" s="74"/>
      <c r="G431" s="139">
        <v>42817</v>
      </c>
      <c r="H431" s="140">
        <v>0.45694444444444443</v>
      </c>
      <c r="I431" s="139">
        <v>42817</v>
      </c>
      <c r="J431" s="140">
        <v>0.74444444444444446</v>
      </c>
      <c r="K431" s="123"/>
      <c r="L431" s="123"/>
      <c r="M431" s="123"/>
      <c r="N431" s="107">
        <v>0</v>
      </c>
      <c r="O431" s="107">
        <v>0</v>
      </c>
      <c r="P431" s="107">
        <v>0</v>
      </c>
      <c r="Q431" s="126">
        <v>6.9</v>
      </c>
      <c r="R431" s="53"/>
      <c r="S431" s="53"/>
      <c r="T431" s="53"/>
      <c r="U431" s="91" t="s">
        <v>782</v>
      </c>
      <c r="V431" s="92" t="s">
        <v>776</v>
      </c>
      <c r="W431" s="92"/>
      <c r="X431" s="94" t="s">
        <v>777</v>
      </c>
    </row>
    <row r="432" spans="1:24" ht="30" outlineLevel="2">
      <c r="A432" s="74">
        <v>167</v>
      </c>
      <c r="B432" s="74" t="s">
        <v>682</v>
      </c>
      <c r="C432" s="91" t="s">
        <v>21</v>
      </c>
      <c r="D432" s="74">
        <v>63</v>
      </c>
      <c r="E432" s="74" t="s">
        <v>212</v>
      </c>
      <c r="F432" s="74"/>
      <c r="G432" s="139">
        <v>42818</v>
      </c>
      <c r="H432" s="140">
        <v>0.24722222222222223</v>
      </c>
      <c r="I432" s="139">
        <v>42818</v>
      </c>
      <c r="J432" s="140">
        <v>0.71180555555555547</v>
      </c>
      <c r="K432" s="123"/>
      <c r="L432" s="123"/>
      <c r="M432" s="123"/>
      <c r="N432" s="107">
        <v>0</v>
      </c>
      <c r="O432" s="107">
        <v>0</v>
      </c>
      <c r="P432" s="107">
        <v>0</v>
      </c>
      <c r="Q432" s="126">
        <v>11.15</v>
      </c>
      <c r="R432" s="53"/>
      <c r="S432" s="53"/>
      <c r="T432" s="53"/>
      <c r="U432" s="91" t="s">
        <v>782</v>
      </c>
      <c r="V432" s="92" t="s">
        <v>776</v>
      </c>
      <c r="W432" s="92"/>
      <c r="X432" s="94" t="s">
        <v>777</v>
      </c>
    </row>
    <row r="433" spans="1:24" ht="30" outlineLevel="2">
      <c r="A433" s="74">
        <v>167</v>
      </c>
      <c r="B433" s="74" t="s">
        <v>682</v>
      </c>
      <c r="C433" s="91" t="s">
        <v>21</v>
      </c>
      <c r="D433" s="74">
        <v>63</v>
      </c>
      <c r="E433" s="74" t="s">
        <v>212</v>
      </c>
      <c r="F433" s="74"/>
      <c r="G433" s="139">
        <v>42819</v>
      </c>
      <c r="H433" s="140">
        <v>0.24513888888888888</v>
      </c>
      <c r="I433" s="139">
        <v>42819</v>
      </c>
      <c r="J433" s="140">
        <v>0.69305555555555554</v>
      </c>
      <c r="K433" s="123"/>
      <c r="L433" s="123"/>
      <c r="M433" s="123"/>
      <c r="N433" s="107">
        <v>0</v>
      </c>
      <c r="O433" s="107">
        <v>0</v>
      </c>
      <c r="P433" s="107">
        <v>0</v>
      </c>
      <c r="Q433" s="126">
        <v>10.75</v>
      </c>
      <c r="R433" s="53"/>
      <c r="S433" s="53"/>
      <c r="T433" s="53"/>
      <c r="U433" s="131" t="s">
        <v>782</v>
      </c>
      <c r="V433" s="92" t="s">
        <v>776</v>
      </c>
      <c r="W433" s="92"/>
      <c r="X433" s="94" t="s">
        <v>777</v>
      </c>
    </row>
    <row r="434" spans="1:24" ht="30" outlineLevel="2">
      <c r="A434" s="74">
        <v>167</v>
      </c>
      <c r="B434" s="74" t="s">
        <v>682</v>
      </c>
      <c r="C434" s="91" t="s">
        <v>21</v>
      </c>
      <c r="D434" s="74">
        <v>63</v>
      </c>
      <c r="E434" s="74" t="s">
        <v>212</v>
      </c>
      <c r="F434" s="74"/>
      <c r="G434" s="139">
        <v>42820</v>
      </c>
      <c r="H434" s="140">
        <v>0.48055555555555557</v>
      </c>
      <c r="I434" s="139">
        <v>42820</v>
      </c>
      <c r="J434" s="140">
        <v>0.75277777777777777</v>
      </c>
      <c r="K434" s="123"/>
      <c r="L434" s="123"/>
      <c r="M434" s="123"/>
      <c r="N434" s="107">
        <v>0</v>
      </c>
      <c r="O434" s="107">
        <v>0</v>
      </c>
      <c r="P434" s="107">
        <v>0</v>
      </c>
      <c r="Q434" s="126">
        <v>6.53</v>
      </c>
      <c r="R434" s="53"/>
      <c r="S434" s="53"/>
      <c r="T434" s="53"/>
      <c r="U434" s="131" t="s">
        <v>782</v>
      </c>
      <c r="V434" s="92" t="s">
        <v>776</v>
      </c>
      <c r="W434" s="92"/>
      <c r="X434" s="94" t="s">
        <v>777</v>
      </c>
    </row>
    <row r="435" spans="1:24" ht="30" outlineLevel="2">
      <c r="A435" s="74">
        <v>167</v>
      </c>
      <c r="B435" s="74" t="s">
        <v>682</v>
      </c>
      <c r="C435" s="91" t="s">
        <v>21</v>
      </c>
      <c r="D435" s="74">
        <v>63</v>
      </c>
      <c r="E435" s="74" t="s">
        <v>212</v>
      </c>
      <c r="F435" s="74"/>
      <c r="G435" s="139">
        <v>42821</v>
      </c>
      <c r="H435" s="140">
        <v>0.27569444444444446</v>
      </c>
      <c r="I435" s="139">
        <v>42821</v>
      </c>
      <c r="J435" s="140">
        <v>0.6958333333333333</v>
      </c>
      <c r="K435" s="123"/>
      <c r="L435" s="123"/>
      <c r="M435" s="123"/>
      <c r="N435" s="107">
        <v>0</v>
      </c>
      <c r="O435" s="107">
        <v>0</v>
      </c>
      <c r="P435" s="107">
        <v>0</v>
      </c>
      <c r="Q435" s="126">
        <v>10.08</v>
      </c>
      <c r="R435" s="53"/>
      <c r="S435" s="53"/>
      <c r="T435" s="53"/>
      <c r="U435" s="131" t="s">
        <v>782</v>
      </c>
      <c r="V435" s="92" t="s">
        <v>776</v>
      </c>
      <c r="W435" s="92"/>
      <c r="X435" s="94" t="s">
        <v>777</v>
      </c>
    </row>
    <row r="436" spans="1:24" ht="30" outlineLevel="2">
      <c r="A436" s="74">
        <v>167</v>
      </c>
      <c r="B436" s="74" t="s">
        <v>682</v>
      </c>
      <c r="C436" s="91" t="s">
        <v>21</v>
      </c>
      <c r="D436" s="74">
        <v>63</v>
      </c>
      <c r="E436" s="74" t="s">
        <v>212</v>
      </c>
      <c r="F436" s="74"/>
      <c r="G436" s="139">
        <v>42822</v>
      </c>
      <c r="H436" s="140">
        <v>0.42499999999999999</v>
      </c>
      <c r="I436" s="139">
        <v>42822</v>
      </c>
      <c r="J436" s="140">
        <v>0.92013888888888884</v>
      </c>
      <c r="K436" s="123"/>
      <c r="L436" s="123"/>
      <c r="M436" s="123"/>
      <c r="N436" s="107">
        <v>0</v>
      </c>
      <c r="O436" s="107">
        <v>0</v>
      </c>
      <c r="P436" s="107">
        <v>0</v>
      </c>
      <c r="Q436" s="126">
        <v>11.88</v>
      </c>
      <c r="R436" s="53"/>
      <c r="S436" s="53"/>
      <c r="T436" s="53"/>
      <c r="U436" s="131" t="s">
        <v>782</v>
      </c>
      <c r="V436" s="92" t="s">
        <v>776</v>
      </c>
      <c r="W436" s="92"/>
      <c r="X436" s="94" t="s">
        <v>777</v>
      </c>
    </row>
    <row r="437" spans="1:24" ht="30" outlineLevel="2">
      <c r="A437" s="74">
        <v>167</v>
      </c>
      <c r="B437" s="74" t="s">
        <v>682</v>
      </c>
      <c r="C437" s="91" t="s">
        <v>21</v>
      </c>
      <c r="D437" s="74">
        <v>63</v>
      </c>
      <c r="E437" s="74" t="s">
        <v>212</v>
      </c>
      <c r="F437" s="74"/>
      <c r="G437" s="139">
        <v>42823</v>
      </c>
      <c r="H437" s="140">
        <v>0.22569444444444445</v>
      </c>
      <c r="I437" s="139">
        <v>42823</v>
      </c>
      <c r="J437" s="140">
        <v>0.73611111111111116</v>
      </c>
      <c r="K437" s="123"/>
      <c r="L437" s="123"/>
      <c r="M437" s="123"/>
      <c r="N437" s="107">
        <v>0</v>
      </c>
      <c r="O437" s="107">
        <v>0</v>
      </c>
      <c r="P437" s="107">
        <v>0</v>
      </c>
      <c r="Q437" s="126">
        <v>12.25</v>
      </c>
      <c r="R437" s="53"/>
      <c r="S437" s="53"/>
      <c r="T437" s="53"/>
      <c r="U437" s="131" t="s">
        <v>782</v>
      </c>
      <c r="V437" s="92" t="s">
        <v>776</v>
      </c>
      <c r="W437" s="92"/>
      <c r="X437" s="94" t="s">
        <v>777</v>
      </c>
    </row>
    <row r="438" spans="1:24" ht="30" outlineLevel="2">
      <c r="A438" s="74">
        <v>167</v>
      </c>
      <c r="B438" s="74" t="s">
        <v>682</v>
      </c>
      <c r="C438" s="91" t="s">
        <v>21</v>
      </c>
      <c r="D438" s="74">
        <v>63</v>
      </c>
      <c r="E438" s="74" t="s">
        <v>212</v>
      </c>
      <c r="F438" s="74"/>
      <c r="G438" s="105">
        <v>42824</v>
      </c>
      <c r="H438" s="123">
        <v>0.27986111111111112</v>
      </c>
      <c r="I438" s="105">
        <v>42824</v>
      </c>
      <c r="J438" s="123">
        <v>0.70694444444444438</v>
      </c>
      <c r="K438" s="123"/>
      <c r="L438" s="123"/>
      <c r="M438" s="123"/>
      <c r="N438" s="107">
        <v>0</v>
      </c>
      <c r="O438" s="107">
        <v>0</v>
      </c>
      <c r="P438" s="107">
        <v>0</v>
      </c>
      <c r="Q438" s="126">
        <v>10.25</v>
      </c>
      <c r="R438" s="53"/>
      <c r="S438" s="53"/>
      <c r="T438" s="53"/>
      <c r="U438" s="131" t="s">
        <v>782</v>
      </c>
      <c r="V438" s="92" t="s">
        <v>776</v>
      </c>
      <c r="W438" s="92"/>
      <c r="X438" s="94" t="s">
        <v>777</v>
      </c>
    </row>
    <row r="439" spans="1:24" ht="30" outlineLevel="2">
      <c r="A439" s="74">
        <v>167</v>
      </c>
      <c r="B439" s="74" t="s">
        <v>682</v>
      </c>
      <c r="C439" s="91" t="s">
        <v>21</v>
      </c>
      <c r="D439" s="74">
        <v>63</v>
      </c>
      <c r="E439" s="74" t="s">
        <v>212</v>
      </c>
      <c r="F439" s="74"/>
      <c r="G439" s="105">
        <v>42825</v>
      </c>
      <c r="H439" s="123">
        <v>0.48888888888888887</v>
      </c>
      <c r="I439" s="105">
        <v>42825</v>
      </c>
      <c r="J439" s="123">
        <v>0.75902777777777775</v>
      </c>
      <c r="K439" s="123"/>
      <c r="L439" s="123"/>
      <c r="M439" s="123"/>
      <c r="N439" s="107">
        <v>0</v>
      </c>
      <c r="O439" s="107">
        <v>0</v>
      </c>
      <c r="P439" s="107">
        <v>0</v>
      </c>
      <c r="Q439" s="126">
        <v>6.48</v>
      </c>
      <c r="R439" s="53"/>
      <c r="S439" s="53"/>
      <c r="T439" s="53"/>
      <c r="U439" s="131" t="s">
        <v>782</v>
      </c>
      <c r="V439" s="92" t="s">
        <v>776</v>
      </c>
      <c r="W439" s="92"/>
      <c r="X439" s="94" t="s">
        <v>777</v>
      </c>
    </row>
    <row r="440" spans="1:24" ht="15" outlineLevel="1">
      <c r="A440" s="74"/>
      <c r="B440" s="74"/>
      <c r="C440" s="117" t="s">
        <v>444</v>
      </c>
      <c r="D440" s="74"/>
      <c r="E440" s="74"/>
      <c r="F440" s="74"/>
      <c r="G440" s="105"/>
      <c r="H440" s="123"/>
      <c r="I440" s="105"/>
      <c r="J440" s="123"/>
      <c r="K440" s="123"/>
      <c r="L440" s="123"/>
      <c r="M440" s="123"/>
      <c r="N440" s="107">
        <f>SUBTOTAL(9,N413:N439)</f>
        <v>0</v>
      </c>
      <c r="O440" s="107">
        <f t="shared" ref="O440:Q440" si="6">SUBTOTAL(9,O413:O439)</f>
        <v>0</v>
      </c>
      <c r="P440" s="107">
        <f t="shared" si="6"/>
        <v>0</v>
      </c>
      <c r="Q440" s="107">
        <f t="shared" si="6"/>
        <v>268.60000000000002</v>
      </c>
      <c r="R440" s="53"/>
      <c r="S440" s="53"/>
      <c r="T440" s="53"/>
      <c r="U440" s="91"/>
      <c r="V440" s="92"/>
      <c r="W440" s="97">
        <f>($W$6-O440-P440-N440)/($W$6-O440-P440)</f>
        <v>1</v>
      </c>
      <c r="X440" s="108"/>
    </row>
    <row r="441" spans="1:24" ht="30" outlineLevel="2">
      <c r="A441" s="74">
        <v>168</v>
      </c>
      <c r="B441" s="74" t="s">
        <v>683</v>
      </c>
      <c r="C441" s="91" t="s">
        <v>19</v>
      </c>
      <c r="D441" s="74">
        <v>63</v>
      </c>
      <c r="E441" s="74" t="s">
        <v>212</v>
      </c>
      <c r="F441" s="74"/>
      <c r="G441" s="105">
        <v>42795</v>
      </c>
      <c r="H441" s="132">
        <v>0.26458333333333334</v>
      </c>
      <c r="I441" s="105">
        <v>42795</v>
      </c>
      <c r="J441" s="132">
        <v>0.88611111111111107</v>
      </c>
      <c r="K441" s="123"/>
      <c r="L441" s="123"/>
      <c r="M441" s="123"/>
      <c r="N441" s="107">
        <v>0</v>
      </c>
      <c r="O441" s="107">
        <v>0</v>
      </c>
      <c r="P441" s="107">
        <v>0</v>
      </c>
      <c r="Q441" s="126">
        <v>14.92</v>
      </c>
      <c r="R441" s="53"/>
      <c r="S441" s="53"/>
      <c r="T441" s="53"/>
      <c r="U441" s="91" t="s">
        <v>787</v>
      </c>
      <c r="V441" s="92" t="s">
        <v>776</v>
      </c>
      <c r="W441" s="92"/>
      <c r="X441" s="94" t="s">
        <v>777</v>
      </c>
    </row>
    <row r="442" spans="1:24" ht="30" outlineLevel="2">
      <c r="A442" s="74">
        <v>168</v>
      </c>
      <c r="B442" s="74" t="s">
        <v>683</v>
      </c>
      <c r="C442" s="91" t="s">
        <v>19</v>
      </c>
      <c r="D442" s="74">
        <v>63</v>
      </c>
      <c r="E442" s="74" t="s">
        <v>212</v>
      </c>
      <c r="F442" s="74"/>
      <c r="G442" s="105">
        <v>42796</v>
      </c>
      <c r="H442" s="132">
        <v>0.28611111111111115</v>
      </c>
      <c r="I442" s="105">
        <v>42796</v>
      </c>
      <c r="J442" s="132">
        <v>0.75208333333333333</v>
      </c>
      <c r="K442" s="123"/>
      <c r="L442" s="123"/>
      <c r="M442" s="123"/>
      <c r="N442" s="107">
        <v>0</v>
      </c>
      <c r="O442" s="107">
        <v>0</v>
      </c>
      <c r="P442" s="107">
        <v>0</v>
      </c>
      <c r="Q442" s="126">
        <v>11.18</v>
      </c>
      <c r="R442" s="53"/>
      <c r="S442" s="53"/>
      <c r="T442" s="53"/>
      <c r="U442" s="91" t="s">
        <v>766</v>
      </c>
      <c r="V442" s="92" t="s">
        <v>776</v>
      </c>
      <c r="W442" s="92"/>
      <c r="X442" s="94" t="s">
        <v>777</v>
      </c>
    </row>
    <row r="443" spans="1:24" ht="30" outlineLevel="2">
      <c r="A443" s="74">
        <v>168</v>
      </c>
      <c r="B443" s="74" t="s">
        <v>683</v>
      </c>
      <c r="C443" s="91" t="s">
        <v>19</v>
      </c>
      <c r="D443" s="74">
        <v>63</v>
      </c>
      <c r="E443" s="74" t="s">
        <v>212</v>
      </c>
      <c r="F443" s="74"/>
      <c r="G443" s="105">
        <v>42797</v>
      </c>
      <c r="H443" s="132">
        <v>0.27499999999999997</v>
      </c>
      <c r="I443" s="105">
        <v>42797</v>
      </c>
      <c r="J443" s="132">
        <v>0.75486111111111109</v>
      </c>
      <c r="K443" s="123"/>
      <c r="L443" s="123"/>
      <c r="M443" s="123"/>
      <c r="N443" s="107">
        <v>0</v>
      </c>
      <c r="O443" s="107">
        <v>0</v>
      </c>
      <c r="P443" s="107">
        <v>0</v>
      </c>
      <c r="Q443" s="126">
        <v>11.52</v>
      </c>
      <c r="R443" s="53"/>
      <c r="S443" s="53"/>
      <c r="T443" s="53"/>
      <c r="U443" s="91" t="s">
        <v>766</v>
      </c>
      <c r="V443" s="92" t="s">
        <v>776</v>
      </c>
      <c r="W443" s="92"/>
      <c r="X443" s="94" t="s">
        <v>777</v>
      </c>
    </row>
    <row r="444" spans="1:24" ht="30" outlineLevel="2">
      <c r="A444" s="74">
        <v>168</v>
      </c>
      <c r="B444" s="74" t="s">
        <v>683</v>
      </c>
      <c r="C444" s="91" t="s">
        <v>19</v>
      </c>
      <c r="D444" s="74">
        <v>63</v>
      </c>
      <c r="E444" s="74" t="s">
        <v>212</v>
      </c>
      <c r="F444" s="74"/>
      <c r="G444" s="139">
        <v>42798</v>
      </c>
      <c r="H444" s="176">
        <v>0.34930555555555554</v>
      </c>
      <c r="I444" s="139">
        <v>42798</v>
      </c>
      <c r="J444" s="176">
        <v>0.72013888888888899</v>
      </c>
      <c r="K444" s="123"/>
      <c r="L444" s="123"/>
      <c r="M444" s="123"/>
      <c r="N444" s="107">
        <v>0</v>
      </c>
      <c r="O444" s="107">
        <v>0</v>
      </c>
      <c r="P444" s="107">
        <v>0</v>
      </c>
      <c r="Q444" s="126">
        <v>8.9</v>
      </c>
      <c r="R444" s="53"/>
      <c r="S444" s="53"/>
      <c r="T444" s="53"/>
      <c r="U444" s="91" t="s">
        <v>766</v>
      </c>
      <c r="V444" s="92" t="s">
        <v>776</v>
      </c>
      <c r="W444" s="92"/>
      <c r="X444" s="94" t="s">
        <v>777</v>
      </c>
    </row>
    <row r="445" spans="1:24" ht="30" outlineLevel="2">
      <c r="A445" s="74">
        <v>168</v>
      </c>
      <c r="B445" s="74" t="s">
        <v>683</v>
      </c>
      <c r="C445" s="91" t="s">
        <v>19</v>
      </c>
      <c r="D445" s="74">
        <v>63</v>
      </c>
      <c r="E445" s="74" t="s">
        <v>212</v>
      </c>
      <c r="F445" s="74"/>
      <c r="G445" s="139">
        <v>42799</v>
      </c>
      <c r="H445" s="140">
        <v>0.27152777777777776</v>
      </c>
      <c r="I445" s="139">
        <v>42799</v>
      </c>
      <c r="J445" s="140">
        <v>0.65208333333333335</v>
      </c>
      <c r="K445" s="123"/>
      <c r="L445" s="123"/>
      <c r="M445" s="123"/>
      <c r="N445" s="107">
        <v>0</v>
      </c>
      <c r="O445" s="107">
        <v>0</v>
      </c>
      <c r="P445" s="107">
        <v>0</v>
      </c>
      <c r="Q445" s="126">
        <v>9.1300000000000008</v>
      </c>
      <c r="R445" s="53"/>
      <c r="S445" s="53"/>
      <c r="T445" s="53"/>
      <c r="U445" s="91" t="s">
        <v>766</v>
      </c>
      <c r="V445" s="92" t="s">
        <v>776</v>
      </c>
      <c r="W445" s="92"/>
      <c r="X445" s="94" t="s">
        <v>777</v>
      </c>
    </row>
    <row r="446" spans="1:24" ht="30" outlineLevel="2">
      <c r="A446" s="74">
        <v>168</v>
      </c>
      <c r="B446" s="74" t="s">
        <v>683</v>
      </c>
      <c r="C446" s="91" t="s">
        <v>19</v>
      </c>
      <c r="D446" s="74">
        <v>63</v>
      </c>
      <c r="E446" s="74" t="s">
        <v>212</v>
      </c>
      <c r="F446" s="74"/>
      <c r="G446" s="139">
        <v>42800</v>
      </c>
      <c r="H446" s="140">
        <v>0.27638888888888885</v>
      </c>
      <c r="I446" s="139">
        <v>42800</v>
      </c>
      <c r="J446" s="140">
        <v>0.69861111111111107</v>
      </c>
      <c r="K446" s="123"/>
      <c r="L446" s="123"/>
      <c r="M446" s="123"/>
      <c r="N446" s="107">
        <v>0</v>
      </c>
      <c r="O446" s="107">
        <v>0</v>
      </c>
      <c r="P446" s="107">
        <v>0</v>
      </c>
      <c r="Q446" s="126">
        <v>10.130000000000001</v>
      </c>
      <c r="R446" s="53"/>
      <c r="S446" s="53"/>
      <c r="T446" s="53"/>
      <c r="U446" s="91" t="s">
        <v>766</v>
      </c>
      <c r="V446" s="92" t="s">
        <v>776</v>
      </c>
      <c r="W446" s="92"/>
      <c r="X446" s="94" t="s">
        <v>777</v>
      </c>
    </row>
    <row r="447" spans="1:24" ht="30" outlineLevel="2">
      <c r="A447" s="74">
        <v>168</v>
      </c>
      <c r="B447" s="74" t="s">
        <v>683</v>
      </c>
      <c r="C447" s="91" t="s">
        <v>19</v>
      </c>
      <c r="D447" s="74">
        <v>63</v>
      </c>
      <c r="E447" s="74" t="s">
        <v>212</v>
      </c>
      <c r="F447" s="74"/>
      <c r="G447" s="139">
        <v>42801</v>
      </c>
      <c r="H447" s="140">
        <v>0.25069444444444444</v>
      </c>
      <c r="I447" s="139">
        <v>42801</v>
      </c>
      <c r="J447" s="140">
        <v>0.72916666666666663</v>
      </c>
      <c r="K447" s="123"/>
      <c r="L447" s="123"/>
      <c r="M447" s="123"/>
      <c r="N447" s="107">
        <v>0</v>
      </c>
      <c r="O447" s="107">
        <v>0</v>
      </c>
      <c r="P447" s="107">
        <v>0</v>
      </c>
      <c r="Q447" s="126">
        <v>11.48</v>
      </c>
      <c r="R447" s="53"/>
      <c r="S447" s="53"/>
      <c r="T447" s="53"/>
      <c r="U447" s="91" t="s">
        <v>766</v>
      </c>
      <c r="V447" s="92" t="s">
        <v>776</v>
      </c>
      <c r="W447" s="92"/>
      <c r="X447" s="94" t="s">
        <v>777</v>
      </c>
    </row>
    <row r="448" spans="1:24" ht="30" outlineLevel="2">
      <c r="A448" s="74">
        <v>168</v>
      </c>
      <c r="B448" s="74" t="s">
        <v>683</v>
      </c>
      <c r="C448" s="91" t="s">
        <v>19</v>
      </c>
      <c r="D448" s="74">
        <v>63</v>
      </c>
      <c r="E448" s="74" t="s">
        <v>212</v>
      </c>
      <c r="F448" s="74"/>
      <c r="G448" s="139">
        <v>42802</v>
      </c>
      <c r="H448" s="140">
        <v>0.26944444444444443</v>
      </c>
      <c r="I448" s="139">
        <v>42802</v>
      </c>
      <c r="J448" s="140">
        <v>0.72013888888888899</v>
      </c>
      <c r="K448" s="123"/>
      <c r="L448" s="123"/>
      <c r="M448" s="123"/>
      <c r="N448" s="107">
        <v>0</v>
      </c>
      <c r="O448" s="107">
        <v>0</v>
      </c>
      <c r="P448" s="107">
        <v>0</v>
      </c>
      <c r="Q448" s="126">
        <v>10.82</v>
      </c>
      <c r="R448" s="53"/>
      <c r="S448" s="53"/>
      <c r="T448" s="53"/>
      <c r="U448" s="91" t="s">
        <v>766</v>
      </c>
      <c r="V448" s="92" t="s">
        <v>776</v>
      </c>
      <c r="W448" s="92"/>
      <c r="X448" s="94" t="s">
        <v>777</v>
      </c>
    </row>
    <row r="449" spans="1:24" ht="30" outlineLevel="2">
      <c r="A449" s="74">
        <v>168</v>
      </c>
      <c r="B449" s="74" t="s">
        <v>683</v>
      </c>
      <c r="C449" s="91" t="s">
        <v>19</v>
      </c>
      <c r="D449" s="74">
        <v>63</v>
      </c>
      <c r="E449" s="74" t="s">
        <v>212</v>
      </c>
      <c r="F449" s="74"/>
      <c r="G449" s="139">
        <v>42803</v>
      </c>
      <c r="H449" s="140">
        <v>0.23402777777777781</v>
      </c>
      <c r="I449" s="139">
        <v>42803</v>
      </c>
      <c r="J449" s="140">
        <v>0.70763888888888893</v>
      </c>
      <c r="K449" s="123"/>
      <c r="L449" s="123"/>
      <c r="M449" s="123"/>
      <c r="N449" s="107">
        <v>0</v>
      </c>
      <c r="O449" s="107">
        <v>0</v>
      </c>
      <c r="P449" s="107">
        <v>0</v>
      </c>
      <c r="Q449" s="126">
        <v>11.37</v>
      </c>
      <c r="R449" s="53"/>
      <c r="S449" s="53"/>
      <c r="T449" s="53"/>
      <c r="U449" s="91" t="s">
        <v>766</v>
      </c>
      <c r="V449" s="92" t="s">
        <v>776</v>
      </c>
      <c r="W449" s="92"/>
      <c r="X449" s="94" t="s">
        <v>777</v>
      </c>
    </row>
    <row r="450" spans="1:24" ht="30" outlineLevel="2">
      <c r="A450" s="74">
        <v>168</v>
      </c>
      <c r="B450" s="74" t="s">
        <v>683</v>
      </c>
      <c r="C450" s="91" t="s">
        <v>19</v>
      </c>
      <c r="D450" s="74">
        <v>63</v>
      </c>
      <c r="E450" s="74" t="s">
        <v>212</v>
      </c>
      <c r="F450" s="74"/>
      <c r="G450" s="105">
        <v>42804</v>
      </c>
      <c r="H450" s="123">
        <v>0.27986111111111112</v>
      </c>
      <c r="I450" s="105">
        <v>42804</v>
      </c>
      <c r="J450" s="123">
        <v>0.69652777777777775</v>
      </c>
      <c r="K450" s="123"/>
      <c r="L450" s="123"/>
      <c r="M450" s="123"/>
      <c r="N450" s="107">
        <v>0</v>
      </c>
      <c r="O450" s="107">
        <v>0</v>
      </c>
      <c r="P450" s="107">
        <v>0</v>
      </c>
      <c r="Q450" s="126">
        <v>10</v>
      </c>
      <c r="R450" s="53"/>
      <c r="S450" s="53"/>
      <c r="T450" s="53"/>
      <c r="U450" s="91" t="s">
        <v>766</v>
      </c>
      <c r="V450" s="92" t="s">
        <v>776</v>
      </c>
      <c r="W450" s="92"/>
      <c r="X450" s="94" t="s">
        <v>777</v>
      </c>
    </row>
    <row r="451" spans="1:24" ht="30" outlineLevel="2">
      <c r="A451" s="74">
        <v>168</v>
      </c>
      <c r="B451" s="74" t="s">
        <v>683</v>
      </c>
      <c r="C451" s="91" t="s">
        <v>19</v>
      </c>
      <c r="D451" s="74">
        <v>63</v>
      </c>
      <c r="E451" s="74" t="s">
        <v>212</v>
      </c>
      <c r="F451" s="74"/>
      <c r="G451" s="139">
        <v>42805</v>
      </c>
      <c r="H451" s="140">
        <v>0.38055555555555554</v>
      </c>
      <c r="I451" s="139">
        <v>42805</v>
      </c>
      <c r="J451" s="140">
        <v>0.70138888888888884</v>
      </c>
      <c r="K451" s="123"/>
      <c r="L451" s="123"/>
      <c r="M451" s="123"/>
      <c r="N451" s="107">
        <v>0</v>
      </c>
      <c r="O451" s="107">
        <v>0</v>
      </c>
      <c r="P451" s="107">
        <v>0</v>
      </c>
      <c r="Q451" s="126">
        <v>7.7</v>
      </c>
      <c r="R451" s="53"/>
      <c r="S451" s="53"/>
      <c r="T451" s="53"/>
      <c r="U451" s="91" t="s">
        <v>766</v>
      </c>
      <c r="V451" s="92" t="s">
        <v>776</v>
      </c>
      <c r="W451" s="92"/>
      <c r="X451" s="94" t="s">
        <v>777</v>
      </c>
    </row>
    <row r="452" spans="1:24" ht="30" outlineLevel="2">
      <c r="A452" s="74">
        <v>168</v>
      </c>
      <c r="B452" s="74" t="s">
        <v>683</v>
      </c>
      <c r="C452" s="91" t="s">
        <v>19</v>
      </c>
      <c r="D452" s="74">
        <v>63</v>
      </c>
      <c r="E452" s="74" t="s">
        <v>212</v>
      </c>
      <c r="F452" s="74"/>
      <c r="G452" s="139">
        <v>42806</v>
      </c>
      <c r="H452" s="140">
        <v>0.47361111111111115</v>
      </c>
      <c r="I452" s="139">
        <v>42806</v>
      </c>
      <c r="J452" s="140">
        <v>0.6777777777777777</v>
      </c>
      <c r="K452" s="123"/>
      <c r="L452" s="123"/>
      <c r="M452" s="123"/>
      <c r="N452" s="107">
        <v>0</v>
      </c>
      <c r="O452" s="107">
        <v>0</v>
      </c>
      <c r="P452" s="107">
        <v>0</v>
      </c>
      <c r="Q452" s="126">
        <v>4.9000000000000004</v>
      </c>
      <c r="R452" s="53"/>
      <c r="S452" s="53"/>
      <c r="T452" s="53"/>
      <c r="U452" s="91" t="s">
        <v>766</v>
      </c>
      <c r="V452" s="92" t="s">
        <v>776</v>
      </c>
      <c r="W452" s="92"/>
      <c r="X452" s="94" t="s">
        <v>777</v>
      </c>
    </row>
    <row r="453" spans="1:24" ht="30" outlineLevel="2">
      <c r="A453" s="74">
        <v>168</v>
      </c>
      <c r="B453" s="74" t="s">
        <v>683</v>
      </c>
      <c r="C453" s="91" t="s">
        <v>19</v>
      </c>
      <c r="D453" s="74">
        <v>63</v>
      </c>
      <c r="E453" s="74" t="s">
        <v>212</v>
      </c>
      <c r="F453" s="74"/>
      <c r="G453" s="148">
        <v>42808</v>
      </c>
      <c r="H453" s="140">
        <v>0.24166666666666667</v>
      </c>
      <c r="I453" s="139">
        <v>42808</v>
      </c>
      <c r="J453" s="140">
        <v>0.7055555555555556</v>
      </c>
      <c r="K453" s="123"/>
      <c r="L453" s="123"/>
      <c r="M453" s="123"/>
      <c r="N453" s="107">
        <v>0</v>
      </c>
      <c r="O453" s="107">
        <v>0</v>
      </c>
      <c r="P453" s="107">
        <v>0</v>
      </c>
      <c r="Q453" s="126">
        <v>11.13</v>
      </c>
      <c r="R453" s="53"/>
      <c r="S453" s="53"/>
      <c r="T453" s="53"/>
      <c r="U453" s="91" t="s">
        <v>766</v>
      </c>
      <c r="V453" s="92" t="s">
        <v>776</v>
      </c>
      <c r="W453" s="92"/>
      <c r="X453" s="94" t="s">
        <v>777</v>
      </c>
    </row>
    <row r="454" spans="1:24" ht="30" outlineLevel="2">
      <c r="A454" s="74">
        <v>168</v>
      </c>
      <c r="B454" s="74" t="s">
        <v>683</v>
      </c>
      <c r="C454" s="91" t="s">
        <v>19</v>
      </c>
      <c r="D454" s="74">
        <v>63</v>
      </c>
      <c r="E454" s="74" t="s">
        <v>212</v>
      </c>
      <c r="F454" s="74"/>
      <c r="G454" s="139">
        <v>42809</v>
      </c>
      <c r="H454" s="140">
        <v>0.25486111111111109</v>
      </c>
      <c r="I454" s="139">
        <v>42809</v>
      </c>
      <c r="J454" s="140">
        <v>0.70277777777777783</v>
      </c>
      <c r="K454" s="123"/>
      <c r="L454" s="123"/>
      <c r="M454" s="123"/>
      <c r="N454" s="107">
        <v>0</v>
      </c>
      <c r="O454" s="107">
        <v>0</v>
      </c>
      <c r="P454" s="107">
        <v>0</v>
      </c>
      <c r="Q454" s="126">
        <v>10.75</v>
      </c>
      <c r="R454" s="53"/>
      <c r="S454" s="53"/>
      <c r="T454" s="53"/>
      <c r="U454" s="91" t="s">
        <v>766</v>
      </c>
      <c r="V454" s="92" t="s">
        <v>776</v>
      </c>
      <c r="W454" s="92"/>
      <c r="X454" s="94" t="s">
        <v>777</v>
      </c>
    </row>
    <row r="455" spans="1:24" ht="30" outlineLevel="2">
      <c r="A455" s="74">
        <v>168</v>
      </c>
      <c r="B455" s="74" t="s">
        <v>683</v>
      </c>
      <c r="C455" s="91" t="s">
        <v>19</v>
      </c>
      <c r="D455" s="74">
        <v>63</v>
      </c>
      <c r="E455" s="74" t="s">
        <v>212</v>
      </c>
      <c r="F455" s="74"/>
      <c r="G455" s="139">
        <v>42811</v>
      </c>
      <c r="H455" s="140">
        <v>0.31041666666666667</v>
      </c>
      <c r="I455" s="139">
        <v>42811</v>
      </c>
      <c r="J455" s="140">
        <v>0.96250000000000002</v>
      </c>
      <c r="K455" s="123"/>
      <c r="L455" s="123"/>
      <c r="M455" s="123"/>
      <c r="N455" s="107">
        <v>0</v>
      </c>
      <c r="O455" s="107">
        <v>0</v>
      </c>
      <c r="P455" s="107">
        <v>0</v>
      </c>
      <c r="Q455" s="126">
        <v>15.65</v>
      </c>
      <c r="R455" s="53"/>
      <c r="S455" s="53"/>
      <c r="T455" s="53"/>
      <c r="U455" s="91" t="s">
        <v>766</v>
      </c>
      <c r="V455" s="92" t="s">
        <v>776</v>
      </c>
      <c r="W455" s="92"/>
      <c r="X455" s="94" t="s">
        <v>777</v>
      </c>
    </row>
    <row r="456" spans="1:24" ht="30" outlineLevel="2">
      <c r="A456" s="74">
        <v>168</v>
      </c>
      <c r="B456" s="74" t="s">
        <v>683</v>
      </c>
      <c r="C456" s="91" t="s">
        <v>19</v>
      </c>
      <c r="D456" s="74">
        <v>63</v>
      </c>
      <c r="E456" s="74" t="s">
        <v>212</v>
      </c>
      <c r="F456" s="74"/>
      <c r="G456" s="139">
        <v>42812</v>
      </c>
      <c r="H456" s="140">
        <v>0.47152777777777777</v>
      </c>
      <c r="I456" s="139">
        <v>42812</v>
      </c>
      <c r="J456" s="140">
        <v>0.86319444444444438</v>
      </c>
      <c r="K456" s="123"/>
      <c r="L456" s="123"/>
      <c r="M456" s="123"/>
      <c r="N456" s="107">
        <v>0</v>
      </c>
      <c r="O456" s="107">
        <v>0</v>
      </c>
      <c r="P456" s="107">
        <v>0</v>
      </c>
      <c r="Q456" s="126">
        <v>9.4</v>
      </c>
      <c r="R456" s="53"/>
      <c r="S456" s="53"/>
      <c r="T456" s="53"/>
      <c r="U456" s="91" t="s">
        <v>766</v>
      </c>
      <c r="V456" s="92" t="s">
        <v>776</v>
      </c>
      <c r="W456" s="92"/>
      <c r="X456" s="94" t="s">
        <v>777</v>
      </c>
    </row>
    <row r="457" spans="1:24" ht="30" outlineLevel="2">
      <c r="A457" s="74">
        <v>168</v>
      </c>
      <c r="B457" s="74" t="s">
        <v>683</v>
      </c>
      <c r="C457" s="91" t="s">
        <v>19</v>
      </c>
      <c r="D457" s="74">
        <v>63</v>
      </c>
      <c r="E457" s="74" t="s">
        <v>212</v>
      </c>
      <c r="F457" s="74"/>
      <c r="G457" s="105">
        <v>42813</v>
      </c>
      <c r="H457" s="123">
        <v>0.3756944444444445</v>
      </c>
      <c r="I457" s="105">
        <v>42813</v>
      </c>
      <c r="J457" s="123">
        <v>0.66180555555555554</v>
      </c>
      <c r="K457" s="123"/>
      <c r="L457" s="123"/>
      <c r="M457" s="123"/>
      <c r="N457" s="107">
        <v>0</v>
      </c>
      <c r="O457" s="107">
        <v>0</v>
      </c>
      <c r="P457" s="107">
        <v>0</v>
      </c>
      <c r="Q457" s="126">
        <v>6.87</v>
      </c>
      <c r="R457" s="53"/>
      <c r="S457" s="53"/>
      <c r="T457" s="53"/>
      <c r="U457" s="91" t="s">
        <v>766</v>
      </c>
      <c r="V457" s="92" t="s">
        <v>776</v>
      </c>
      <c r="W457" s="92"/>
      <c r="X457" s="94" t="s">
        <v>777</v>
      </c>
    </row>
    <row r="458" spans="1:24" ht="30" outlineLevel="2">
      <c r="A458" s="74">
        <v>168</v>
      </c>
      <c r="B458" s="74" t="s">
        <v>683</v>
      </c>
      <c r="C458" s="91" t="s">
        <v>19</v>
      </c>
      <c r="D458" s="74">
        <v>63</v>
      </c>
      <c r="E458" s="74" t="s">
        <v>212</v>
      </c>
      <c r="F458" s="74"/>
      <c r="G458" s="139">
        <v>42814</v>
      </c>
      <c r="H458" s="140">
        <v>0.28194444444444444</v>
      </c>
      <c r="I458" s="139">
        <v>42814</v>
      </c>
      <c r="J458" s="140">
        <v>0.8618055555555556</v>
      </c>
      <c r="K458" s="123"/>
      <c r="L458" s="123"/>
      <c r="M458" s="123"/>
      <c r="N458" s="107">
        <v>0</v>
      </c>
      <c r="O458" s="107">
        <v>0</v>
      </c>
      <c r="P458" s="107">
        <v>0</v>
      </c>
      <c r="Q458" s="126">
        <v>13.92</v>
      </c>
      <c r="R458" s="53"/>
      <c r="S458" s="53"/>
      <c r="T458" s="53"/>
      <c r="U458" s="91" t="s">
        <v>786</v>
      </c>
      <c r="V458" s="92" t="s">
        <v>776</v>
      </c>
      <c r="W458" s="92"/>
      <c r="X458" s="94" t="s">
        <v>777</v>
      </c>
    </row>
    <row r="459" spans="1:24" ht="30" outlineLevel="2">
      <c r="A459" s="74">
        <v>168</v>
      </c>
      <c r="B459" s="74" t="s">
        <v>683</v>
      </c>
      <c r="C459" s="91" t="s">
        <v>19</v>
      </c>
      <c r="D459" s="74">
        <v>63</v>
      </c>
      <c r="E459" s="74" t="s">
        <v>212</v>
      </c>
      <c r="F459" s="74"/>
      <c r="G459" s="139">
        <v>42815</v>
      </c>
      <c r="H459" s="140">
        <v>0.28958333333333336</v>
      </c>
      <c r="I459" s="139">
        <v>42815</v>
      </c>
      <c r="J459" s="140">
        <v>0.7729166666666667</v>
      </c>
      <c r="K459" s="123"/>
      <c r="L459" s="123"/>
      <c r="M459" s="123"/>
      <c r="N459" s="107">
        <v>0</v>
      </c>
      <c r="O459" s="107">
        <v>0</v>
      </c>
      <c r="P459" s="107">
        <v>0</v>
      </c>
      <c r="Q459" s="126">
        <v>11.6</v>
      </c>
      <c r="R459" s="53"/>
      <c r="S459" s="53"/>
      <c r="T459" s="53"/>
      <c r="U459" s="91" t="s">
        <v>786</v>
      </c>
      <c r="V459" s="92" t="s">
        <v>776</v>
      </c>
      <c r="W459" s="92"/>
      <c r="X459" s="94" t="s">
        <v>777</v>
      </c>
    </row>
    <row r="460" spans="1:24" ht="30" outlineLevel="2">
      <c r="A460" s="74">
        <v>168</v>
      </c>
      <c r="B460" s="74" t="s">
        <v>683</v>
      </c>
      <c r="C460" s="91" t="s">
        <v>19</v>
      </c>
      <c r="D460" s="74">
        <v>63</v>
      </c>
      <c r="E460" s="74" t="s">
        <v>212</v>
      </c>
      <c r="F460" s="74"/>
      <c r="G460" s="139">
        <v>42816</v>
      </c>
      <c r="H460" s="140">
        <v>0.26250000000000001</v>
      </c>
      <c r="I460" s="139">
        <v>42816</v>
      </c>
      <c r="J460" s="140">
        <v>0.7319444444444444</v>
      </c>
      <c r="K460" s="123"/>
      <c r="L460" s="123"/>
      <c r="M460" s="123"/>
      <c r="N460" s="107">
        <v>0</v>
      </c>
      <c r="O460" s="107">
        <v>0</v>
      </c>
      <c r="P460" s="107">
        <v>0</v>
      </c>
      <c r="Q460" s="126">
        <v>11.27</v>
      </c>
      <c r="R460" s="53"/>
      <c r="S460" s="53"/>
      <c r="T460" s="53"/>
      <c r="U460" s="91" t="s">
        <v>786</v>
      </c>
      <c r="V460" s="92" t="s">
        <v>776</v>
      </c>
      <c r="W460" s="92"/>
      <c r="X460" s="94" t="s">
        <v>777</v>
      </c>
    </row>
    <row r="461" spans="1:24" ht="30" outlineLevel="2">
      <c r="A461" s="74">
        <v>168</v>
      </c>
      <c r="B461" s="74" t="s">
        <v>683</v>
      </c>
      <c r="C461" s="91" t="s">
        <v>19</v>
      </c>
      <c r="D461" s="74">
        <v>63</v>
      </c>
      <c r="E461" s="74" t="s">
        <v>212</v>
      </c>
      <c r="F461" s="74"/>
      <c r="G461" s="139">
        <v>42818</v>
      </c>
      <c r="H461" s="140">
        <v>0.24722222222222223</v>
      </c>
      <c r="I461" s="139">
        <v>42818</v>
      </c>
      <c r="J461" s="140">
        <v>0.7631944444444444</v>
      </c>
      <c r="K461" s="123"/>
      <c r="L461" s="123"/>
      <c r="M461" s="123"/>
      <c r="N461" s="107">
        <v>0</v>
      </c>
      <c r="O461" s="107">
        <v>0</v>
      </c>
      <c r="P461" s="107">
        <v>0</v>
      </c>
      <c r="Q461" s="126">
        <v>12.38</v>
      </c>
      <c r="R461" s="53"/>
      <c r="S461" s="53"/>
      <c r="T461" s="53"/>
      <c r="U461" s="91" t="s">
        <v>786</v>
      </c>
      <c r="V461" s="92" t="s">
        <v>776</v>
      </c>
      <c r="W461" s="92"/>
      <c r="X461" s="94" t="s">
        <v>777</v>
      </c>
    </row>
    <row r="462" spans="1:24" ht="30" outlineLevel="2">
      <c r="A462" s="74">
        <v>168</v>
      </c>
      <c r="B462" s="74" t="s">
        <v>683</v>
      </c>
      <c r="C462" s="91" t="s">
        <v>19</v>
      </c>
      <c r="D462" s="74">
        <v>63</v>
      </c>
      <c r="E462" s="74" t="s">
        <v>212</v>
      </c>
      <c r="F462" s="74"/>
      <c r="G462" s="139">
        <v>42819</v>
      </c>
      <c r="H462" s="140">
        <v>0.24444444444444446</v>
      </c>
      <c r="I462" s="139">
        <v>42819</v>
      </c>
      <c r="J462" s="140">
        <v>0.41388888888888892</v>
      </c>
      <c r="K462" s="123"/>
      <c r="L462" s="123"/>
      <c r="M462" s="123"/>
      <c r="N462" s="107">
        <v>0</v>
      </c>
      <c r="O462" s="107">
        <v>0</v>
      </c>
      <c r="P462" s="107">
        <v>0</v>
      </c>
      <c r="Q462" s="126">
        <v>4.07</v>
      </c>
      <c r="R462" s="53"/>
      <c r="S462" s="53"/>
      <c r="T462" s="53"/>
      <c r="U462" s="91" t="s">
        <v>786</v>
      </c>
      <c r="V462" s="92" t="s">
        <v>776</v>
      </c>
      <c r="W462" s="92"/>
      <c r="X462" s="94" t="s">
        <v>777</v>
      </c>
    </row>
    <row r="463" spans="1:24" ht="30" outlineLevel="2">
      <c r="A463" s="74">
        <v>168</v>
      </c>
      <c r="B463" s="74" t="s">
        <v>683</v>
      </c>
      <c r="C463" s="91" t="s">
        <v>19</v>
      </c>
      <c r="D463" s="74">
        <v>63</v>
      </c>
      <c r="E463" s="74" t="s">
        <v>212</v>
      </c>
      <c r="F463" s="74"/>
      <c r="G463" s="139">
        <v>42820</v>
      </c>
      <c r="H463" s="140">
        <v>0.45624999999999999</v>
      </c>
      <c r="I463" s="139">
        <v>42820</v>
      </c>
      <c r="J463" s="140">
        <v>0.7583333333333333</v>
      </c>
      <c r="K463" s="123"/>
      <c r="L463" s="123"/>
      <c r="M463" s="123"/>
      <c r="N463" s="107">
        <v>0</v>
      </c>
      <c r="O463" s="107">
        <v>0</v>
      </c>
      <c r="P463" s="107">
        <v>0</v>
      </c>
      <c r="Q463" s="126">
        <v>7.25</v>
      </c>
      <c r="R463" s="53"/>
      <c r="S463" s="53"/>
      <c r="T463" s="53"/>
      <c r="U463" s="91" t="s">
        <v>786</v>
      </c>
      <c r="V463" s="92" t="s">
        <v>776</v>
      </c>
      <c r="W463" s="92"/>
      <c r="X463" s="94" t="s">
        <v>777</v>
      </c>
    </row>
    <row r="464" spans="1:24" ht="30" outlineLevel="2">
      <c r="A464" s="74">
        <v>168</v>
      </c>
      <c r="B464" s="74" t="s">
        <v>683</v>
      </c>
      <c r="C464" s="113" t="s">
        <v>19</v>
      </c>
      <c r="D464" s="74">
        <v>63</v>
      </c>
      <c r="E464" s="74" t="s">
        <v>212</v>
      </c>
      <c r="F464" s="74"/>
      <c r="G464" s="139">
        <v>42821</v>
      </c>
      <c r="H464" s="140">
        <v>0.28194444444444444</v>
      </c>
      <c r="I464" s="139">
        <v>42821</v>
      </c>
      <c r="J464" s="140">
        <v>0.86875000000000002</v>
      </c>
      <c r="K464" s="132"/>
      <c r="L464" s="132"/>
      <c r="M464" s="132"/>
      <c r="N464" s="118">
        <v>0</v>
      </c>
      <c r="O464" s="118">
        <v>0</v>
      </c>
      <c r="P464" s="118">
        <v>0</v>
      </c>
      <c r="Q464" s="126">
        <v>14.08</v>
      </c>
      <c r="R464" s="53"/>
      <c r="S464" s="53"/>
      <c r="T464" s="53"/>
      <c r="U464" s="91" t="s">
        <v>786</v>
      </c>
      <c r="V464" s="92" t="s">
        <v>776</v>
      </c>
      <c r="W464" s="92"/>
      <c r="X464" s="94" t="s">
        <v>777</v>
      </c>
    </row>
    <row r="465" spans="1:24" ht="30" outlineLevel="2">
      <c r="A465" s="74">
        <v>168</v>
      </c>
      <c r="B465" s="74" t="s">
        <v>683</v>
      </c>
      <c r="C465" s="113" t="s">
        <v>19</v>
      </c>
      <c r="D465" s="74">
        <v>63</v>
      </c>
      <c r="E465" s="74" t="s">
        <v>212</v>
      </c>
      <c r="F465" s="74"/>
      <c r="G465" s="139">
        <v>42822</v>
      </c>
      <c r="H465" s="140">
        <v>0.42569444444444443</v>
      </c>
      <c r="I465" s="139">
        <v>42822</v>
      </c>
      <c r="J465" s="140">
        <v>0.92708333333333337</v>
      </c>
      <c r="K465" s="132"/>
      <c r="L465" s="132"/>
      <c r="M465" s="132"/>
      <c r="N465" s="118">
        <v>0</v>
      </c>
      <c r="O465" s="118">
        <v>0</v>
      </c>
      <c r="P465" s="118">
        <v>0</v>
      </c>
      <c r="Q465" s="126">
        <v>12.03</v>
      </c>
      <c r="R465" s="53"/>
      <c r="S465" s="53"/>
      <c r="T465" s="53"/>
      <c r="U465" s="91" t="s">
        <v>782</v>
      </c>
      <c r="V465" s="92" t="s">
        <v>776</v>
      </c>
      <c r="W465" s="92"/>
      <c r="X465" s="94" t="s">
        <v>777</v>
      </c>
    </row>
    <row r="466" spans="1:24" ht="30" outlineLevel="2">
      <c r="A466" s="74">
        <v>168</v>
      </c>
      <c r="B466" s="74" t="s">
        <v>683</v>
      </c>
      <c r="C466" s="113" t="s">
        <v>19</v>
      </c>
      <c r="D466" s="74">
        <v>63</v>
      </c>
      <c r="E466" s="74" t="s">
        <v>212</v>
      </c>
      <c r="F466" s="74"/>
      <c r="G466" s="139">
        <v>42823</v>
      </c>
      <c r="H466" s="140">
        <v>0.22430555555555556</v>
      </c>
      <c r="I466" s="139">
        <v>42823</v>
      </c>
      <c r="J466" s="140">
        <v>0.71597222222222223</v>
      </c>
      <c r="K466" s="132"/>
      <c r="L466" s="132"/>
      <c r="M466" s="132"/>
      <c r="N466" s="118">
        <v>0</v>
      </c>
      <c r="O466" s="118">
        <v>0</v>
      </c>
      <c r="P466" s="118">
        <v>0</v>
      </c>
      <c r="Q466" s="126">
        <v>11.8</v>
      </c>
      <c r="R466" s="53"/>
      <c r="S466" s="53"/>
      <c r="T466" s="53"/>
      <c r="U466" s="91" t="s">
        <v>782</v>
      </c>
      <c r="V466" s="92" t="s">
        <v>776</v>
      </c>
      <c r="W466" s="92"/>
      <c r="X466" s="94" t="s">
        <v>777</v>
      </c>
    </row>
    <row r="467" spans="1:24" ht="30" outlineLevel="2">
      <c r="A467" s="74">
        <v>168</v>
      </c>
      <c r="B467" s="74" t="s">
        <v>683</v>
      </c>
      <c r="C467" s="113" t="s">
        <v>19</v>
      </c>
      <c r="D467" s="74">
        <v>63</v>
      </c>
      <c r="E467" s="74" t="s">
        <v>212</v>
      </c>
      <c r="F467" s="74"/>
      <c r="G467" s="105">
        <v>42824</v>
      </c>
      <c r="H467" s="123">
        <v>0.28750000000000003</v>
      </c>
      <c r="I467" s="105">
        <v>42824</v>
      </c>
      <c r="J467" s="123">
        <v>0.75</v>
      </c>
      <c r="K467" s="132"/>
      <c r="L467" s="132"/>
      <c r="M467" s="132"/>
      <c r="N467" s="118">
        <v>0</v>
      </c>
      <c r="O467" s="118">
        <v>0</v>
      </c>
      <c r="P467" s="118">
        <v>0</v>
      </c>
      <c r="Q467" s="126">
        <v>11.1</v>
      </c>
      <c r="R467" s="53"/>
      <c r="S467" s="53"/>
      <c r="T467" s="53"/>
      <c r="U467" s="131" t="s">
        <v>782</v>
      </c>
      <c r="V467" s="92" t="s">
        <v>776</v>
      </c>
      <c r="W467" s="92"/>
      <c r="X467" s="94" t="s">
        <v>777</v>
      </c>
    </row>
    <row r="468" spans="1:24" ht="30" outlineLevel="2">
      <c r="A468" s="74">
        <v>168</v>
      </c>
      <c r="B468" s="74" t="s">
        <v>683</v>
      </c>
      <c r="C468" s="113" t="s">
        <v>19</v>
      </c>
      <c r="D468" s="74">
        <v>63</v>
      </c>
      <c r="E468" s="74" t="s">
        <v>212</v>
      </c>
      <c r="F468" s="74"/>
      <c r="G468" s="105">
        <v>42825</v>
      </c>
      <c r="H468" s="123">
        <v>0.3</v>
      </c>
      <c r="I468" s="105">
        <v>42825</v>
      </c>
      <c r="J468" s="123">
        <v>0.76388888888888884</v>
      </c>
      <c r="K468" s="132"/>
      <c r="L468" s="132"/>
      <c r="M468" s="132"/>
      <c r="N468" s="118">
        <v>0</v>
      </c>
      <c r="O468" s="118">
        <v>0</v>
      </c>
      <c r="P468" s="118">
        <v>0</v>
      </c>
      <c r="Q468" s="126">
        <v>11.13</v>
      </c>
      <c r="R468" s="53"/>
      <c r="S468" s="53"/>
      <c r="T468" s="53"/>
      <c r="U468" s="131" t="s">
        <v>782</v>
      </c>
      <c r="V468" s="92" t="s">
        <v>776</v>
      </c>
      <c r="W468" s="92"/>
      <c r="X468" s="94" t="s">
        <v>777</v>
      </c>
    </row>
    <row r="469" spans="1:24" ht="15" outlineLevel="1">
      <c r="A469" s="74"/>
      <c r="B469" s="74"/>
      <c r="C469" s="109" t="s">
        <v>445</v>
      </c>
      <c r="D469" s="74"/>
      <c r="E469" s="74"/>
      <c r="F469" s="74"/>
      <c r="G469" s="110"/>
      <c r="H469" s="134"/>
      <c r="I469" s="112"/>
      <c r="J469" s="132"/>
      <c r="K469" s="132"/>
      <c r="L469" s="132"/>
      <c r="M469" s="132"/>
      <c r="N469" s="107">
        <f>SUBTOTAL(9,N441:N468)</f>
        <v>0</v>
      </c>
      <c r="O469" s="107">
        <f t="shared" ref="O469:Q469" si="7">SUBTOTAL(9,O441:O468)</f>
        <v>0</v>
      </c>
      <c r="P469" s="107">
        <f t="shared" si="7"/>
        <v>0</v>
      </c>
      <c r="Q469" s="107">
        <f t="shared" si="7"/>
        <v>296.48000000000008</v>
      </c>
      <c r="R469" s="53"/>
      <c r="S469" s="53"/>
      <c r="T469" s="53"/>
      <c r="U469" s="91"/>
      <c r="V469" s="92"/>
      <c r="W469" s="97">
        <f>($W$6-O469-P469-N469)/($W$6-O469-P469)</f>
        <v>1</v>
      </c>
      <c r="X469" s="94"/>
    </row>
    <row r="470" spans="1:24" ht="30" outlineLevel="2">
      <c r="A470" s="74">
        <v>169</v>
      </c>
      <c r="B470" s="68" t="s">
        <v>684</v>
      </c>
      <c r="C470" s="86" t="s">
        <v>5</v>
      </c>
      <c r="D470" s="68">
        <v>50</v>
      </c>
      <c r="E470" s="74" t="s">
        <v>212</v>
      </c>
      <c r="F470" s="68"/>
      <c r="G470" s="105">
        <v>42795</v>
      </c>
      <c r="H470" s="132">
        <v>0.40902777777777777</v>
      </c>
      <c r="I470" s="105">
        <v>42795</v>
      </c>
      <c r="J470" s="132">
        <v>0.75347222222222221</v>
      </c>
      <c r="K470" s="68"/>
      <c r="L470" s="68"/>
      <c r="M470" s="68"/>
      <c r="N470" s="118">
        <v>0</v>
      </c>
      <c r="O470" s="118">
        <v>0</v>
      </c>
      <c r="P470" s="118">
        <v>0</v>
      </c>
      <c r="Q470" s="126">
        <v>8.27</v>
      </c>
      <c r="R470" s="90"/>
      <c r="S470" s="90"/>
      <c r="T470" s="90"/>
      <c r="U470" s="131" t="s">
        <v>782</v>
      </c>
      <c r="V470" s="92" t="s">
        <v>776</v>
      </c>
      <c r="W470" s="93"/>
      <c r="X470" s="94" t="s">
        <v>777</v>
      </c>
    </row>
    <row r="471" spans="1:24" ht="30" outlineLevel="2">
      <c r="A471" s="68">
        <v>169</v>
      </c>
      <c r="B471" s="68" t="s">
        <v>684</v>
      </c>
      <c r="C471" s="86" t="s">
        <v>5</v>
      </c>
      <c r="D471" s="68">
        <v>50</v>
      </c>
      <c r="E471" s="74" t="s">
        <v>212</v>
      </c>
      <c r="F471" s="68"/>
      <c r="G471" s="105">
        <v>42797</v>
      </c>
      <c r="H471" s="132">
        <v>0.39374999999999999</v>
      </c>
      <c r="I471" s="105">
        <v>42797</v>
      </c>
      <c r="J471" s="132">
        <v>0.86597222222222225</v>
      </c>
      <c r="K471" s="68"/>
      <c r="L471" s="68"/>
      <c r="M471" s="68"/>
      <c r="N471" s="118">
        <v>0</v>
      </c>
      <c r="O471" s="118">
        <v>0</v>
      </c>
      <c r="P471" s="118">
        <v>0</v>
      </c>
      <c r="Q471" s="126">
        <v>11.33</v>
      </c>
      <c r="R471" s="90"/>
      <c r="S471" s="90"/>
      <c r="T471" s="90"/>
      <c r="U471" s="131" t="s">
        <v>782</v>
      </c>
      <c r="V471" s="92" t="s">
        <v>776</v>
      </c>
      <c r="W471" s="93"/>
      <c r="X471" s="94" t="s">
        <v>777</v>
      </c>
    </row>
    <row r="472" spans="1:24" ht="30" outlineLevel="2">
      <c r="A472" s="68">
        <v>169</v>
      </c>
      <c r="B472" s="68" t="s">
        <v>684</v>
      </c>
      <c r="C472" s="86" t="s">
        <v>5</v>
      </c>
      <c r="D472" s="68">
        <v>50</v>
      </c>
      <c r="E472" s="74" t="s">
        <v>212</v>
      </c>
      <c r="F472" s="68"/>
      <c r="G472" s="139">
        <v>42798</v>
      </c>
      <c r="H472" s="176">
        <v>0.35069444444444442</v>
      </c>
      <c r="I472" s="139">
        <v>42798</v>
      </c>
      <c r="J472" s="176">
        <v>0.71597222222222223</v>
      </c>
      <c r="K472" s="68"/>
      <c r="L472" s="68"/>
      <c r="M472" s="68"/>
      <c r="N472" s="118">
        <v>0</v>
      </c>
      <c r="O472" s="118">
        <v>0</v>
      </c>
      <c r="P472" s="118">
        <v>0</v>
      </c>
      <c r="Q472" s="126">
        <v>8.77</v>
      </c>
      <c r="R472" s="90"/>
      <c r="S472" s="90"/>
      <c r="T472" s="90"/>
      <c r="U472" s="144" t="s">
        <v>782</v>
      </c>
      <c r="V472" s="92" t="s">
        <v>776</v>
      </c>
      <c r="W472" s="93"/>
      <c r="X472" s="94" t="s">
        <v>777</v>
      </c>
    </row>
    <row r="473" spans="1:24" ht="30" outlineLevel="2">
      <c r="A473" s="68">
        <v>169</v>
      </c>
      <c r="B473" s="68" t="s">
        <v>684</v>
      </c>
      <c r="C473" s="86" t="s">
        <v>5</v>
      </c>
      <c r="D473" s="68">
        <v>50</v>
      </c>
      <c r="E473" s="74" t="s">
        <v>212</v>
      </c>
      <c r="F473" s="68"/>
      <c r="G473" s="139">
        <v>42799</v>
      </c>
      <c r="H473" s="140">
        <v>0.47847222222222219</v>
      </c>
      <c r="I473" s="139">
        <v>42799</v>
      </c>
      <c r="J473" s="140">
        <v>0.66527777777777775</v>
      </c>
      <c r="K473" s="68"/>
      <c r="L473" s="68"/>
      <c r="M473" s="68"/>
      <c r="N473" s="118">
        <v>0</v>
      </c>
      <c r="O473" s="118">
        <v>0</v>
      </c>
      <c r="P473" s="118">
        <v>0</v>
      </c>
      <c r="Q473" s="126">
        <v>4.4800000000000004</v>
      </c>
      <c r="R473" s="90"/>
      <c r="S473" s="90"/>
      <c r="T473" s="90"/>
      <c r="U473" s="143" t="s">
        <v>782</v>
      </c>
      <c r="V473" s="92" t="s">
        <v>776</v>
      </c>
      <c r="W473" s="93"/>
      <c r="X473" s="94" t="s">
        <v>777</v>
      </c>
    </row>
    <row r="474" spans="1:24" ht="30" outlineLevel="2">
      <c r="A474" s="68">
        <v>169</v>
      </c>
      <c r="B474" s="68" t="s">
        <v>684</v>
      </c>
      <c r="C474" s="86" t="s">
        <v>5</v>
      </c>
      <c r="D474" s="68">
        <v>50</v>
      </c>
      <c r="E474" s="74" t="s">
        <v>212</v>
      </c>
      <c r="F474" s="68"/>
      <c r="G474" s="139">
        <v>42800</v>
      </c>
      <c r="H474" s="140">
        <v>0.3972222222222222</v>
      </c>
      <c r="I474" s="139">
        <v>42800</v>
      </c>
      <c r="J474" s="140">
        <v>0.69513888888888886</v>
      </c>
      <c r="K474" s="68"/>
      <c r="L474" s="68"/>
      <c r="M474" s="68"/>
      <c r="N474" s="118">
        <v>0</v>
      </c>
      <c r="O474" s="118">
        <v>0</v>
      </c>
      <c r="P474" s="118">
        <v>0</v>
      </c>
      <c r="Q474" s="126">
        <v>7.15</v>
      </c>
      <c r="R474" s="90"/>
      <c r="S474" s="90"/>
      <c r="T474" s="90"/>
      <c r="U474" s="143" t="s">
        <v>782</v>
      </c>
      <c r="V474" s="92" t="s">
        <v>776</v>
      </c>
      <c r="W474" s="93"/>
      <c r="X474" s="94" t="s">
        <v>777</v>
      </c>
    </row>
    <row r="475" spans="1:24" ht="30" outlineLevel="2">
      <c r="A475" s="74">
        <v>169</v>
      </c>
      <c r="B475" s="68" t="s">
        <v>684</v>
      </c>
      <c r="C475" s="86" t="s">
        <v>5</v>
      </c>
      <c r="D475" s="68">
        <v>50</v>
      </c>
      <c r="E475" s="74" t="s">
        <v>212</v>
      </c>
      <c r="F475" s="68"/>
      <c r="G475" s="139">
        <v>42802</v>
      </c>
      <c r="H475" s="140">
        <v>0.46319444444444446</v>
      </c>
      <c r="I475" s="139">
        <v>42802</v>
      </c>
      <c r="J475" s="140">
        <v>0.7006944444444444</v>
      </c>
      <c r="K475" s="68"/>
      <c r="L475" s="68"/>
      <c r="M475" s="68"/>
      <c r="N475" s="118">
        <v>0</v>
      </c>
      <c r="O475" s="118">
        <v>0</v>
      </c>
      <c r="P475" s="118">
        <v>0</v>
      </c>
      <c r="Q475" s="126">
        <v>5.7</v>
      </c>
      <c r="R475" s="90"/>
      <c r="S475" s="90"/>
      <c r="T475" s="90"/>
      <c r="U475" s="143" t="s">
        <v>782</v>
      </c>
      <c r="V475" s="92" t="s">
        <v>776</v>
      </c>
      <c r="W475" s="93"/>
      <c r="X475" s="94" t="s">
        <v>777</v>
      </c>
    </row>
    <row r="476" spans="1:24" ht="30" outlineLevel="2">
      <c r="A476" s="74">
        <v>169</v>
      </c>
      <c r="B476" s="68" t="s">
        <v>684</v>
      </c>
      <c r="C476" s="86" t="s">
        <v>5</v>
      </c>
      <c r="D476" s="68">
        <v>50</v>
      </c>
      <c r="E476" s="74" t="s">
        <v>212</v>
      </c>
      <c r="F476" s="68"/>
      <c r="G476" s="139">
        <v>42803</v>
      </c>
      <c r="H476" s="140">
        <v>0.47361111111111115</v>
      </c>
      <c r="I476" s="139">
        <v>42803</v>
      </c>
      <c r="J476" s="140">
        <v>0.70000000000000007</v>
      </c>
      <c r="K476" s="68"/>
      <c r="L476" s="68"/>
      <c r="M476" s="68"/>
      <c r="N476" s="118">
        <v>0</v>
      </c>
      <c r="O476" s="118">
        <v>0</v>
      </c>
      <c r="P476" s="118">
        <v>0</v>
      </c>
      <c r="Q476" s="126">
        <v>5.43</v>
      </c>
      <c r="R476" s="90"/>
      <c r="S476" s="90"/>
      <c r="T476" s="90"/>
      <c r="U476" s="143" t="s">
        <v>782</v>
      </c>
      <c r="V476" s="92" t="s">
        <v>776</v>
      </c>
      <c r="W476" s="93"/>
      <c r="X476" s="94" t="s">
        <v>777</v>
      </c>
    </row>
    <row r="477" spans="1:24" ht="30" outlineLevel="2">
      <c r="A477" s="74">
        <v>169</v>
      </c>
      <c r="B477" s="68" t="s">
        <v>684</v>
      </c>
      <c r="C477" s="86" t="s">
        <v>5</v>
      </c>
      <c r="D477" s="68">
        <v>50</v>
      </c>
      <c r="E477" s="74" t="s">
        <v>212</v>
      </c>
      <c r="F477" s="68"/>
      <c r="G477" s="139">
        <v>42810</v>
      </c>
      <c r="H477" s="140">
        <v>0.43958333333333338</v>
      </c>
      <c r="I477" s="139">
        <v>42810</v>
      </c>
      <c r="J477" s="140">
        <v>0.72986111111111107</v>
      </c>
      <c r="K477" s="68"/>
      <c r="L477" s="68"/>
      <c r="M477" s="68"/>
      <c r="N477" s="118">
        <v>0</v>
      </c>
      <c r="O477" s="118">
        <v>0</v>
      </c>
      <c r="P477" s="118">
        <v>0</v>
      </c>
      <c r="Q477" s="126">
        <v>6.97</v>
      </c>
      <c r="R477" s="90"/>
      <c r="S477" s="90"/>
      <c r="T477" s="90"/>
      <c r="U477" s="143" t="s">
        <v>782</v>
      </c>
      <c r="V477" s="92" t="s">
        <v>776</v>
      </c>
      <c r="W477" s="93"/>
      <c r="X477" s="94" t="s">
        <v>777</v>
      </c>
    </row>
    <row r="478" spans="1:24" ht="30" outlineLevel="2">
      <c r="A478" s="74">
        <v>169</v>
      </c>
      <c r="B478" s="68" t="s">
        <v>684</v>
      </c>
      <c r="C478" s="86" t="s">
        <v>5</v>
      </c>
      <c r="D478" s="68">
        <v>50</v>
      </c>
      <c r="E478" s="74" t="s">
        <v>212</v>
      </c>
      <c r="F478" s="68"/>
      <c r="G478" s="139">
        <v>42812</v>
      </c>
      <c r="H478" s="140">
        <v>0.48194444444444445</v>
      </c>
      <c r="I478" s="139">
        <v>42812</v>
      </c>
      <c r="J478" s="140">
        <v>0.8618055555555556</v>
      </c>
      <c r="K478" s="68"/>
      <c r="L478" s="68"/>
      <c r="M478" s="68"/>
      <c r="N478" s="118">
        <v>0</v>
      </c>
      <c r="O478" s="118">
        <v>0</v>
      </c>
      <c r="P478" s="118">
        <v>0</v>
      </c>
      <c r="Q478" s="126">
        <v>9.1199999999999992</v>
      </c>
      <c r="R478" s="90"/>
      <c r="S478" s="90"/>
      <c r="T478" s="90"/>
      <c r="U478" s="143" t="s">
        <v>782</v>
      </c>
      <c r="V478" s="92" t="s">
        <v>776</v>
      </c>
      <c r="W478" s="93"/>
      <c r="X478" s="94" t="s">
        <v>777</v>
      </c>
    </row>
    <row r="479" spans="1:24" ht="30" outlineLevel="2">
      <c r="A479" s="74">
        <v>169</v>
      </c>
      <c r="B479" s="68" t="s">
        <v>684</v>
      </c>
      <c r="C479" s="86" t="s">
        <v>5</v>
      </c>
      <c r="D479" s="68">
        <v>50</v>
      </c>
      <c r="E479" s="74" t="s">
        <v>212</v>
      </c>
      <c r="F479" s="68"/>
      <c r="G479" s="105">
        <v>42813</v>
      </c>
      <c r="H479" s="123">
        <v>0.36874999999999997</v>
      </c>
      <c r="I479" s="105">
        <v>42813</v>
      </c>
      <c r="J479" s="123">
        <v>0.66041666666666665</v>
      </c>
      <c r="K479" s="68"/>
      <c r="L479" s="68"/>
      <c r="M479" s="68"/>
      <c r="N479" s="118">
        <v>0</v>
      </c>
      <c r="O479" s="118">
        <v>0</v>
      </c>
      <c r="P479" s="118">
        <v>0</v>
      </c>
      <c r="Q479" s="126">
        <v>7</v>
      </c>
      <c r="R479" s="90"/>
      <c r="S479" s="90"/>
      <c r="T479" s="90"/>
      <c r="U479" s="127" t="s">
        <v>782</v>
      </c>
      <c r="V479" s="92" t="s">
        <v>776</v>
      </c>
      <c r="W479" s="93"/>
      <c r="X479" s="94" t="s">
        <v>777</v>
      </c>
    </row>
    <row r="480" spans="1:24" ht="30" outlineLevel="2">
      <c r="A480" s="74">
        <v>169</v>
      </c>
      <c r="B480" s="68" t="s">
        <v>684</v>
      </c>
      <c r="C480" s="86" t="s">
        <v>5</v>
      </c>
      <c r="D480" s="68">
        <v>50</v>
      </c>
      <c r="E480" s="74" t="s">
        <v>212</v>
      </c>
      <c r="F480" s="68"/>
      <c r="G480" s="139">
        <v>42814</v>
      </c>
      <c r="H480" s="140">
        <v>0.4680555555555555</v>
      </c>
      <c r="I480" s="139">
        <v>42815</v>
      </c>
      <c r="J480" s="140">
        <v>0.69930555555555562</v>
      </c>
      <c r="K480" s="68"/>
      <c r="L480" s="68"/>
      <c r="M480" s="68"/>
      <c r="N480" s="118">
        <v>0</v>
      </c>
      <c r="O480" s="118">
        <v>0</v>
      </c>
      <c r="P480" s="118">
        <v>0</v>
      </c>
      <c r="Q480" s="126">
        <v>29.55</v>
      </c>
      <c r="R480" s="90"/>
      <c r="S480" s="90"/>
      <c r="T480" s="90"/>
      <c r="U480" s="143" t="s">
        <v>782</v>
      </c>
      <c r="V480" s="92" t="s">
        <v>776</v>
      </c>
      <c r="W480" s="93"/>
      <c r="X480" s="94" t="s">
        <v>777</v>
      </c>
    </row>
    <row r="481" spans="1:24" ht="30" outlineLevel="2">
      <c r="A481" s="74">
        <v>169</v>
      </c>
      <c r="B481" s="68" t="s">
        <v>684</v>
      </c>
      <c r="C481" s="86" t="s">
        <v>5</v>
      </c>
      <c r="D481" s="68">
        <v>50</v>
      </c>
      <c r="E481" s="74" t="s">
        <v>212</v>
      </c>
      <c r="F481" s="68"/>
      <c r="G481" s="139">
        <v>42816</v>
      </c>
      <c r="H481" s="140">
        <v>0.46527777777777773</v>
      </c>
      <c r="I481" s="139">
        <v>42816</v>
      </c>
      <c r="J481" s="140">
        <v>0.72569444444444453</v>
      </c>
      <c r="K481" s="68"/>
      <c r="L481" s="68"/>
      <c r="M481" s="68"/>
      <c r="N481" s="118">
        <v>0</v>
      </c>
      <c r="O481" s="118">
        <v>0</v>
      </c>
      <c r="P481" s="118">
        <v>0</v>
      </c>
      <c r="Q481" s="126">
        <v>6.25</v>
      </c>
      <c r="R481" s="90"/>
      <c r="S481" s="90"/>
      <c r="T481" s="90"/>
      <c r="U481" s="143" t="s">
        <v>782</v>
      </c>
      <c r="V481" s="92" t="s">
        <v>776</v>
      </c>
      <c r="W481" s="93"/>
      <c r="X481" s="94" t="s">
        <v>777</v>
      </c>
    </row>
    <row r="482" spans="1:24" ht="30" outlineLevel="2">
      <c r="A482" s="74">
        <v>169</v>
      </c>
      <c r="B482" s="68" t="s">
        <v>684</v>
      </c>
      <c r="C482" s="86" t="s">
        <v>5</v>
      </c>
      <c r="D482" s="68">
        <v>50</v>
      </c>
      <c r="E482" s="74" t="s">
        <v>212</v>
      </c>
      <c r="F482" s="68"/>
      <c r="G482" s="139">
        <v>42817</v>
      </c>
      <c r="H482" s="140">
        <v>0.4597222222222222</v>
      </c>
      <c r="I482" s="139">
        <v>42817</v>
      </c>
      <c r="J482" s="140">
        <v>0.74652777777777779</v>
      </c>
      <c r="K482" s="68"/>
      <c r="L482" s="68"/>
      <c r="M482" s="68"/>
      <c r="N482" s="118">
        <v>0</v>
      </c>
      <c r="O482" s="118">
        <v>0</v>
      </c>
      <c r="P482" s="118">
        <v>0</v>
      </c>
      <c r="Q482" s="126">
        <v>6.88</v>
      </c>
      <c r="R482" s="90"/>
      <c r="S482" s="90"/>
      <c r="T482" s="90"/>
      <c r="U482" s="143" t="s">
        <v>782</v>
      </c>
      <c r="V482" s="92" t="s">
        <v>776</v>
      </c>
      <c r="W482" s="93"/>
      <c r="X482" s="94" t="s">
        <v>777</v>
      </c>
    </row>
    <row r="483" spans="1:24" ht="30" outlineLevel="2">
      <c r="A483" s="74">
        <v>169</v>
      </c>
      <c r="B483" s="68" t="s">
        <v>684</v>
      </c>
      <c r="C483" s="86" t="s">
        <v>5</v>
      </c>
      <c r="D483" s="68">
        <v>50</v>
      </c>
      <c r="E483" s="74" t="s">
        <v>212</v>
      </c>
      <c r="F483" s="68"/>
      <c r="G483" s="139">
        <v>42821</v>
      </c>
      <c r="H483" s="140">
        <v>0.66805555555555562</v>
      </c>
      <c r="I483" s="139">
        <v>42821</v>
      </c>
      <c r="J483" s="140">
        <v>0.93333333333333324</v>
      </c>
      <c r="K483" s="68"/>
      <c r="L483" s="68"/>
      <c r="M483" s="68"/>
      <c r="N483" s="118">
        <v>0</v>
      </c>
      <c r="O483" s="118">
        <v>0</v>
      </c>
      <c r="P483" s="118">
        <v>0</v>
      </c>
      <c r="Q483" s="126">
        <v>6.37</v>
      </c>
      <c r="R483" s="90"/>
      <c r="S483" s="90"/>
      <c r="T483" s="90"/>
      <c r="U483" s="143" t="s">
        <v>782</v>
      </c>
      <c r="V483" s="92" t="s">
        <v>776</v>
      </c>
      <c r="W483" s="93"/>
      <c r="X483" s="94" t="s">
        <v>777</v>
      </c>
    </row>
    <row r="484" spans="1:24" ht="30" outlineLevel="2">
      <c r="A484" s="74">
        <v>169</v>
      </c>
      <c r="B484" s="68" t="s">
        <v>684</v>
      </c>
      <c r="C484" s="86" t="s">
        <v>5</v>
      </c>
      <c r="D484" s="68">
        <v>50</v>
      </c>
      <c r="E484" s="74" t="s">
        <v>212</v>
      </c>
      <c r="F484" s="68"/>
      <c r="G484" s="139">
        <v>42823</v>
      </c>
      <c r="H484" s="140">
        <v>0.39444444444444443</v>
      </c>
      <c r="I484" s="139">
        <v>42823</v>
      </c>
      <c r="J484" s="140">
        <v>0.72569444444444453</v>
      </c>
      <c r="K484" s="68"/>
      <c r="L484" s="68"/>
      <c r="M484" s="68"/>
      <c r="N484" s="118">
        <v>0</v>
      </c>
      <c r="O484" s="118">
        <v>0</v>
      </c>
      <c r="P484" s="118">
        <v>0</v>
      </c>
      <c r="Q484" s="126">
        <v>7.95</v>
      </c>
      <c r="R484" s="90"/>
      <c r="S484" s="90"/>
      <c r="T484" s="90"/>
      <c r="U484" s="143" t="s">
        <v>782</v>
      </c>
      <c r="V484" s="92" t="s">
        <v>776</v>
      </c>
      <c r="W484" s="93"/>
      <c r="X484" s="94" t="s">
        <v>777</v>
      </c>
    </row>
    <row r="485" spans="1:24" ht="30" outlineLevel="2">
      <c r="A485" s="74">
        <v>169</v>
      </c>
      <c r="B485" s="68" t="s">
        <v>684</v>
      </c>
      <c r="C485" s="86" t="s">
        <v>5</v>
      </c>
      <c r="D485" s="68">
        <v>50</v>
      </c>
      <c r="E485" s="74" t="s">
        <v>212</v>
      </c>
      <c r="F485" s="68"/>
      <c r="G485" s="105">
        <v>42824</v>
      </c>
      <c r="H485" s="123">
        <v>0.3</v>
      </c>
      <c r="I485" s="105">
        <v>42824</v>
      </c>
      <c r="J485" s="123">
        <v>0.75555555555555554</v>
      </c>
      <c r="K485" s="68"/>
      <c r="L485" s="68"/>
      <c r="M485" s="68"/>
      <c r="N485" s="118">
        <v>0</v>
      </c>
      <c r="O485" s="118">
        <v>0</v>
      </c>
      <c r="P485" s="118">
        <v>0</v>
      </c>
      <c r="Q485" s="126">
        <v>10.93</v>
      </c>
      <c r="R485" s="90"/>
      <c r="S485" s="90"/>
      <c r="T485" s="90"/>
      <c r="U485" s="127" t="s">
        <v>782</v>
      </c>
      <c r="V485" s="92" t="s">
        <v>776</v>
      </c>
      <c r="W485" s="93"/>
      <c r="X485" s="94" t="s">
        <v>777</v>
      </c>
    </row>
    <row r="486" spans="1:24" ht="30" outlineLevel="2">
      <c r="A486" s="74">
        <v>169</v>
      </c>
      <c r="B486" s="68" t="s">
        <v>684</v>
      </c>
      <c r="C486" s="86" t="s">
        <v>5</v>
      </c>
      <c r="D486" s="68">
        <v>50</v>
      </c>
      <c r="E486" s="74" t="s">
        <v>212</v>
      </c>
      <c r="F486" s="68"/>
      <c r="G486" s="105">
        <v>42825</v>
      </c>
      <c r="H486" s="123">
        <v>0.41875000000000001</v>
      </c>
      <c r="I486" s="105">
        <v>42825</v>
      </c>
      <c r="J486" s="123">
        <v>0.77638888888888891</v>
      </c>
      <c r="K486" s="68"/>
      <c r="L486" s="68"/>
      <c r="M486" s="68"/>
      <c r="N486" s="118">
        <v>0</v>
      </c>
      <c r="O486" s="118">
        <v>0</v>
      </c>
      <c r="P486" s="118">
        <v>0</v>
      </c>
      <c r="Q486" s="126">
        <v>8.58</v>
      </c>
      <c r="R486" s="90"/>
      <c r="S486" s="90"/>
      <c r="T486" s="90"/>
      <c r="U486" s="127" t="s">
        <v>782</v>
      </c>
      <c r="V486" s="92" t="s">
        <v>776</v>
      </c>
      <c r="W486" s="93"/>
      <c r="X486" s="94" t="s">
        <v>777</v>
      </c>
    </row>
    <row r="487" spans="1:24" ht="15" outlineLevel="1">
      <c r="A487" s="68"/>
      <c r="B487" s="68"/>
      <c r="C487" s="98" t="s">
        <v>446</v>
      </c>
      <c r="D487" s="68"/>
      <c r="E487" s="74"/>
      <c r="F487" s="68"/>
      <c r="G487" s="68"/>
      <c r="H487" s="68"/>
      <c r="I487" s="68"/>
      <c r="J487" s="68"/>
      <c r="K487" s="68"/>
      <c r="L487" s="68"/>
      <c r="M487" s="68"/>
      <c r="N487" s="68">
        <f>SUBTOTAL(9,N470:N486)</f>
        <v>0</v>
      </c>
      <c r="O487" s="68">
        <f t="shared" ref="O487:Q487" si="8">SUBTOTAL(9,O470:O486)</f>
        <v>0</v>
      </c>
      <c r="P487" s="68">
        <f t="shared" si="8"/>
        <v>0</v>
      </c>
      <c r="Q487" s="68">
        <f t="shared" si="8"/>
        <v>150.73000000000002</v>
      </c>
      <c r="R487" s="90"/>
      <c r="S487" s="90"/>
      <c r="T487" s="90"/>
      <c r="U487" s="68"/>
      <c r="V487" s="92"/>
      <c r="W487" s="97">
        <f>($W$6-O487-P487-N487)/($W$6-O487-P487)</f>
        <v>1</v>
      </c>
      <c r="X487" s="90"/>
    </row>
    <row r="488" spans="1:24" ht="24.75" customHeight="1" outlineLevel="2">
      <c r="A488" s="68">
        <v>170</v>
      </c>
      <c r="B488" s="68" t="s">
        <v>685</v>
      </c>
      <c r="C488" s="86" t="s">
        <v>173</v>
      </c>
      <c r="D488" s="68">
        <v>240</v>
      </c>
      <c r="E488" s="74" t="s">
        <v>212</v>
      </c>
      <c r="F488" s="68"/>
      <c r="G488" s="139">
        <v>42821</v>
      </c>
      <c r="H488" s="140">
        <v>0.66875000000000007</v>
      </c>
      <c r="I488" s="139">
        <v>42821</v>
      </c>
      <c r="J488" s="140">
        <v>0.71527777777777779</v>
      </c>
      <c r="K488" s="68"/>
      <c r="L488" s="68"/>
      <c r="M488" s="68"/>
      <c r="N488" s="68">
        <v>0</v>
      </c>
      <c r="O488" s="68">
        <v>0</v>
      </c>
      <c r="P488" s="68">
        <v>0</v>
      </c>
      <c r="Q488" s="68">
        <v>1.1200000000000001</v>
      </c>
      <c r="R488" s="90"/>
      <c r="S488" s="90"/>
      <c r="T488" s="90"/>
      <c r="U488" s="143" t="s">
        <v>782</v>
      </c>
      <c r="V488" s="92" t="s">
        <v>776</v>
      </c>
      <c r="W488" s="93"/>
      <c r="X488" s="90" t="s">
        <v>777</v>
      </c>
    </row>
    <row r="489" spans="1:24" ht="24.75" customHeight="1" outlineLevel="2">
      <c r="A489" s="68">
        <v>170</v>
      </c>
      <c r="B489" s="68" t="s">
        <v>685</v>
      </c>
      <c r="C489" s="86" t="s">
        <v>173</v>
      </c>
      <c r="D489" s="68">
        <v>240</v>
      </c>
      <c r="E489" s="74" t="s">
        <v>212</v>
      </c>
      <c r="F489" s="68"/>
      <c r="G489" s="105">
        <v>42824</v>
      </c>
      <c r="H489" s="123">
        <v>0.47986111111111113</v>
      </c>
      <c r="I489" s="105">
        <v>42824</v>
      </c>
      <c r="J489" s="123">
        <v>0.5395833333333333</v>
      </c>
      <c r="K489" s="68"/>
      <c r="L489" s="68"/>
      <c r="M489" s="68"/>
      <c r="N489" s="68">
        <v>0</v>
      </c>
      <c r="O489" s="68">
        <v>0</v>
      </c>
      <c r="P489" s="68">
        <v>0</v>
      </c>
      <c r="Q489" s="68">
        <v>1.43</v>
      </c>
      <c r="R489" s="90"/>
      <c r="S489" s="90"/>
      <c r="T489" s="90"/>
      <c r="U489" s="127" t="s">
        <v>782</v>
      </c>
      <c r="V489" s="92" t="s">
        <v>776</v>
      </c>
      <c r="W489" s="93"/>
      <c r="X489" s="90" t="s">
        <v>777</v>
      </c>
    </row>
    <row r="490" spans="1:24" ht="15" outlineLevel="1">
      <c r="A490" s="68"/>
      <c r="B490" s="68"/>
      <c r="C490" s="98" t="s">
        <v>447</v>
      </c>
      <c r="D490" s="68"/>
      <c r="E490" s="74"/>
      <c r="F490" s="68"/>
      <c r="G490" s="68"/>
      <c r="H490" s="68"/>
      <c r="I490" s="68"/>
      <c r="J490" s="68"/>
      <c r="K490" s="68"/>
      <c r="L490" s="68"/>
      <c r="M490" s="68"/>
      <c r="N490" s="68">
        <f>SUBTOTAL(9,N488:N489)</f>
        <v>0</v>
      </c>
      <c r="O490" s="68">
        <f t="shared" ref="O490:Q490" si="9">SUBTOTAL(9,O488:O489)</f>
        <v>0</v>
      </c>
      <c r="P490" s="68">
        <f t="shared" si="9"/>
        <v>0</v>
      </c>
      <c r="Q490" s="68">
        <f t="shared" si="9"/>
        <v>2.5499999999999998</v>
      </c>
      <c r="R490" s="90"/>
      <c r="S490" s="90"/>
      <c r="T490" s="90"/>
      <c r="U490" s="68"/>
      <c r="V490" s="92"/>
      <c r="W490" s="97">
        <f>($W$6-O490-P490-N490)/($W$6-O490-P490)</f>
        <v>1</v>
      </c>
      <c r="X490" s="90"/>
    </row>
    <row r="491" spans="1:24" ht="30" outlineLevel="2">
      <c r="A491" s="74">
        <v>171</v>
      </c>
      <c r="B491" s="74" t="s">
        <v>686</v>
      </c>
      <c r="C491" s="113" t="s">
        <v>38</v>
      </c>
      <c r="D491" s="74">
        <v>240</v>
      </c>
      <c r="E491" s="74" t="s">
        <v>212</v>
      </c>
      <c r="F491" s="74"/>
      <c r="G491" s="139">
        <v>42798</v>
      </c>
      <c r="H491" s="176">
        <v>0.29930555555555555</v>
      </c>
      <c r="I491" s="139">
        <v>42800</v>
      </c>
      <c r="J491" s="176">
        <v>0.7319444444444444</v>
      </c>
      <c r="K491" s="132"/>
      <c r="L491" s="132"/>
      <c r="M491" s="132"/>
      <c r="N491" s="107">
        <v>0</v>
      </c>
      <c r="O491" s="107">
        <v>0</v>
      </c>
      <c r="P491" s="107">
        <v>0</v>
      </c>
      <c r="Q491" s="107">
        <v>58.38</v>
      </c>
      <c r="R491" s="53"/>
      <c r="S491" s="53"/>
      <c r="T491" s="53"/>
      <c r="U491" s="91" t="s">
        <v>766</v>
      </c>
      <c r="V491" s="92" t="s">
        <v>776</v>
      </c>
      <c r="W491" s="92"/>
      <c r="X491" s="94" t="s">
        <v>777</v>
      </c>
    </row>
    <row r="492" spans="1:24" ht="30" outlineLevel="2">
      <c r="A492" s="74">
        <v>171</v>
      </c>
      <c r="B492" s="74" t="s">
        <v>686</v>
      </c>
      <c r="C492" s="113" t="s">
        <v>38</v>
      </c>
      <c r="D492" s="74">
        <v>240</v>
      </c>
      <c r="E492" s="74" t="s">
        <v>212</v>
      </c>
      <c r="F492" s="74"/>
      <c r="G492" s="139">
        <v>42806</v>
      </c>
      <c r="H492" s="140">
        <v>0.27013888888888887</v>
      </c>
      <c r="I492" s="139">
        <v>42806</v>
      </c>
      <c r="J492" s="140">
        <v>0.64583333333333337</v>
      </c>
      <c r="K492" s="132"/>
      <c r="L492" s="132"/>
      <c r="M492" s="132"/>
      <c r="N492" s="107">
        <v>0</v>
      </c>
      <c r="O492" s="107">
        <v>0</v>
      </c>
      <c r="P492" s="107">
        <v>0</v>
      </c>
      <c r="Q492" s="107">
        <v>9.02</v>
      </c>
      <c r="R492" s="53"/>
      <c r="S492" s="53"/>
      <c r="T492" s="53"/>
      <c r="U492" s="91" t="s">
        <v>766</v>
      </c>
      <c r="V492" s="92" t="s">
        <v>776</v>
      </c>
      <c r="W492" s="92"/>
      <c r="X492" s="94" t="s">
        <v>777</v>
      </c>
    </row>
    <row r="493" spans="1:24" ht="30" outlineLevel="2">
      <c r="A493" s="74">
        <v>171</v>
      </c>
      <c r="B493" s="74" t="s">
        <v>686</v>
      </c>
      <c r="C493" s="113" t="s">
        <v>38</v>
      </c>
      <c r="D493" s="74">
        <v>240</v>
      </c>
      <c r="E493" s="74" t="s">
        <v>212</v>
      </c>
      <c r="F493" s="74"/>
      <c r="G493" s="148">
        <v>42808</v>
      </c>
      <c r="H493" s="140">
        <v>0.3923611111111111</v>
      </c>
      <c r="I493" s="139">
        <v>42808</v>
      </c>
      <c r="J493" s="140">
        <v>0.7715277777777777</v>
      </c>
      <c r="K493" s="132"/>
      <c r="L493" s="132"/>
      <c r="M493" s="132"/>
      <c r="N493" s="107">
        <v>0</v>
      </c>
      <c r="O493" s="107">
        <v>0</v>
      </c>
      <c r="P493" s="107">
        <v>0</v>
      </c>
      <c r="Q493" s="107">
        <v>9.1</v>
      </c>
      <c r="R493" s="53"/>
      <c r="S493" s="53"/>
      <c r="T493" s="53"/>
      <c r="U493" s="91" t="s">
        <v>766</v>
      </c>
      <c r="V493" s="92" t="s">
        <v>776</v>
      </c>
      <c r="W493" s="92"/>
      <c r="X493" s="94" t="s">
        <v>777</v>
      </c>
    </row>
    <row r="494" spans="1:24" ht="30" outlineLevel="2">
      <c r="A494" s="74">
        <v>171</v>
      </c>
      <c r="B494" s="74" t="s">
        <v>686</v>
      </c>
      <c r="C494" s="113" t="s">
        <v>38</v>
      </c>
      <c r="D494" s="74">
        <v>240</v>
      </c>
      <c r="E494" s="74" t="s">
        <v>212</v>
      </c>
      <c r="F494" s="74"/>
      <c r="G494" s="105">
        <v>42810</v>
      </c>
      <c r="H494" s="123">
        <v>0.2590277777777778</v>
      </c>
      <c r="I494" s="105">
        <v>42813</v>
      </c>
      <c r="J494" s="123">
        <v>0.56388888888888888</v>
      </c>
      <c r="K494" s="132"/>
      <c r="L494" s="132"/>
      <c r="M494" s="132"/>
      <c r="N494" s="107">
        <v>0</v>
      </c>
      <c r="O494" s="107">
        <v>0</v>
      </c>
      <c r="P494" s="107">
        <v>0</v>
      </c>
      <c r="Q494" s="107">
        <v>79.319999999999993</v>
      </c>
      <c r="R494" s="53"/>
      <c r="S494" s="53"/>
      <c r="T494" s="53"/>
      <c r="U494" s="91" t="s">
        <v>766</v>
      </c>
      <c r="V494" s="92" t="s">
        <v>776</v>
      </c>
      <c r="W494" s="92"/>
      <c r="X494" s="94" t="s">
        <v>777</v>
      </c>
    </row>
    <row r="495" spans="1:24" ht="30" outlineLevel="2">
      <c r="A495" s="74">
        <v>171</v>
      </c>
      <c r="B495" s="74" t="s">
        <v>686</v>
      </c>
      <c r="C495" s="113" t="s">
        <v>38</v>
      </c>
      <c r="D495" s="74">
        <v>240</v>
      </c>
      <c r="E495" s="74" t="s">
        <v>212</v>
      </c>
      <c r="F495" s="74"/>
      <c r="G495" s="139">
        <v>42814</v>
      </c>
      <c r="H495" s="140">
        <v>0.3354166666666667</v>
      </c>
      <c r="I495" s="139">
        <v>42815</v>
      </c>
      <c r="J495" s="140">
        <v>0.86111111111111116</v>
      </c>
      <c r="K495" s="132"/>
      <c r="L495" s="132"/>
      <c r="M495" s="132"/>
      <c r="N495" s="107">
        <v>0</v>
      </c>
      <c r="O495" s="107">
        <v>0</v>
      </c>
      <c r="P495" s="107">
        <v>0</v>
      </c>
      <c r="Q495" s="107">
        <v>36.619999999999997</v>
      </c>
      <c r="R495" s="53"/>
      <c r="S495" s="53"/>
      <c r="T495" s="53"/>
      <c r="U495" s="91" t="s">
        <v>766</v>
      </c>
      <c r="V495" s="92" t="s">
        <v>776</v>
      </c>
      <c r="W495" s="92"/>
      <c r="X495" s="94" t="s">
        <v>777</v>
      </c>
    </row>
    <row r="496" spans="1:24" ht="15" outlineLevel="1">
      <c r="A496" s="74"/>
      <c r="B496" s="74"/>
      <c r="C496" s="109" t="s">
        <v>448</v>
      </c>
      <c r="D496" s="74"/>
      <c r="E496" s="74"/>
      <c r="F496" s="74"/>
      <c r="G496" s="110"/>
      <c r="H496" s="134"/>
      <c r="I496" s="112"/>
      <c r="J496" s="132"/>
      <c r="K496" s="132"/>
      <c r="L496" s="132"/>
      <c r="M496" s="132"/>
      <c r="N496" s="107">
        <f>SUBTOTAL(9,N491:N495)</f>
        <v>0</v>
      </c>
      <c r="O496" s="107">
        <f t="shared" ref="O496:Q496" si="10">SUBTOTAL(9,O491:O495)</f>
        <v>0</v>
      </c>
      <c r="P496" s="107">
        <f t="shared" si="10"/>
        <v>0</v>
      </c>
      <c r="Q496" s="107">
        <f t="shared" si="10"/>
        <v>192.44</v>
      </c>
      <c r="R496" s="53"/>
      <c r="S496" s="53"/>
      <c r="T496" s="53"/>
      <c r="U496" s="91"/>
      <c r="V496" s="92"/>
      <c r="W496" s="97">
        <f>($W$6-O496-P496-N496)/($W$6-O496-P496)</f>
        <v>1</v>
      </c>
      <c r="X496" s="94"/>
    </row>
    <row r="497" spans="1:24" ht="24" customHeight="1" outlineLevel="2">
      <c r="A497" s="68">
        <v>172</v>
      </c>
      <c r="B497" s="68" t="s">
        <v>687</v>
      </c>
      <c r="C497" s="86" t="s">
        <v>174</v>
      </c>
      <c r="D497" s="68">
        <v>240</v>
      </c>
      <c r="E497" s="74" t="s">
        <v>212</v>
      </c>
      <c r="F497" s="68"/>
      <c r="G497" s="139">
        <v>42805</v>
      </c>
      <c r="H497" s="140">
        <v>0.4236111111111111</v>
      </c>
      <c r="I497" s="139">
        <v>42805</v>
      </c>
      <c r="J497" s="140">
        <v>0.76388888888888884</v>
      </c>
      <c r="K497" s="68"/>
      <c r="L497" s="68"/>
      <c r="M497" s="68"/>
      <c r="N497" s="68">
        <v>0</v>
      </c>
      <c r="O497" s="68">
        <v>0</v>
      </c>
      <c r="P497" s="68">
        <v>0</v>
      </c>
      <c r="Q497" s="68">
        <v>8.17</v>
      </c>
      <c r="R497" s="90"/>
      <c r="S497" s="90"/>
      <c r="T497" s="90"/>
      <c r="U497" s="143" t="s">
        <v>870</v>
      </c>
      <c r="V497" s="92" t="s">
        <v>776</v>
      </c>
      <c r="W497" s="93"/>
      <c r="X497" s="90" t="s">
        <v>227</v>
      </c>
    </row>
    <row r="498" spans="1:24" ht="15" outlineLevel="1">
      <c r="A498" s="68"/>
      <c r="B498" s="68"/>
      <c r="C498" s="98" t="s">
        <v>449</v>
      </c>
      <c r="D498" s="68"/>
      <c r="E498" s="74"/>
      <c r="F498" s="68"/>
      <c r="G498" s="68"/>
      <c r="H498" s="68"/>
      <c r="I498" s="68"/>
      <c r="J498" s="68"/>
      <c r="K498" s="68"/>
      <c r="L498" s="68"/>
      <c r="M498" s="68"/>
      <c r="N498" s="68">
        <f>SUBTOTAL(9,N497:N497)</f>
        <v>0</v>
      </c>
      <c r="O498" s="68">
        <f>SUBTOTAL(9,O497:O497)</f>
        <v>0</v>
      </c>
      <c r="P498" s="68">
        <f>SUBTOTAL(9,P497:P497)</f>
        <v>0</v>
      </c>
      <c r="Q498" s="68">
        <f>SUBTOTAL(9,Q497:Q497)</f>
        <v>8.17</v>
      </c>
      <c r="R498" s="90"/>
      <c r="S498" s="90"/>
      <c r="T498" s="90"/>
      <c r="U498" s="68"/>
      <c r="V498" s="92"/>
      <c r="W498" s="97">
        <f>($W$6-O498-P498-N498)/($W$6-O498-P498)</f>
        <v>1</v>
      </c>
      <c r="X498" s="90"/>
    </row>
    <row r="499" spans="1:24" ht="30" outlineLevel="2">
      <c r="A499" s="74">
        <v>173</v>
      </c>
      <c r="B499" s="74" t="s">
        <v>688</v>
      </c>
      <c r="C499" s="91" t="s">
        <v>175</v>
      </c>
      <c r="D499" s="74">
        <v>240</v>
      </c>
      <c r="E499" s="74" t="s">
        <v>212</v>
      </c>
      <c r="F499" s="74"/>
      <c r="G499" s="139">
        <v>42817</v>
      </c>
      <c r="H499" s="140">
        <v>0.60833333333333328</v>
      </c>
      <c r="I499" s="139">
        <v>42817</v>
      </c>
      <c r="J499" s="140">
        <v>0.67986111111111114</v>
      </c>
      <c r="K499" s="123"/>
      <c r="L499" s="123"/>
      <c r="M499" s="123"/>
      <c r="N499" s="107">
        <v>1.72</v>
      </c>
      <c r="O499" s="107">
        <v>0</v>
      </c>
      <c r="P499" s="107">
        <v>0</v>
      </c>
      <c r="Q499" s="107">
        <v>0</v>
      </c>
      <c r="R499" s="53"/>
      <c r="S499" s="53"/>
      <c r="T499" s="53"/>
      <c r="U499" s="143" t="s">
        <v>862</v>
      </c>
      <c r="V499" s="92"/>
      <c r="W499" s="92"/>
      <c r="X499" s="114" t="s">
        <v>250</v>
      </c>
    </row>
    <row r="500" spans="1:24" ht="15" outlineLevel="1">
      <c r="A500" s="74"/>
      <c r="B500" s="74"/>
      <c r="C500" s="117" t="s">
        <v>450</v>
      </c>
      <c r="D500" s="74"/>
      <c r="E500" s="74"/>
      <c r="F500" s="74"/>
      <c r="G500" s="105"/>
      <c r="H500" s="123"/>
      <c r="I500" s="105"/>
      <c r="J500" s="123"/>
      <c r="K500" s="123"/>
      <c r="L500" s="123"/>
      <c r="M500" s="123"/>
      <c r="N500" s="107">
        <f>SUBTOTAL(9,N499:N499)</f>
        <v>1.72</v>
      </c>
      <c r="O500" s="107">
        <f>SUBTOTAL(9,O499:O499)</f>
        <v>0</v>
      </c>
      <c r="P500" s="107">
        <f>SUBTOTAL(9,P499:P499)</f>
        <v>0</v>
      </c>
      <c r="Q500" s="107">
        <f>SUBTOTAL(9,Q499:Q499)</f>
        <v>0</v>
      </c>
      <c r="R500" s="53"/>
      <c r="S500" s="53"/>
      <c r="T500" s="53"/>
      <c r="U500" s="91"/>
      <c r="V500" s="92"/>
      <c r="W500" s="97">
        <f>($W$6-O500-P500-N500)/($W$6-O500-P500)</f>
        <v>0.99768817204301075</v>
      </c>
      <c r="X500" s="108"/>
    </row>
    <row r="501" spans="1:24" ht="23.25" customHeight="1" outlineLevel="2">
      <c r="A501" s="74">
        <v>174</v>
      </c>
      <c r="B501" s="74" t="s">
        <v>689</v>
      </c>
      <c r="C501" s="91" t="s">
        <v>176</v>
      </c>
      <c r="D501" s="74">
        <v>240</v>
      </c>
      <c r="E501" s="74" t="s">
        <v>212</v>
      </c>
      <c r="F501" s="74"/>
      <c r="G501" s="172"/>
      <c r="H501" s="173"/>
      <c r="I501" s="112"/>
      <c r="J501" s="174"/>
      <c r="K501" s="123"/>
      <c r="L501" s="123"/>
      <c r="M501" s="123"/>
      <c r="N501" s="107">
        <v>0</v>
      </c>
      <c r="O501" s="107">
        <v>0</v>
      </c>
      <c r="P501" s="107">
        <v>0</v>
      </c>
      <c r="Q501" s="107">
        <v>0</v>
      </c>
      <c r="R501" s="53"/>
      <c r="S501" s="53"/>
      <c r="T501" s="53"/>
      <c r="U501" s="91"/>
      <c r="V501" s="92" t="s">
        <v>776</v>
      </c>
      <c r="W501" s="92"/>
      <c r="X501" s="108"/>
    </row>
    <row r="502" spans="1:24" ht="15" outlineLevel="1">
      <c r="A502" s="74"/>
      <c r="B502" s="74"/>
      <c r="C502" s="109" t="s">
        <v>451</v>
      </c>
      <c r="D502" s="74"/>
      <c r="E502" s="74"/>
      <c r="F502" s="74"/>
      <c r="G502" s="110"/>
      <c r="H502" s="134"/>
      <c r="I502" s="112"/>
      <c r="J502" s="132"/>
      <c r="K502" s="132"/>
      <c r="L502" s="132"/>
      <c r="M502" s="132"/>
      <c r="N502" s="107">
        <f>SUBTOTAL(9,N501:N501)</f>
        <v>0</v>
      </c>
      <c r="O502" s="107">
        <f>SUBTOTAL(9,O501:O501)</f>
        <v>0</v>
      </c>
      <c r="P502" s="107">
        <f>SUBTOTAL(9,P501:P501)</f>
        <v>0</v>
      </c>
      <c r="Q502" s="107">
        <f>SUBTOTAL(9,Q501:Q501)</f>
        <v>0</v>
      </c>
      <c r="R502" s="53"/>
      <c r="S502" s="53"/>
      <c r="T502" s="53"/>
      <c r="U502" s="91"/>
      <c r="V502" s="92"/>
      <c r="W502" s="97">
        <f>($W$6-O502-P502-N502)/($W$6-O502-P502)</f>
        <v>1</v>
      </c>
      <c r="X502" s="94"/>
    </row>
    <row r="503" spans="1:24" ht="21" customHeight="1" outlineLevel="2">
      <c r="A503" s="68">
        <v>175</v>
      </c>
      <c r="B503" s="68" t="s">
        <v>690</v>
      </c>
      <c r="C503" s="86" t="s">
        <v>177</v>
      </c>
      <c r="D503" s="68">
        <v>240</v>
      </c>
      <c r="E503" s="74" t="s">
        <v>212</v>
      </c>
      <c r="F503" s="68"/>
      <c r="G503" s="139">
        <v>42814</v>
      </c>
      <c r="H503" s="140">
        <v>0.3972222222222222</v>
      </c>
      <c r="I503" s="139">
        <v>42814</v>
      </c>
      <c r="J503" s="140">
        <v>0.87013888888888891</v>
      </c>
      <c r="K503" s="68"/>
      <c r="L503" s="68"/>
      <c r="M503" s="68"/>
      <c r="N503" s="68">
        <v>11.35</v>
      </c>
      <c r="O503" s="68">
        <v>0</v>
      </c>
      <c r="P503" s="68">
        <v>0</v>
      </c>
      <c r="Q503" s="68">
        <v>0</v>
      </c>
      <c r="R503" s="90"/>
      <c r="S503" s="90"/>
      <c r="T503" s="90"/>
      <c r="U503" s="143" t="s">
        <v>859</v>
      </c>
      <c r="V503" s="92" t="s">
        <v>776</v>
      </c>
      <c r="W503" s="93"/>
      <c r="X503" s="90" t="s">
        <v>242</v>
      </c>
    </row>
    <row r="504" spans="1:24" ht="15" outlineLevel="1">
      <c r="A504" s="68"/>
      <c r="B504" s="68"/>
      <c r="C504" s="98" t="s">
        <v>452</v>
      </c>
      <c r="D504" s="68"/>
      <c r="E504" s="74"/>
      <c r="F504" s="68"/>
      <c r="G504" s="68"/>
      <c r="H504" s="68"/>
      <c r="I504" s="68"/>
      <c r="J504" s="68"/>
      <c r="K504" s="68"/>
      <c r="L504" s="68"/>
      <c r="M504" s="68"/>
      <c r="N504" s="68">
        <f>SUBTOTAL(9,N503:N503)</f>
        <v>11.35</v>
      </c>
      <c r="O504" s="68">
        <f>SUBTOTAL(9,O503:O503)</f>
        <v>0</v>
      </c>
      <c r="P504" s="68">
        <f>SUBTOTAL(9,P503:P503)</f>
        <v>0</v>
      </c>
      <c r="Q504" s="68">
        <f>SUBTOTAL(9,Q503:Q503)</f>
        <v>0</v>
      </c>
      <c r="R504" s="90"/>
      <c r="S504" s="90"/>
      <c r="T504" s="90"/>
      <c r="U504" s="68"/>
      <c r="V504" s="92"/>
      <c r="W504" s="97">
        <f>($W$6-O504-P504-N504)/($W$6-O504-P504)</f>
        <v>0.98474462365591398</v>
      </c>
      <c r="X504" s="90"/>
    </row>
    <row r="505" spans="1:24" ht="30" outlineLevel="2">
      <c r="A505" s="68">
        <v>176</v>
      </c>
      <c r="B505" s="68" t="s">
        <v>691</v>
      </c>
      <c r="C505" s="86" t="s">
        <v>178</v>
      </c>
      <c r="D505" s="68">
        <v>240</v>
      </c>
      <c r="E505" s="74" t="s">
        <v>212</v>
      </c>
      <c r="F505" s="68"/>
      <c r="G505" s="139">
        <v>42802</v>
      </c>
      <c r="H505" s="140">
        <v>0.31527777777777777</v>
      </c>
      <c r="I505" s="139">
        <v>42802</v>
      </c>
      <c r="J505" s="140">
        <v>0.50486111111111109</v>
      </c>
      <c r="K505" s="68"/>
      <c r="L505" s="68"/>
      <c r="M505" s="68"/>
      <c r="N505" s="68">
        <v>4.55</v>
      </c>
      <c r="O505" s="68">
        <v>0</v>
      </c>
      <c r="P505" s="68">
        <v>0</v>
      </c>
      <c r="Q505" s="68">
        <v>0</v>
      </c>
      <c r="R505" s="90"/>
      <c r="S505" s="90"/>
      <c r="T505" s="90"/>
      <c r="U505" s="143" t="s">
        <v>856</v>
      </c>
      <c r="V505" s="152" t="s">
        <v>776</v>
      </c>
      <c r="W505" s="93"/>
      <c r="X505" s="90" t="s">
        <v>779</v>
      </c>
    </row>
    <row r="506" spans="1:24" ht="15" outlineLevel="1">
      <c r="A506" s="68"/>
      <c r="B506" s="68"/>
      <c r="C506" s="98" t="s">
        <v>453</v>
      </c>
      <c r="D506" s="68"/>
      <c r="E506" s="74"/>
      <c r="F506" s="68"/>
      <c r="G506" s="68"/>
      <c r="H506" s="68"/>
      <c r="I506" s="68"/>
      <c r="J506" s="68"/>
      <c r="K506" s="68"/>
      <c r="L506" s="68"/>
      <c r="M506" s="68"/>
      <c r="N506" s="68">
        <f>SUBTOTAL(9,N505:N505)</f>
        <v>4.55</v>
      </c>
      <c r="O506" s="68">
        <f>SUBTOTAL(9,O505:O505)</f>
        <v>0</v>
      </c>
      <c r="P506" s="68">
        <f>SUBTOTAL(9,P505:P505)</f>
        <v>0</v>
      </c>
      <c r="Q506" s="68">
        <f>SUBTOTAL(9,Q505:Q505)</f>
        <v>0</v>
      </c>
      <c r="R506" s="90"/>
      <c r="S506" s="90"/>
      <c r="T506" s="90"/>
      <c r="U506" s="68"/>
      <c r="V506" s="92"/>
      <c r="W506" s="97">
        <f>($W$6-O506-P506-N506)/($W$6-O506-P506)</f>
        <v>0.99388440860215055</v>
      </c>
      <c r="X506" s="90"/>
    </row>
    <row r="507" spans="1:24" ht="21.75" customHeight="1" outlineLevel="2">
      <c r="A507" s="68">
        <v>177</v>
      </c>
      <c r="B507" s="68" t="s">
        <v>692</v>
      </c>
      <c r="C507" s="86" t="s">
        <v>179</v>
      </c>
      <c r="D507" s="68">
        <v>80</v>
      </c>
      <c r="E507" s="74" t="s">
        <v>212</v>
      </c>
      <c r="F507" s="68"/>
      <c r="G507" s="68"/>
      <c r="H507" s="68"/>
      <c r="I507" s="68"/>
      <c r="J507" s="68"/>
      <c r="K507" s="68"/>
      <c r="L507" s="68"/>
      <c r="M507" s="68"/>
      <c r="N507" s="68"/>
      <c r="O507" s="68"/>
      <c r="P507" s="68"/>
      <c r="Q507" s="68"/>
      <c r="R507" s="90"/>
      <c r="S507" s="90"/>
      <c r="T507" s="90"/>
      <c r="U507" s="68"/>
      <c r="V507" s="92" t="s">
        <v>776</v>
      </c>
      <c r="W507" s="93"/>
      <c r="X507" s="90"/>
    </row>
    <row r="508" spans="1:24" ht="15" outlineLevel="1">
      <c r="A508" s="68"/>
      <c r="B508" s="68"/>
      <c r="C508" s="98" t="s">
        <v>454</v>
      </c>
      <c r="D508" s="68"/>
      <c r="E508" s="74"/>
      <c r="F508" s="68"/>
      <c r="G508" s="68"/>
      <c r="H508" s="68"/>
      <c r="I508" s="68"/>
      <c r="J508" s="68"/>
      <c r="K508" s="68"/>
      <c r="L508" s="68"/>
      <c r="M508" s="68"/>
      <c r="N508" s="68">
        <f>SUBTOTAL(9,N507:N507)</f>
        <v>0</v>
      </c>
      <c r="O508" s="68">
        <f>SUBTOTAL(9,O507:O507)</f>
        <v>0</v>
      </c>
      <c r="P508" s="68">
        <f>SUBTOTAL(9,P507:P507)</f>
        <v>0</v>
      </c>
      <c r="Q508" s="68">
        <f>SUBTOTAL(9,Q507:Q507)</f>
        <v>0</v>
      </c>
      <c r="R508" s="90"/>
      <c r="S508" s="90"/>
      <c r="T508" s="90"/>
      <c r="U508" s="68"/>
      <c r="V508" s="92"/>
      <c r="W508" s="97">
        <f>($W$6-O508-P508-N508)/($W$6-O508-P508)</f>
        <v>1</v>
      </c>
      <c r="X508" s="90"/>
    </row>
    <row r="509" spans="1:24" ht="25.5" customHeight="1" outlineLevel="2">
      <c r="A509" s="68">
        <v>178</v>
      </c>
      <c r="B509" s="68" t="s">
        <v>693</v>
      </c>
      <c r="C509" s="86" t="s">
        <v>9</v>
      </c>
      <c r="D509" s="68">
        <v>240</v>
      </c>
      <c r="E509" s="74" t="s">
        <v>212</v>
      </c>
      <c r="F509" s="68"/>
      <c r="G509" s="68"/>
      <c r="H509" s="68"/>
      <c r="I509" s="68"/>
      <c r="J509" s="68"/>
      <c r="K509" s="68"/>
      <c r="L509" s="68"/>
      <c r="M509" s="68"/>
      <c r="N509" s="68"/>
      <c r="O509" s="68"/>
      <c r="P509" s="68"/>
      <c r="Q509" s="68"/>
      <c r="R509" s="90"/>
      <c r="S509" s="90"/>
      <c r="T509" s="90"/>
      <c r="U509" s="68"/>
      <c r="V509" s="92" t="s">
        <v>776</v>
      </c>
      <c r="W509" s="93"/>
      <c r="X509" s="90"/>
    </row>
    <row r="510" spans="1:24" ht="14.25" customHeight="1" outlineLevel="1">
      <c r="A510" s="68"/>
      <c r="B510" s="68"/>
      <c r="C510" s="98" t="s">
        <v>455</v>
      </c>
      <c r="D510" s="68"/>
      <c r="E510" s="74"/>
      <c r="F510" s="68"/>
      <c r="G510" s="68"/>
      <c r="H510" s="68"/>
      <c r="I510" s="68"/>
      <c r="J510" s="68"/>
      <c r="K510" s="68"/>
      <c r="L510" s="68"/>
      <c r="M510" s="68"/>
      <c r="N510" s="68">
        <f>SUBTOTAL(9,N509:N509)</f>
        <v>0</v>
      </c>
      <c r="O510" s="68">
        <f>SUBTOTAL(9,O509:O509)</f>
        <v>0</v>
      </c>
      <c r="P510" s="68">
        <f>SUBTOTAL(9,P509:P509)</f>
        <v>0</v>
      </c>
      <c r="Q510" s="68">
        <f>SUBTOTAL(9,Q509:Q509)</f>
        <v>0</v>
      </c>
      <c r="R510" s="90"/>
      <c r="S510" s="90"/>
      <c r="T510" s="90"/>
      <c r="U510" s="68"/>
      <c r="V510" s="92"/>
      <c r="W510" s="97">
        <f>($W$6-O510-P510-N510)/($W$6-O510-P510)</f>
        <v>1</v>
      </c>
      <c r="X510" s="90"/>
    </row>
    <row r="511" spans="1:24" ht="24" customHeight="1" outlineLevel="2">
      <c r="A511" s="68">
        <v>179</v>
      </c>
      <c r="B511" s="68" t="s">
        <v>694</v>
      </c>
      <c r="C511" s="86" t="s">
        <v>180</v>
      </c>
      <c r="D511" s="68">
        <v>50</v>
      </c>
      <c r="E511" s="74" t="s">
        <v>212</v>
      </c>
      <c r="F511" s="68"/>
      <c r="G511" s="68"/>
      <c r="H511" s="68"/>
      <c r="I511" s="68"/>
      <c r="J511" s="68"/>
      <c r="K511" s="68"/>
      <c r="L511" s="68"/>
      <c r="M511" s="68"/>
      <c r="N511" s="68"/>
      <c r="O511" s="68"/>
      <c r="P511" s="68"/>
      <c r="Q511" s="68"/>
      <c r="R511" s="90"/>
      <c r="S511" s="90"/>
      <c r="T511" s="90"/>
      <c r="U511" s="68"/>
      <c r="V511" s="92" t="s">
        <v>776</v>
      </c>
      <c r="W511" s="93"/>
      <c r="X511" s="90"/>
    </row>
    <row r="512" spans="1:24" ht="15" outlineLevel="1">
      <c r="A512" s="68"/>
      <c r="B512" s="68"/>
      <c r="C512" s="98" t="s">
        <v>456</v>
      </c>
      <c r="D512" s="68"/>
      <c r="E512" s="74"/>
      <c r="F512" s="68"/>
      <c r="G512" s="68"/>
      <c r="H512" s="68"/>
      <c r="I512" s="68"/>
      <c r="J512" s="68"/>
      <c r="K512" s="68"/>
      <c r="L512" s="68"/>
      <c r="M512" s="68"/>
      <c r="N512" s="68">
        <f>SUBTOTAL(9,N511:N511)</f>
        <v>0</v>
      </c>
      <c r="O512" s="68">
        <f>SUBTOTAL(9,O511:O511)</f>
        <v>0</v>
      </c>
      <c r="P512" s="68">
        <f>SUBTOTAL(9,P511:P511)</f>
        <v>0</v>
      </c>
      <c r="Q512" s="68">
        <f>SUBTOTAL(9,Q511:Q511)</f>
        <v>0</v>
      </c>
      <c r="R512" s="90"/>
      <c r="S512" s="90"/>
      <c r="T512" s="90"/>
      <c r="U512" s="68"/>
      <c r="V512" s="92"/>
      <c r="W512" s="97">
        <f>($W$6-O512-P512-N512)/($W$6-O512-P512)</f>
        <v>1</v>
      </c>
      <c r="X512" s="90"/>
    </row>
    <row r="513" spans="1:24" ht="20.25" customHeight="1" outlineLevel="2">
      <c r="A513" s="68">
        <v>180</v>
      </c>
      <c r="B513" s="68" t="s">
        <v>695</v>
      </c>
      <c r="C513" s="86" t="s">
        <v>181</v>
      </c>
      <c r="D513" s="68">
        <v>80</v>
      </c>
      <c r="E513" s="74" t="s">
        <v>212</v>
      </c>
      <c r="F513" s="68"/>
      <c r="G513" s="68"/>
      <c r="H513" s="68"/>
      <c r="I513" s="68"/>
      <c r="J513" s="68"/>
      <c r="K513" s="68"/>
      <c r="L513" s="68"/>
      <c r="M513" s="68"/>
      <c r="N513" s="68"/>
      <c r="O513" s="68"/>
      <c r="P513" s="68"/>
      <c r="Q513" s="68"/>
      <c r="R513" s="90"/>
      <c r="S513" s="90"/>
      <c r="T513" s="90"/>
      <c r="U513" s="68"/>
      <c r="V513" s="92" t="s">
        <v>776</v>
      </c>
      <c r="W513" s="93"/>
      <c r="X513" s="90"/>
    </row>
    <row r="514" spans="1:24" ht="15" outlineLevel="1">
      <c r="A514" s="68"/>
      <c r="B514" s="68"/>
      <c r="C514" s="98" t="s">
        <v>457</v>
      </c>
      <c r="D514" s="68"/>
      <c r="E514" s="74"/>
      <c r="F514" s="68"/>
      <c r="G514" s="68"/>
      <c r="H514" s="68"/>
      <c r="I514" s="68"/>
      <c r="J514" s="68"/>
      <c r="K514" s="68"/>
      <c r="L514" s="68"/>
      <c r="M514" s="68"/>
      <c r="N514" s="68">
        <f>SUBTOTAL(9,N513:N513)</f>
        <v>0</v>
      </c>
      <c r="O514" s="68">
        <f>SUBTOTAL(9,O513:O513)</f>
        <v>0</v>
      </c>
      <c r="P514" s="68">
        <f>SUBTOTAL(9,P513:P513)</f>
        <v>0</v>
      </c>
      <c r="Q514" s="68">
        <f>SUBTOTAL(9,Q513:Q513)</f>
        <v>0</v>
      </c>
      <c r="R514" s="90"/>
      <c r="S514" s="90"/>
      <c r="T514" s="90"/>
      <c r="U514" s="68"/>
      <c r="V514" s="92"/>
      <c r="W514" s="97">
        <f>($W$6-O514-P514-N514)/($W$6-O514-P514)</f>
        <v>1</v>
      </c>
      <c r="X514" s="90"/>
    </row>
    <row r="515" spans="1:24" ht="30" outlineLevel="2">
      <c r="A515" s="68">
        <v>181</v>
      </c>
      <c r="B515" s="68" t="s">
        <v>696</v>
      </c>
      <c r="C515" s="86" t="s">
        <v>20</v>
      </c>
      <c r="D515" s="68">
        <v>50</v>
      </c>
      <c r="E515" s="74" t="s">
        <v>212</v>
      </c>
      <c r="F515" s="68"/>
      <c r="G515" s="105">
        <v>42795</v>
      </c>
      <c r="H515" s="132">
        <v>0.48749999999999999</v>
      </c>
      <c r="I515" s="105">
        <v>42795</v>
      </c>
      <c r="J515" s="132">
        <v>0.6958333333333333</v>
      </c>
      <c r="K515" s="68"/>
      <c r="L515" s="68"/>
      <c r="M515" s="68"/>
      <c r="N515" s="68">
        <v>0</v>
      </c>
      <c r="O515" s="68">
        <v>0</v>
      </c>
      <c r="P515" s="68">
        <v>0</v>
      </c>
      <c r="Q515" s="68">
        <v>5</v>
      </c>
      <c r="R515" s="90"/>
      <c r="S515" s="90"/>
      <c r="T515" s="90"/>
      <c r="U515" s="131" t="s">
        <v>782</v>
      </c>
      <c r="V515" s="92" t="s">
        <v>776</v>
      </c>
      <c r="W515" s="93"/>
      <c r="X515" s="90" t="s">
        <v>777</v>
      </c>
    </row>
    <row r="516" spans="1:24" ht="30" outlineLevel="2">
      <c r="A516" s="68">
        <v>181</v>
      </c>
      <c r="B516" s="68" t="s">
        <v>696</v>
      </c>
      <c r="C516" s="86" t="s">
        <v>20</v>
      </c>
      <c r="D516" s="68">
        <v>50</v>
      </c>
      <c r="E516" s="74" t="s">
        <v>212</v>
      </c>
      <c r="F516" s="68"/>
      <c r="G516" s="105">
        <v>42796</v>
      </c>
      <c r="H516" s="132">
        <v>0.46180555555555558</v>
      </c>
      <c r="I516" s="105">
        <v>42796</v>
      </c>
      <c r="J516" s="132">
        <v>0.71875</v>
      </c>
      <c r="K516" s="68"/>
      <c r="L516" s="68"/>
      <c r="M516" s="68"/>
      <c r="N516" s="68">
        <v>0</v>
      </c>
      <c r="O516" s="68">
        <v>0</v>
      </c>
      <c r="P516" s="68">
        <v>0</v>
      </c>
      <c r="Q516" s="68">
        <v>6.17</v>
      </c>
      <c r="R516" s="90"/>
      <c r="S516" s="90"/>
      <c r="T516" s="90"/>
      <c r="U516" s="131" t="s">
        <v>782</v>
      </c>
      <c r="V516" s="92" t="s">
        <v>776</v>
      </c>
      <c r="W516" s="93"/>
      <c r="X516" s="90" t="s">
        <v>777</v>
      </c>
    </row>
    <row r="517" spans="1:24" ht="30" outlineLevel="2">
      <c r="A517" s="68">
        <v>181</v>
      </c>
      <c r="B517" s="68" t="s">
        <v>696</v>
      </c>
      <c r="C517" s="86" t="s">
        <v>20</v>
      </c>
      <c r="D517" s="68">
        <v>50</v>
      </c>
      <c r="E517" s="74" t="s">
        <v>212</v>
      </c>
      <c r="F517" s="68"/>
      <c r="G517" s="139">
        <v>42802</v>
      </c>
      <c r="H517" s="140">
        <v>0.4861111111111111</v>
      </c>
      <c r="I517" s="139">
        <v>42802</v>
      </c>
      <c r="J517" s="140">
        <v>0.69305555555555554</v>
      </c>
      <c r="K517" s="68"/>
      <c r="L517" s="68"/>
      <c r="M517" s="68"/>
      <c r="N517" s="68">
        <v>0</v>
      </c>
      <c r="O517" s="68">
        <v>0</v>
      </c>
      <c r="P517" s="68">
        <v>0</v>
      </c>
      <c r="Q517" s="68">
        <v>4.97</v>
      </c>
      <c r="R517" s="90"/>
      <c r="S517" s="90"/>
      <c r="T517" s="90"/>
      <c r="U517" s="143" t="s">
        <v>782</v>
      </c>
      <c r="V517" s="92" t="s">
        <v>776</v>
      </c>
      <c r="W517" s="93"/>
      <c r="X517" s="90" t="s">
        <v>777</v>
      </c>
    </row>
    <row r="518" spans="1:24" ht="30" outlineLevel="2">
      <c r="A518" s="68">
        <v>181</v>
      </c>
      <c r="B518" s="68" t="s">
        <v>696</v>
      </c>
      <c r="C518" s="86" t="s">
        <v>20</v>
      </c>
      <c r="D518" s="68">
        <v>50</v>
      </c>
      <c r="E518" s="74" t="s">
        <v>212</v>
      </c>
      <c r="F518" s="68"/>
      <c r="G518" s="139">
        <v>42803</v>
      </c>
      <c r="H518" s="140">
        <v>0.4680555555555555</v>
      </c>
      <c r="I518" s="139">
        <v>42803</v>
      </c>
      <c r="J518" s="140">
        <v>0.69097222222222221</v>
      </c>
      <c r="K518" s="68"/>
      <c r="L518" s="68"/>
      <c r="M518" s="68"/>
      <c r="N518" s="68">
        <v>0</v>
      </c>
      <c r="O518" s="68">
        <v>0</v>
      </c>
      <c r="P518" s="68">
        <v>0</v>
      </c>
      <c r="Q518" s="68">
        <v>5.35</v>
      </c>
      <c r="R518" s="90"/>
      <c r="S518" s="90"/>
      <c r="T518" s="90"/>
      <c r="U518" s="143" t="s">
        <v>782</v>
      </c>
      <c r="V518" s="92" t="s">
        <v>776</v>
      </c>
      <c r="W518" s="93"/>
      <c r="X518" s="90" t="s">
        <v>777</v>
      </c>
    </row>
    <row r="519" spans="1:24" ht="30" outlineLevel="2">
      <c r="A519" s="68">
        <v>181</v>
      </c>
      <c r="B519" s="68" t="s">
        <v>696</v>
      </c>
      <c r="C519" s="86" t="s">
        <v>20</v>
      </c>
      <c r="D519" s="68">
        <v>50</v>
      </c>
      <c r="E519" s="74" t="s">
        <v>212</v>
      </c>
      <c r="F519" s="68"/>
      <c r="G519" s="139">
        <v>42811</v>
      </c>
      <c r="H519" s="140">
        <v>0.49444444444444446</v>
      </c>
      <c r="I519" s="139">
        <v>42811</v>
      </c>
      <c r="J519" s="140">
        <v>0.67986111111111114</v>
      </c>
      <c r="K519" s="68"/>
      <c r="L519" s="68"/>
      <c r="M519" s="68"/>
      <c r="N519" s="68">
        <v>0</v>
      </c>
      <c r="O519" s="68">
        <v>0</v>
      </c>
      <c r="P519" s="68">
        <v>0</v>
      </c>
      <c r="Q519" s="68">
        <v>4.45</v>
      </c>
      <c r="R519" s="90"/>
      <c r="S519" s="90"/>
      <c r="T519" s="90"/>
      <c r="U519" s="143" t="s">
        <v>782</v>
      </c>
      <c r="V519" s="92" t="s">
        <v>776</v>
      </c>
      <c r="W519" s="93"/>
      <c r="X519" s="90" t="s">
        <v>777</v>
      </c>
    </row>
    <row r="520" spans="1:24" ht="30" outlineLevel="2">
      <c r="A520" s="68">
        <v>181</v>
      </c>
      <c r="B520" s="68" t="s">
        <v>696</v>
      </c>
      <c r="C520" s="86" t="s">
        <v>20</v>
      </c>
      <c r="D520" s="68">
        <v>50</v>
      </c>
      <c r="E520" s="74" t="s">
        <v>212</v>
      </c>
      <c r="F520" s="68"/>
      <c r="G520" s="139">
        <v>42815</v>
      </c>
      <c r="H520" s="140">
        <v>0.29236111111111113</v>
      </c>
      <c r="I520" s="139">
        <v>42815</v>
      </c>
      <c r="J520" s="140">
        <v>0.68819444444444444</v>
      </c>
      <c r="K520" s="68"/>
      <c r="L520" s="68"/>
      <c r="M520" s="68"/>
      <c r="N520" s="68">
        <v>0</v>
      </c>
      <c r="O520" s="68">
        <v>0</v>
      </c>
      <c r="P520" s="68">
        <v>0</v>
      </c>
      <c r="Q520" s="68">
        <v>9.5</v>
      </c>
      <c r="R520" s="90"/>
      <c r="S520" s="90"/>
      <c r="T520" s="90"/>
      <c r="U520" s="143" t="s">
        <v>782</v>
      </c>
      <c r="V520" s="92" t="s">
        <v>776</v>
      </c>
      <c r="W520" s="93"/>
      <c r="X520" s="90" t="s">
        <v>777</v>
      </c>
    </row>
    <row r="521" spans="1:24" ht="30" outlineLevel="2">
      <c r="A521" s="68">
        <v>181</v>
      </c>
      <c r="B521" s="68" t="s">
        <v>696</v>
      </c>
      <c r="C521" s="86" t="s">
        <v>20</v>
      </c>
      <c r="D521" s="68">
        <v>50</v>
      </c>
      <c r="E521" s="74" t="s">
        <v>212</v>
      </c>
      <c r="F521" s="68"/>
      <c r="G521" s="139">
        <v>42816</v>
      </c>
      <c r="H521" s="140">
        <v>0.38541666666666669</v>
      </c>
      <c r="I521" s="139">
        <v>42816</v>
      </c>
      <c r="J521" s="140">
        <v>0.68611111111111101</v>
      </c>
      <c r="K521" s="68"/>
      <c r="L521" s="68"/>
      <c r="M521" s="68"/>
      <c r="N521" s="68">
        <v>0</v>
      </c>
      <c r="O521" s="68">
        <v>0</v>
      </c>
      <c r="P521" s="68">
        <v>0</v>
      </c>
      <c r="Q521" s="68">
        <v>7.22</v>
      </c>
      <c r="R521" s="90"/>
      <c r="S521" s="90"/>
      <c r="T521" s="90"/>
      <c r="U521" s="143" t="s">
        <v>782</v>
      </c>
      <c r="V521" s="92" t="s">
        <v>776</v>
      </c>
      <c r="W521" s="93"/>
      <c r="X521" s="90" t="s">
        <v>777</v>
      </c>
    </row>
    <row r="522" spans="1:24" ht="30" outlineLevel="2">
      <c r="A522" s="68">
        <v>181</v>
      </c>
      <c r="B522" s="68" t="s">
        <v>696</v>
      </c>
      <c r="C522" s="86" t="s">
        <v>20</v>
      </c>
      <c r="D522" s="68">
        <v>50</v>
      </c>
      <c r="E522" s="74" t="s">
        <v>212</v>
      </c>
      <c r="F522" s="68"/>
      <c r="G522" s="139">
        <v>42817</v>
      </c>
      <c r="H522" s="140">
        <v>0.43541666666666662</v>
      </c>
      <c r="I522" s="139">
        <v>42817</v>
      </c>
      <c r="J522" s="140">
        <v>0.69444444444444453</v>
      </c>
      <c r="K522" s="68"/>
      <c r="L522" s="68"/>
      <c r="M522" s="68"/>
      <c r="N522" s="68">
        <v>0</v>
      </c>
      <c r="O522" s="68">
        <v>0</v>
      </c>
      <c r="P522" s="68">
        <v>0</v>
      </c>
      <c r="Q522" s="68">
        <v>6.22</v>
      </c>
      <c r="R522" s="90"/>
      <c r="S522" s="90"/>
      <c r="T522" s="90"/>
      <c r="U522" s="143" t="s">
        <v>782</v>
      </c>
      <c r="V522" s="92" t="s">
        <v>776</v>
      </c>
      <c r="W522" s="93"/>
      <c r="X522" s="90" t="s">
        <v>777</v>
      </c>
    </row>
    <row r="523" spans="1:24" ht="30" outlineLevel="2">
      <c r="A523" s="68">
        <v>181</v>
      </c>
      <c r="B523" s="68" t="s">
        <v>696</v>
      </c>
      <c r="C523" s="86" t="s">
        <v>20</v>
      </c>
      <c r="D523" s="68">
        <v>50</v>
      </c>
      <c r="E523" s="74" t="s">
        <v>212</v>
      </c>
      <c r="F523" s="68"/>
      <c r="G523" s="139">
        <v>42818</v>
      </c>
      <c r="H523" s="140">
        <v>0.42638888888888887</v>
      </c>
      <c r="I523" s="139">
        <v>42818</v>
      </c>
      <c r="J523" s="140">
        <v>0.7006944444444444</v>
      </c>
      <c r="K523" s="68"/>
      <c r="L523" s="68"/>
      <c r="M523" s="68"/>
      <c r="N523" s="68">
        <v>0</v>
      </c>
      <c r="O523" s="68">
        <v>0</v>
      </c>
      <c r="P523" s="68">
        <v>0</v>
      </c>
      <c r="Q523" s="68">
        <v>6.58</v>
      </c>
      <c r="R523" s="90"/>
      <c r="S523" s="90"/>
      <c r="T523" s="90"/>
      <c r="U523" s="143" t="s">
        <v>782</v>
      </c>
      <c r="V523" s="92" t="s">
        <v>776</v>
      </c>
      <c r="W523" s="93"/>
      <c r="X523" s="90" t="s">
        <v>777</v>
      </c>
    </row>
    <row r="524" spans="1:24" ht="30" outlineLevel="2">
      <c r="A524" s="68">
        <v>181</v>
      </c>
      <c r="B524" s="68" t="s">
        <v>696</v>
      </c>
      <c r="C524" s="86" t="s">
        <v>20</v>
      </c>
      <c r="D524" s="68">
        <v>50</v>
      </c>
      <c r="E524" s="74" t="s">
        <v>212</v>
      </c>
      <c r="F524" s="68"/>
      <c r="G524" s="139">
        <v>42819</v>
      </c>
      <c r="H524" s="140">
        <v>0.48125000000000001</v>
      </c>
      <c r="I524" s="139">
        <v>42819</v>
      </c>
      <c r="J524" s="140">
        <v>0.70972222222222225</v>
      </c>
      <c r="K524" s="68"/>
      <c r="L524" s="68"/>
      <c r="M524" s="68"/>
      <c r="N524" s="68">
        <v>0</v>
      </c>
      <c r="O524" s="68">
        <v>0</v>
      </c>
      <c r="P524" s="68">
        <v>0</v>
      </c>
      <c r="Q524" s="68">
        <v>5.48</v>
      </c>
      <c r="R524" s="90"/>
      <c r="S524" s="90"/>
      <c r="T524" s="90"/>
      <c r="U524" s="143" t="s">
        <v>782</v>
      </c>
      <c r="V524" s="92" t="s">
        <v>776</v>
      </c>
      <c r="W524" s="93"/>
      <c r="X524" s="90" t="s">
        <v>777</v>
      </c>
    </row>
    <row r="525" spans="1:24" ht="30" outlineLevel="2">
      <c r="A525" s="68">
        <v>181</v>
      </c>
      <c r="B525" s="68" t="s">
        <v>696</v>
      </c>
      <c r="C525" s="86" t="s">
        <v>20</v>
      </c>
      <c r="D525" s="68">
        <v>50</v>
      </c>
      <c r="E525" s="74" t="s">
        <v>212</v>
      </c>
      <c r="F525" s="68"/>
      <c r="G525" s="139">
        <v>42820</v>
      </c>
      <c r="H525" s="140">
        <v>0.48194444444444445</v>
      </c>
      <c r="I525" s="139">
        <v>42820</v>
      </c>
      <c r="J525" s="140">
        <v>0.68472222222222223</v>
      </c>
      <c r="K525" s="68"/>
      <c r="L525" s="68"/>
      <c r="M525" s="68"/>
      <c r="N525" s="68">
        <v>0</v>
      </c>
      <c r="O525" s="68">
        <v>0</v>
      </c>
      <c r="P525" s="68">
        <v>0</v>
      </c>
      <c r="Q525" s="68">
        <v>4.87</v>
      </c>
      <c r="R525" s="90"/>
      <c r="S525" s="90"/>
      <c r="T525" s="90"/>
      <c r="U525" s="143" t="s">
        <v>782</v>
      </c>
      <c r="V525" s="92" t="s">
        <v>776</v>
      </c>
      <c r="W525" s="93"/>
      <c r="X525" s="90" t="s">
        <v>777</v>
      </c>
    </row>
    <row r="526" spans="1:24" ht="30" outlineLevel="2">
      <c r="A526" s="68">
        <v>181</v>
      </c>
      <c r="B526" s="68" t="s">
        <v>696</v>
      </c>
      <c r="C526" s="86" t="s">
        <v>20</v>
      </c>
      <c r="D526" s="68">
        <v>50</v>
      </c>
      <c r="E526" s="74" t="s">
        <v>212</v>
      </c>
      <c r="F526" s="68"/>
      <c r="G526" s="139">
        <v>42821</v>
      </c>
      <c r="H526" s="140">
        <v>0.3972222222222222</v>
      </c>
      <c r="I526" s="139">
        <v>42821</v>
      </c>
      <c r="J526" s="140">
        <v>0.86249999999999993</v>
      </c>
      <c r="K526" s="68"/>
      <c r="L526" s="68"/>
      <c r="M526" s="68"/>
      <c r="N526" s="68">
        <v>0</v>
      </c>
      <c r="O526" s="68">
        <v>0</v>
      </c>
      <c r="P526" s="68">
        <v>0</v>
      </c>
      <c r="Q526" s="68">
        <v>11.17</v>
      </c>
      <c r="R526" s="90"/>
      <c r="S526" s="90"/>
      <c r="T526" s="90"/>
      <c r="U526" s="143" t="s">
        <v>782</v>
      </c>
      <c r="V526" s="92" t="s">
        <v>776</v>
      </c>
      <c r="W526" s="93"/>
      <c r="X526" s="90" t="s">
        <v>777</v>
      </c>
    </row>
    <row r="527" spans="1:24" ht="30" outlineLevel="2">
      <c r="A527" s="68">
        <v>181</v>
      </c>
      <c r="B527" s="68" t="s">
        <v>696</v>
      </c>
      <c r="C527" s="86" t="s">
        <v>20</v>
      </c>
      <c r="D527" s="68">
        <v>50</v>
      </c>
      <c r="E527" s="74" t="s">
        <v>212</v>
      </c>
      <c r="F527" s="68"/>
      <c r="G527" s="139">
        <v>42822</v>
      </c>
      <c r="H527" s="140">
        <v>0.42777777777777781</v>
      </c>
      <c r="I527" s="139">
        <v>42822</v>
      </c>
      <c r="J527" s="140">
        <v>0.68472222222222223</v>
      </c>
      <c r="K527" s="68"/>
      <c r="L527" s="68"/>
      <c r="M527" s="68"/>
      <c r="N527" s="68">
        <v>0</v>
      </c>
      <c r="O527" s="68">
        <v>0</v>
      </c>
      <c r="P527" s="68">
        <v>0</v>
      </c>
      <c r="Q527" s="68">
        <v>6.17</v>
      </c>
      <c r="R527" s="90"/>
      <c r="S527" s="90"/>
      <c r="T527" s="90"/>
      <c r="U527" s="143" t="s">
        <v>782</v>
      </c>
      <c r="V527" s="92" t="s">
        <v>776</v>
      </c>
      <c r="W527" s="93"/>
      <c r="X527" s="90" t="s">
        <v>777</v>
      </c>
    </row>
    <row r="528" spans="1:24" ht="30" outlineLevel="2">
      <c r="A528" s="68">
        <v>181</v>
      </c>
      <c r="B528" s="68" t="s">
        <v>696</v>
      </c>
      <c r="C528" s="86" t="s">
        <v>20</v>
      </c>
      <c r="D528" s="68">
        <v>50</v>
      </c>
      <c r="E528" s="74" t="s">
        <v>212</v>
      </c>
      <c r="F528" s="68"/>
      <c r="G528" s="139">
        <v>42823</v>
      </c>
      <c r="H528" s="140">
        <v>0.37638888888888888</v>
      </c>
      <c r="I528" s="139">
        <v>42823</v>
      </c>
      <c r="J528" s="140">
        <v>0.71180555555555547</v>
      </c>
      <c r="K528" s="68"/>
      <c r="L528" s="68"/>
      <c r="M528" s="68"/>
      <c r="N528" s="68">
        <v>0</v>
      </c>
      <c r="O528" s="68">
        <v>0</v>
      </c>
      <c r="P528" s="68">
        <v>0</v>
      </c>
      <c r="Q528" s="68">
        <v>8.0500000000000007</v>
      </c>
      <c r="R528" s="90"/>
      <c r="S528" s="90"/>
      <c r="T528" s="90"/>
      <c r="U528" s="143" t="s">
        <v>782</v>
      </c>
      <c r="V528" s="92" t="s">
        <v>776</v>
      </c>
      <c r="W528" s="93"/>
      <c r="X528" s="90" t="s">
        <v>777</v>
      </c>
    </row>
    <row r="529" spans="1:24" ht="30" outlineLevel="2">
      <c r="A529" s="68">
        <v>181</v>
      </c>
      <c r="B529" s="68" t="s">
        <v>696</v>
      </c>
      <c r="C529" s="86" t="s">
        <v>20</v>
      </c>
      <c r="D529" s="68">
        <v>50</v>
      </c>
      <c r="E529" s="74" t="s">
        <v>212</v>
      </c>
      <c r="F529" s="68"/>
      <c r="G529" s="105">
        <v>42824</v>
      </c>
      <c r="H529" s="123">
        <v>0.41666666666666669</v>
      </c>
      <c r="I529" s="105">
        <v>42824</v>
      </c>
      <c r="J529" s="123">
        <v>0.70347222222222217</v>
      </c>
      <c r="K529" s="68"/>
      <c r="L529" s="68"/>
      <c r="M529" s="68"/>
      <c r="N529" s="68">
        <v>0</v>
      </c>
      <c r="O529" s="68">
        <v>0</v>
      </c>
      <c r="P529" s="68">
        <v>0</v>
      </c>
      <c r="Q529" s="68">
        <v>6.88</v>
      </c>
      <c r="R529" s="90"/>
      <c r="S529" s="90"/>
      <c r="T529" s="90"/>
      <c r="U529" s="127" t="s">
        <v>782</v>
      </c>
      <c r="V529" s="92" t="s">
        <v>776</v>
      </c>
      <c r="W529" s="93"/>
      <c r="X529" s="90" t="s">
        <v>777</v>
      </c>
    </row>
    <row r="530" spans="1:24" ht="30" outlineLevel="2">
      <c r="A530" s="68">
        <v>181</v>
      </c>
      <c r="B530" s="68" t="s">
        <v>696</v>
      </c>
      <c r="C530" s="86" t="s">
        <v>20</v>
      </c>
      <c r="D530" s="68">
        <v>50</v>
      </c>
      <c r="E530" s="74" t="s">
        <v>212</v>
      </c>
      <c r="F530" s="68"/>
      <c r="G530" s="105">
        <v>42825</v>
      </c>
      <c r="H530" s="123">
        <v>0.41250000000000003</v>
      </c>
      <c r="I530" s="105">
        <v>42825</v>
      </c>
      <c r="J530" s="123">
        <v>0.6958333333333333</v>
      </c>
      <c r="K530" s="68"/>
      <c r="L530" s="68"/>
      <c r="M530" s="68"/>
      <c r="N530" s="68">
        <v>0</v>
      </c>
      <c r="O530" s="68">
        <v>0</v>
      </c>
      <c r="P530" s="68">
        <v>0</v>
      </c>
      <c r="Q530" s="68">
        <v>6.8</v>
      </c>
      <c r="R530" s="90"/>
      <c r="S530" s="90"/>
      <c r="T530" s="90"/>
      <c r="U530" s="127" t="s">
        <v>782</v>
      </c>
      <c r="V530" s="92" t="s">
        <v>776</v>
      </c>
      <c r="W530" s="93"/>
      <c r="X530" s="90" t="s">
        <v>777</v>
      </c>
    </row>
    <row r="531" spans="1:24" ht="15" outlineLevel="1">
      <c r="A531" s="68"/>
      <c r="B531" s="68"/>
      <c r="C531" s="98" t="s">
        <v>458</v>
      </c>
      <c r="D531" s="68"/>
      <c r="E531" s="74"/>
      <c r="F531" s="68"/>
      <c r="G531" s="68"/>
      <c r="H531" s="68"/>
      <c r="I531" s="68"/>
      <c r="J531" s="68"/>
      <c r="K531" s="68"/>
      <c r="L531" s="68"/>
      <c r="M531" s="68"/>
      <c r="N531" s="68">
        <f>SUBTOTAL(9,N515:N530)</f>
        <v>0</v>
      </c>
      <c r="O531" s="68">
        <f t="shared" ref="O531:Q531" si="11">SUBTOTAL(9,O515:O530)</f>
        <v>0</v>
      </c>
      <c r="P531" s="68">
        <f t="shared" si="11"/>
        <v>0</v>
      </c>
      <c r="Q531" s="68">
        <f t="shared" si="11"/>
        <v>104.88</v>
      </c>
      <c r="R531" s="90"/>
      <c r="S531" s="90"/>
      <c r="T531" s="90"/>
      <c r="U531" s="68"/>
      <c r="V531" s="92"/>
      <c r="W531" s="97">
        <f>($W$6-O531-P531-N531)/($W$6-O531-P531)</f>
        <v>1</v>
      </c>
      <c r="X531" s="90"/>
    </row>
    <row r="532" spans="1:24" ht="30" outlineLevel="2">
      <c r="A532" s="68">
        <v>182</v>
      </c>
      <c r="B532" s="68" t="s">
        <v>697</v>
      </c>
      <c r="C532" s="86" t="s">
        <v>16</v>
      </c>
      <c r="D532" s="68">
        <v>80</v>
      </c>
      <c r="E532" s="74" t="s">
        <v>212</v>
      </c>
      <c r="F532" s="68"/>
      <c r="G532" s="105">
        <v>42795</v>
      </c>
      <c r="H532" s="132">
        <v>0.4861111111111111</v>
      </c>
      <c r="I532" s="105">
        <v>42795</v>
      </c>
      <c r="J532" s="132">
        <v>0.69305555555555554</v>
      </c>
      <c r="K532" s="68"/>
      <c r="L532" s="68"/>
      <c r="M532" s="68"/>
      <c r="N532" s="68">
        <v>0</v>
      </c>
      <c r="O532" s="68">
        <v>0</v>
      </c>
      <c r="P532" s="68">
        <v>0</v>
      </c>
      <c r="Q532" s="68">
        <v>4.97</v>
      </c>
      <c r="R532" s="90"/>
      <c r="S532" s="90"/>
      <c r="T532" s="90"/>
      <c r="U532" s="91" t="s">
        <v>766</v>
      </c>
      <c r="V532" s="92" t="s">
        <v>776</v>
      </c>
      <c r="W532" s="93"/>
      <c r="X532" s="94" t="s">
        <v>777</v>
      </c>
    </row>
    <row r="533" spans="1:24" ht="30" outlineLevel="2">
      <c r="A533" s="68">
        <v>182</v>
      </c>
      <c r="B533" s="68" t="s">
        <v>697</v>
      </c>
      <c r="C533" s="86" t="s">
        <v>16</v>
      </c>
      <c r="D533" s="68">
        <v>80</v>
      </c>
      <c r="E533" s="74" t="s">
        <v>212</v>
      </c>
      <c r="F533" s="68"/>
      <c r="G533" s="105">
        <v>42796</v>
      </c>
      <c r="H533" s="132">
        <v>0.29166666666666669</v>
      </c>
      <c r="I533" s="105">
        <v>42796</v>
      </c>
      <c r="J533" s="132">
        <v>0.77708333333333324</v>
      </c>
      <c r="K533" s="68"/>
      <c r="L533" s="68"/>
      <c r="M533" s="68"/>
      <c r="N533" s="68">
        <v>0</v>
      </c>
      <c r="O533" s="68">
        <v>0</v>
      </c>
      <c r="P533" s="68">
        <v>0</v>
      </c>
      <c r="Q533" s="68">
        <v>11.65</v>
      </c>
      <c r="R533" s="90"/>
      <c r="S533" s="90"/>
      <c r="T533" s="90"/>
      <c r="U533" s="91" t="s">
        <v>766</v>
      </c>
      <c r="V533" s="92" t="s">
        <v>776</v>
      </c>
      <c r="W533" s="93"/>
      <c r="X533" s="94" t="s">
        <v>777</v>
      </c>
    </row>
    <row r="534" spans="1:24" ht="30" outlineLevel="2">
      <c r="A534" s="68">
        <v>182</v>
      </c>
      <c r="B534" s="68" t="s">
        <v>697</v>
      </c>
      <c r="C534" s="86" t="s">
        <v>16</v>
      </c>
      <c r="D534" s="68">
        <v>80</v>
      </c>
      <c r="E534" s="74" t="s">
        <v>212</v>
      </c>
      <c r="F534" s="68"/>
      <c r="G534" s="105">
        <v>42797</v>
      </c>
      <c r="H534" s="132">
        <v>0.28541666666666665</v>
      </c>
      <c r="I534" s="105">
        <v>42797</v>
      </c>
      <c r="J534" s="132">
        <v>0.69652777777777775</v>
      </c>
      <c r="K534" s="68"/>
      <c r="L534" s="68"/>
      <c r="M534" s="68"/>
      <c r="N534" s="68">
        <v>0</v>
      </c>
      <c r="O534" s="68">
        <v>0</v>
      </c>
      <c r="P534" s="68">
        <v>0</v>
      </c>
      <c r="Q534" s="68">
        <v>9.8699999999999992</v>
      </c>
      <c r="R534" s="90"/>
      <c r="S534" s="90"/>
      <c r="T534" s="90"/>
      <c r="U534" s="91" t="s">
        <v>766</v>
      </c>
      <c r="V534" s="92" t="s">
        <v>776</v>
      </c>
      <c r="W534" s="93"/>
      <c r="X534" s="94" t="s">
        <v>777</v>
      </c>
    </row>
    <row r="535" spans="1:24" ht="30" outlineLevel="2">
      <c r="A535" s="68">
        <v>182</v>
      </c>
      <c r="B535" s="68" t="s">
        <v>697</v>
      </c>
      <c r="C535" s="86" t="s">
        <v>16</v>
      </c>
      <c r="D535" s="68">
        <v>80</v>
      </c>
      <c r="E535" s="74" t="s">
        <v>212</v>
      </c>
      <c r="F535" s="68"/>
      <c r="G535" s="139">
        <v>42798</v>
      </c>
      <c r="H535" s="176">
        <v>0.23750000000000002</v>
      </c>
      <c r="I535" s="139">
        <v>42798</v>
      </c>
      <c r="J535" s="176">
        <v>0.74652777777777779</v>
      </c>
      <c r="K535" s="68"/>
      <c r="L535" s="68"/>
      <c r="M535" s="68"/>
      <c r="N535" s="68">
        <v>0</v>
      </c>
      <c r="O535" s="68">
        <v>0</v>
      </c>
      <c r="P535" s="68">
        <v>0</v>
      </c>
      <c r="Q535" s="68">
        <v>12.22</v>
      </c>
      <c r="R535" s="90"/>
      <c r="S535" s="90"/>
      <c r="T535" s="90"/>
      <c r="U535" s="91" t="s">
        <v>766</v>
      </c>
      <c r="V535" s="92" t="s">
        <v>776</v>
      </c>
      <c r="W535" s="93"/>
      <c r="X535" s="94" t="s">
        <v>777</v>
      </c>
    </row>
    <row r="536" spans="1:24" ht="30" outlineLevel="2">
      <c r="A536" s="68">
        <v>182</v>
      </c>
      <c r="B536" s="68" t="s">
        <v>697</v>
      </c>
      <c r="C536" s="86" t="s">
        <v>16</v>
      </c>
      <c r="D536" s="68">
        <v>80</v>
      </c>
      <c r="E536" s="74" t="s">
        <v>212</v>
      </c>
      <c r="F536" s="68"/>
      <c r="G536" s="139">
        <v>42799</v>
      </c>
      <c r="H536" s="140">
        <v>0.47500000000000003</v>
      </c>
      <c r="I536" s="139">
        <v>42799</v>
      </c>
      <c r="J536" s="140">
        <v>0.63611111111111118</v>
      </c>
      <c r="K536" s="68"/>
      <c r="L536" s="68"/>
      <c r="M536" s="68"/>
      <c r="N536" s="68">
        <v>0</v>
      </c>
      <c r="O536" s="68">
        <v>0</v>
      </c>
      <c r="P536" s="68">
        <v>0</v>
      </c>
      <c r="Q536" s="68">
        <v>3.87</v>
      </c>
      <c r="R536" s="90"/>
      <c r="S536" s="90"/>
      <c r="T536" s="90"/>
      <c r="U536" s="91" t="s">
        <v>766</v>
      </c>
      <c r="V536" s="92" t="s">
        <v>776</v>
      </c>
      <c r="W536" s="93"/>
      <c r="X536" s="94" t="s">
        <v>777</v>
      </c>
    </row>
    <row r="537" spans="1:24" ht="30" outlineLevel="2">
      <c r="A537" s="68">
        <v>182</v>
      </c>
      <c r="B537" s="68" t="s">
        <v>697</v>
      </c>
      <c r="C537" s="86" t="s">
        <v>16</v>
      </c>
      <c r="D537" s="68">
        <v>80</v>
      </c>
      <c r="E537" s="74" t="s">
        <v>212</v>
      </c>
      <c r="F537" s="68"/>
      <c r="G537" s="139">
        <v>42800</v>
      </c>
      <c r="H537" s="140">
        <v>0.44513888888888892</v>
      </c>
      <c r="I537" s="139">
        <v>42800</v>
      </c>
      <c r="J537" s="140">
        <v>0.64374999999999993</v>
      </c>
      <c r="K537" s="68"/>
      <c r="L537" s="68"/>
      <c r="M537" s="68"/>
      <c r="N537" s="68">
        <v>0</v>
      </c>
      <c r="O537" s="68">
        <v>0</v>
      </c>
      <c r="P537" s="68">
        <v>0</v>
      </c>
      <c r="Q537" s="68">
        <v>4.7699999999999996</v>
      </c>
      <c r="R537" s="90"/>
      <c r="S537" s="90"/>
      <c r="T537" s="90"/>
      <c r="U537" s="91" t="s">
        <v>766</v>
      </c>
      <c r="V537" s="92" t="s">
        <v>776</v>
      </c>
      <c r="W537" s="93"/>
      <c r="X537" s="94" t="s">
        <v>777</v>
      </c>
    </row>
    <row r="538" spans="1:24" ht="30" outlineLevel="2">
      <c r="A538" s="68">
        <v>182</v>
      </c>
      <c r="B538" s="68" t="s">
        <v>697</v>
      </c>
      <c r="C538" s="86" t="s">
        <v>16</v>
      </c>
      <c r="D538" s="68">
        <v>80</v>
      </c>
      <c r="E538" s="74" t="s">
        <v>212</v>
      </c>
      <c r="F538" s="68"/>
      <c r="G538" s="139">
        <v>42801</v>
      </c>
      <c r="H538" s="140">
        <v>0.31736111111111115</v>
      </c>
      <c r="I538" s="139">
        <v>42801</v>
      </c>
      <c r="J538" s="140">
        <v>0.6972222222222223</v>
      </c>
      <c r="K538" s="68"/>
      <c r="L538" s="68"/>
      <c r="M538" s="68"/>
      <c r="N538" s="68">
        <v>0</v>
      </c>
      <c r="O538" s="68">
        <v>0</v>
      </c>
      <c r="P538" s="68">
        <v>0</v>
      </c>
      <c r="Q538" s="68">
        <v>9.1199999999999992</v>
      </c>
      <c r="R538" s="90"/>
      <c r="S538" s="90"/>
      <c r="T538" s="90"/>
      <c r="U538" s="91" t="s">
        <v>766</v>
      </c>
      <c r="V538" s="92" t="s">
        <v>776</v>
      </c>
      <c r="W538" s="93"/>
      <c r="X538" s="94" t="s">
        <v>777</v>
      </c>
    </row>
    <row r="539" spans="1:24" ht="30" outlineLevel="2">
      <c r="A539" s="68">
        <v>182</v>
      </c>
      <c r="B539" s="68" t="s">
        <v>697</v>
      </c>
      <c r="C539" s="86" t="s">
        <v>16</v>
      </c>
      <c r="D539" s="68">
        <v>80</v>
      </c>
      <c r="E539" s="74" t="s">
        <v>212</v>
      </c>
      <c r="F539" s="68"/>
      <c r="G539" s="139">
        <v>42802</v>
      </c>
      <c r="H539" s="140">
        <v>0.27291666666666664</v>
      </c>
      <c r="I539" s="139">
        <v>42802</v>
      </c>
      <c r="J539" s="140">
        <v>0.68958333333333333</v>
      </c>
      <c r="K539" s="68"/>
      <c r="L539" s="68"/>
      <c r="M539" s="68"/>
      <c r="N539" s="68">
        <v>0</v>
      </c>
      <c r="O539" s="68">
        <v>0</v>
      </c>
      <c r="P539" s="68">
        <v>0</v>
      </c>
      <c r="Q539" s="68">
        <v>10</v>
      </c>
      <c r="R539" s="90"/>
      <c r="S539" s="90"/>
      <c r="T539" s="90"/>
      <c r="U539" s="91" t="s">
        <v>766</v>
      </c>
      <c r="V539" s="92" t="s">
        <v>776</v>
      </c>
      <c r="W539" s="93"/>
      <c r="X539" s="94" t="s">
        <v>777</v>
      </c>
    </row>
    <row r="540" spans="1:24" ht="30" outlineLevel="2">
      <c r="A540" s="68">
        <v>182</v>
      </c>
      <c r="B540" s="68" t="s">
        <v>697</v>
      </c>
      <c r="C540" s="86" t="s">
        <v>16</v>
      </c>
      <c r="D540" s="68">
        <v>80</v>
      </c>
      <c r="E540" s="74" t="s">
        <v>212</v>
      </c>
      <c r="F540" s="68"/>
      <c r="G540" s="139">
        <v>42803</v>
      </c>
      <c r="H540" s="140">
        <v>0.29652777777777778</v>
      </c>
      <c r="I540" s="139">
        <v>42803</v>
      </c>
      <c r="J540" s="140">
        <v>0.68680555555555556</v>
      </c>
      <c r="K540" s="68"/>
      <c r="L540" s="68"/>
      <c r="M540" s="68"/>
      <c r="N540" s="68">
        <v>0</v>
      </c>
      <c r="O540" s="68">
        <v>0</v>
      </c>
      <c r="P540" s="68">
        <v>0</v>
      </c>
      <c r="Q540" s="68">
        <v>9.3699999999999992</v>
      </c>
      <c r="R540" s="90"/>
      <c r="S540" s="90"/>
      <c r="T540" s="90"/>
      <c r="U540" s="91" t="s">
        <v>766</v>
      </c>
      <c r="V540" s="92" t="s">
        <v>776</v>
      </c>
      <c r="W540" s="93"/>
      <c r="X540" s="94" t="s">
        <v>777</v>
      </c>
    </row>
    <row r="541" spans="1:24" ht="30" outlineLevel="2">
      <c r="A541" s="68">
        <v>182</v>
      </c>
      <c r="B541" s="68" t="s">
        <v>697</v>
      </c>
      <c r="C541" s="86" t="s">
        <v>16</v>
      </c>
      <c r="D541" s="68">
        <v>80</v>
      </c>
      <c r="E541" s="74" t="s">
        <v>212</v>
      </c>
      <c r="F541" s="68"/>
      <c r="G541" s="139">
        <v>42805</v>
      </c>
      <c r="H541" s="140">
        <v>0.39166666666666666</v>
      </c>
      <c r="I541" s="139">
        <v>42805</v>
      </c>
      <c r="J541" s="140">
        <v>0.67361111111111116</v>
      </c>
      <c r="K541" s="68"/>
      <c r="L541" s="68"/>
      <c r="M541" s="68"/>
      <c r="N541" s="68">
        <v>0</v>
      </c>
      <c r="O541" s="68">
        <v>0</v>
      </c>
      <c r="P541" s="68">
        <v>0</v>
      </c>
      <c r="Q541" s="68">
        <v>6.77</v>
      </c>
      <c r="R541" s="90"/>
      <c r="S541" s="90"/>
      <c r="T541" s="90"/>
      <c r="U541" s="91" t="s">
        <v>766</v>
      </c>
      <c r="V541" s="92" t="s">
        <v>776</v>
      </c>
      <c r="W541" s="93"/>
      <c r="X541" s="94" t="s">
        <v>777</v>
      </c>
    </row>
    <row r="542" spans="1:24" ht="30" outlineLevel="2">
      <c r="A542" s="68">
        <v>182</v>
      </c>
      <c r="B542" s="68" t="s">
        <v>697</v>
      </c>
      <c r="C542" s="86" t="s">
        <v>16</v>
      </c>
      <c r="D542" s="68">
        <v>80</v>
      </c>
      <c r="E542" s="74" t="s">
        <v>212</v>
      </c>
      <c r="F542" s="68"/>
      <c r="G542" s="148">
        <v>42808</v>
      </c>
      <c r="H542" s="140">
        <v>0.36736111111111108</v>
      </c>
      <c r="I542" s="139">
        <v>42808</v>
      </c>
      <c r="J542" s="140">
        <v>0.69097222222222221</v>
      </c>
      <c r="K542" s="68"/>
      <c r="L542" s="68"/>
      <c r="M542" s="68"/>
      <c r="N542" s="68">
        <v>0</v>
      </c>
      <c r="O542" s="68">
        <v>0</v>
      </c>
      <c r="P542" s="68">
        <v>0</v>
      </c>
      <c r="Q542" s="68">
        <v>7.77</v>
      </c>
      <c r="R542" s="90"/>
      <c r="S542" s="90"/>
      <c r="T542" s="90"/>
      <c r="U542" s="91" t="s">
        <v>766</v>
      </c>
      <c r="V542" s="92" t="s">
        <v>776</v>
      </c>
      <c r="W542" s="93"/>
      <c r="X542" s="94" t="s">
        <v>777</v>
      </c>
    </row>
    <row r="543" spans="1:24" ht="30" outlineLevel="2">
      <c r="A543" s="68">
        <v>182</v>
      </c>
      <c r="B543" s="68" t="s">
        <v>697</v>
      </c>
      <c r="C543" s="86" t="s">
        <v>16</v>
      </c>
      <c r="D543" s="68">
        <v>80</v>
      </c>
      <c r="E543" s="74" t="s">
        <v>212</v>
      </c>
      <c r="F543" s="68"/>
      <c r="G543" s="139">
        <v>42809</v>
      </c>
      <c r="H543" s="140">
        <v>0.39166666666666666</v>
      </c>
      <c r="I543" s="139">
        <v>42809</v>
      </c>
      <c r="J543" s="140">
        <v>0.69930555555555562</v>
      </c>
      <c r="K543" s="68"/>
      <c r="L543" s="68"/>
      <c r="M543" s="68"/>
      <c r="N543" s="68">
        <v>0</v>
      </c>
      <c r="O543" s="68">
        <v>0</v>
      </c>
      <c r="P543" s="68">
        <v>0</v>
      </c>
      <c r="Q543" s="68">
        <v>7.38</v>
      </c>
      <c r="R543" s="90"/>
      <c r="S543" s="90"/>
      <c r="T543" s="90"/>
      <c r="U543" s="91" t="s">
        <v>766</v>
      </c>
      <c r="V543" s="92" t="s">
        <v>776</v>
      </c>
      <c r="W543" s="93"/>
      <c r="X543" s="94" t="s">
        <v>777</v>
      </c>
    </row>
    <row r="544" spans="1:24" ht="30" outlineLevel="2">
      <c r="A544" s="68">
        <v>182</v>
      </c>
      <c r="B544" s="68" t="s">
        <v>697</v>
      </c>
      <c r="C544" s="86" t="s">
        <v>16</v>
      </c>
      <c r="D544" s="68">
        <v>80</v>
      </c>
      <c r="E544" s="74" t="s">
        <v>212</v>
      </c>
      <c r="F544" s="68"/>
      <c r="G544" s="139">
        <v>42810</v>
      </c>
      <c r="H544" s="140">
        <v>0.39930555555555558</v>
      </c>
      <c r="I544" s="139">
        <v>42810</v>
      </c>
      <c r="J544" s="140">
        <v>0.72569444444444453</v>
      </c>
      <c r="K544" s="68"/>
      <c r="L544" s="68"/>
      <c r="M544" s="68"/>
      <c r="N544" s="68">
        <v>0</v>
      </c>
      <c r="O544" s="68">
        <v>0</v>
      </c>
      <c r="P544" s="68">
        <v>0</v>
      </c>
      <c r="Q544" s="68">
        <v>7.83</v>
      </c>
      <c r="R544" s="90"/>
      <c r="S544" s="90"/>
      <c r="T544" s="90"/>
      <c r="U544" s="91" t="s">
        <v>766</v>
      </c>
      <c r="V544" s="92" t="s">
        <v>776</v>
      </c>
      <c r="W544" s="93"/>
      <c r="X544" s="94" t="s">
        <v>777</v>
      </c>
    </row>
    <row r="545" spans="1:24" ht="30" outlineLevel="2">
      <c r="A545" s="68">
        <v>182</v>
      </c>
      <c r="B545" s="68" t="s">
        <v>697</v>
      </c>
      <c r="C545" s="86" t="s">
        <v>16</v>
      </c>
      <c r="D545" s="68">
        <v>80</v>
      </c>
      <c r="E545" s="74" t="s">
        <v>212</v>
      </c>
      <c r="F545" s="68"/>
      <c r="G545" s="139">
        <v>42811</v>
      </c>
      <c r="H545" s="140">
        <v>0.46527777777777773</v>
      </c>
      <c r="I545" s="139">
        <v>42811</v>
      </c>
      <c r="J545" s="140">
        <v>0.6791666666666667</v>
      </c>
      <c r="K545" s="68"/>
      <c r="L545" s="68"/>
      <c r="M545" s="68"/>
      <c r="N545" s="68">
        <v>0</v>
      </c>
      <c r="O545" s="68">
        <v>0</v>
      </c>
      <c r="P545" s="68">
        <v>0</v>
      </c>
      <c r="Q545" s="68">
        <v>5.13</v>
      </c>
      <c r="R545" s="90"/>
      <c r="S545" s="90"/>
      <c r="T545" s="90"/>
      <c r="U545" s="91" t="s">
        <v>766</v>
      </c>
      <c r="V545" s="92" t="s">
        <v>776</v>
      </c>
      <c r="W545" s="93"/>
      <c r="X545" s="94" t="s">
        <v>777</v>
      </c>
    </row>
    <row r="546" spans="1:24" ht="30" outlineLevel="2">
      <c r="A546" s="68">
        <v>182</v>
      </c>
      <c r="B546" s="68" t="s">
        <v>697</v>
      </c>
      <c r="C546" s="86" t="s">
        <v>16</v>
      </c>
      <c r="D546" s="68">
        <v>80</v>
      </c>
      <c r="E546" s="74" t="s">
        <v>212</v>
      </c>
      <c r="F546" s="68"/>
      <c r="G546" s="139">
        <v>42812</v>
      </c>
      <c r="H546" s="140">
        <v>0.4152777777777778</v>
      </c>
      <c r="I546" s="139">
        <v>42812</v>
      </c>
      <c r="J546" s="140">
        <v>0.75138888888888899</v>
      </c>
      <c r="K546" s="68"/>
      <c r="L546" s="68"/>
      <c r="M546" s="68"/>
      <c r="N546" s="68">
        <v>0</v>
      </c>
      <c r="O546" s="68">
        <v>0</v>
      </c>
      <c r="P546" s="68">
        <v>0</v>
      </c>
      <c r="Q546" s="68">
        <v>8.07</v>
      </c>
      <c r="R546" s="90"/>
      <c r="S546" s="90"/>
      <c r="T546" s="90"/>
      <c r="U546" s="91" t="s">
        <v>766</v>
      </c>
      <c r="V546" s="92" t="s">
        <v>776</v>
      </c>
      <c r="W546" s="93"/>
      <c r="X546" s="94" t="s">
        <v>777</v>
      </c>
    </row>
    <row r="547" spans="1:24" ht="30" outlineLevel="2">
      <c r="A547" s="68">
        <v>182</v>
      </c>
      <c r="B547" s="68" t="s">
        <v>697</v>
      </c>
      <c r="C547" s="86" t="s">
        <v>16</v>
      </c>
      <c r="D547" s="68">
        <v>80</v>
      </c>
      <c r="E547" s="74" t="s">
        <v>212</v>
      </c>
      <c r="F547" s="68"/>
      <c r="G547" s="105">
        <v>42813</v>
      </c>
      <c r="H547" s="140">
        <v>0.4680555555555555</v>
      </c>
      <c r="I547" s="139">
        <v>42813</v>
      </c>
      <c r="J547" s="140">
        <v>0.6743055555555556</v>
      </c>
      <c r="K547" s="68"/>
      <c r="L547" s="68"/>
      <c r="M547" s="68"/>
      <c r="N547" s="68">
        <v>0</v>
      </c>
      <c r="O547" s="68">
        <v>0</v>
      </c>
      <c r="P547" s="68">
        <v>0</v>
      </c>
      <c r="Q547" s="68">
        <v>4.95</v>
      </c>
      <c r="R547" s="90"/>
      <c r="S547" s="90"/>
      <c r="T547" s="90"/>
      <c r="U547" s="91" t="s">
        <v>766</v>
      </c>
      <c r="V547" s="92" t="s">
        <v>776</v>
      </c>
      <c r="W547" s="93"/>
      <c r="X547" s="94" t="s">
        <v>777</v>
      </c>
    </row>
    <row r="548" spans="1:24" ht="30" outlineLevel="2">
      <c r="A548" s="68">
        <v>182</v>
      </c>
      <c r="B548" s="68" t="s">
        <v>697</v>
      </c>
      <c r="C548" s="86" t="s">
        <v>16</v>
      </c>
      <c r="D548" s="68">
        <v>80</v>
      </c>
      <c r="E548" s="74" t="s">
        <v>212</v>
      </c>
      <c r="F548" s="68"/>
      <c r="G548" s="139">
        <v>42814</v>
      </c>
      <c r="H548" s="140">
        <v>0.26527777777777778</v>
      </c>
      <c r="I548" s="139">
        <v>42814</v>
      </c>
      <c r="J548" s="140">
        <v>0.76874999999999993</v>
      </c>
      <c r="K548" s="68"/>
      <c r="L548" s="68"/>
      <c r="M548" s="68"/>
      <c r="N548" s="68">
        <v>0</v>
      </c>
      <c r="O548" s="68">
        <v>0</v>
      </c>
      <c r="P548" s="68">
        <v>0</v>
      </c>
      <c r="Q548" s="68">
        <v>12.08</v>
      </c>
      <c r="R548" s="90"/>
      <c r="S548" s="90"/>
      <c r="T548" s="90"/>
      <c r="U548" s="91" t="s">
        <v>766</v>
      </c>
      <c r="V548" s="92" t="s">
        <v>776</v>
      </c>
      <c r="W548" s="93"/>
      <c r="X548" s="94" t="s">
        <v>777</v>
      </c>
    </row>
    <row r="549" spans="1:24" ht="30" outlineLevel="2">
      <c r="A549" s="68">
        <v>182</v>
      </c>
      <c r="B549" s="68" t="s">
        <v>697</v>
      </c>
      <c r="C549" s="86" t="s">
        <v>16</v>
      </c>
      <c r="D549" s="68">
        <v>80</v>
      </c>
      <c r="E549" s="74" t="s">
        <v>212</v>
      </c>
      <c r="F549" s="68"/>
      <c r="G549" s="105">
        <v>42815</v>
      </c>
      <c r="H549" s="123">
        <v>0.38958333333333334</v>
      </c>
      <c r="I549" s="105">
        <v>42815</v>
      </c>
      <c r="J549" s="123">
        <v>0.69166666666666676</v>
      </c>
      <c r="K549" s="68"/>
      <c r="L549" s="68"/>
      <c r="M549" s="68"/>
      <c r="N549" s="68">
        <v>0</v>
      </c>
      <c r="O549" s="68">
        <v>0</v>
      </c>
      <c r="P549" s="68">
        <v>0</v>
      </c>
      <c r="Q549" s="68">
        <v>7.25</v>
      </c>
      <c r="R549" s="90"/>
      <c r="S549" s="90"/>
      <c r="T549" s="90"/>
      <c r="U549" s="91" t="s">
        <v>766</v>
      </c>
      <c r="V549" s="92" t="s">
        <v>776</v>
      </c>
      <c r="W549" s="93"/>
      <c r="X549" s="94" t="s">
        <v>777</v>
      </c>
    </row>
    <row r="550" spans="1:24" ht="30" outlineLevel="2">
      <c r="A550" s="68">
        <v>182</v>
      </c>
      <c r="B550" s="68" t="s">
        <v>697</v>
      </c>
      <c r="C550" s="86" t="s">
        <v>16</v>
      </c>
      <c r="D550" s="68">
        <v>80</v>
      </c>
      <c r="E550" s="74" t="s">
        <v>212</v>
      </c>
      <c r="F550" s="68"/>
      <c r="G550" s="139">
        <v>42816</v>
      </c>
      <c r="H550" s="140">
        <v>0.39027777777777778</v>
      </c>
      <c r="I550" s="139">
        <v>42816</v>
      </c>
      <c r="J550" s="140">
        <v>0.68680555555555556</v>
      </c>
      <c r="K550" s="68"/>
      <c r="L550" s="68"/>
      <c r="M550" s="68"/>
      <c r="N550" s="68">
        <v>0</v>
      </c>
      <c r="O550" s="68">
        <v>0</v>
      </c>
      <c r="P550" s="68">
        <v>0</v>
      </c>
      <c r="Q550" s="68">
        <v>7.12</v>
      </c>
      <c r="R550" s="90"/>
      <c r="S550" s="90"/>
      <c r="T550" s="90"/>
      <c r="U550" s="91" t="s">
        <v>766</v>
      </c>
      <c r="V550" s="92" t="s">
        <v>776</v>
      </c>
      <c r="W550" s="93"/>
      <c r="X550" s="94" t="s">
        <v>777</v>
      </c>
    </row>
    <row r="551" spans="1:24" ht="30" outlineLevel="2">
      <c r="A551" s="68">
        <v>182</v>
      </c>
      <c r="B551" s="68" t="s">
        <v>697</v>
      </c>
      <c r="C551" s="86" t="s">
        <v>16</v>
      </c>
      <c r="D551" s="68">
        <v>80</v>
      </c>
      <c r="E551" s="74" t="s">
        <v>212</v>
      </c>
      <c r="F551" s="68"/>
      <c r="G551" s="139">
        <v>42817</v>
      </c>
      <c r="H551" s="140">
        <v>0.3743055555555555</v>
      </c>
      <c r="I551" s="139">
        <v>42817</v>
      </c>
      <c r="J551" s="140">
        <v>0.78819444444444453</v>
      </c>
      <c r="K551" s="68"/>
      <c r="L551" s="68"/>
      <c r="M551" s="68"/>
      <c r="N551" s="68">
        <v>0</v>
      </c>
      <c r="O551" s="68">
        <v>0</v>
      </c>
      <c r="P551" s="68">
        <v>0</v>
      </c>
      <c r="Q551" s="68">
        <v>9.93</v>
      </c>
      <c r="R551" s="90"/>
      <c r="S551" s="90"/>
      <c r="T551" s="90"/>
      <c r="U551" s="91" t="s">
        <v>766</v>
      </c>
      <c r="V551" s="92" t="s">
        <v>776</v>
      </c>
      <c r="W551" s="93"/>
      <c r="X551" s="94" t="s">
        <v>777</v>
      </c>
    </row>
    <row r="552" spans="1:24" ht="30" outlineLevel="2">
      <c r="A552" s="68">
        <v>182</v>
      </c>
      <c r="B552" s="68" t="s">
        <v>697</v>
      </c>
      <c r="C552" s="86" t="s">
        <v>16</v>
      </c>
      <c r="D552" s="68">
        <v>80</v>
      </c>
      <c r="E552" s="74" t="s">
        <v>212</v>
      </c>
      <c r="F552" s="68"/>
      <c r="G552" s="139">
        <v>42818</v>
      </c>
      <c r="H552" s="140">
        <v>0.26874999999999999</v>
      </c>
      <c r="I552" s="139">
        <v>42818</v>
      </c>
      <c r="J552" s="140">
        <v>0.70000000000000007</v>
      </c>
      <c r="K552" s="68"/>
      <c r="L552" s="68"/>
      <c r="M552" s="68"/>
      <c r="N552" s="68">
        <v>0</v>
      </c>
      <c r="O552" s="68">
        <v>0</v>
      </c>
      <c r="P552" s="68">
        <v>0</v>
      </c>
      <c r="Q552" s="68">
        <v>10.35</v>
      </c>
      <c r="R552" s="90"/>
      <c r="S552" s="90"/>
      <c r="T552" s="90"/>
      <c r="U552" s="91" t="s">
        <v>766</v>
      </c>
      <c r="V552" s="92" t="s">
        <v>776</v>
      </c>
      <c r="W552" s="93"/>
      <c r="X552" s="94" t="s">
        <v>777</v>
      </c>
    </row>
    <row r="553" spans="1:24" ht="30" outlineLevel="2">
      <c r="A553" s="68">
        <v>182</v>
      </c>
      <c r="B553" s="68" t="s">
        <v>697</v>
      </c>
      <c r="C553" s="86" t="s">
        <v>16</v>
      </c>
      <c r="D553" s="68">
        <v>80</v>
      </c>
      <c r="E553" s="74" t="s">
        <v>212</v>
      </c>
      <c r="F553" s="68"/>
      <c r="G553" s="139">
        <v>42819</v>
      </c>
      <c r="H553" s="140">
        <v>0.27708333333333335</v>
      </c>
      <c r="I553" s="139">
        <v>42819</v>
      </c>
      <c r="J553" s="140">
        <v>0.68541666666666667</v>
      </c>
      <c r="K553" s="68"/>
      <c r="L553" s="68"/>
      <c r="M553" s="68"/>
      <c r="N553" s="68">
        <v>0</v>
      </c>
      <c r="O553" s="68">
        <v>0</v>
      </c>
      <c r="P553" s="68">
        <v>0</v>
      </c>
      <c r="Q553" s="68">
        <v>9.8000000000000007</v>
      </c>
      <c r="R553" s="90"/>
      <c r="S553" s="90"/>
      <c r="T553" s="90"/>
      <c r="U553" s="91" t="s">
        <v>766</v>
      </c>
      <c r="V553" s="92" t="s">
        <v>776</v>
      </c>
      <c r="W553" s="93"/>
      <c r="X553" s="94" t="s">
        <v>777</v>
      </c>
    </row>
    <row r="554" spans="1:24" ht="30" outlineLevel="2">
      <c r="A554" s="68">
        <v>182</v>
      </c>
      <c r="B554" s="68" t="s">
        <v>697</v>
      </c>
      <c r="C554" s="86" t="s">
        <v>16</v>
      </c>
      <c r="D554" s="68">
        <v>80</v>
      </c>
      <c r="E554" s="74" t="s">
        <v>212</v>
      </c>
      <c r="F554" s="68"/>
      <c r="G554" s="139">
        <v>42820</v>
      </c>
      <c r="H554" s="140">
        <v>0.38472222222222219</v>
      </c>
      <c r="I554" s="139">
        <v>42820</v>
      </c>
      <c r="J554" s="140">
        <v>0.68611111111111101</v>
      </c>
      <c r="K554" s="68"/>
      <c r="L554" s="68"/>
      <c r="M554" s="68"/>
      <c r="N554" s="68">
        <v>0</v>
      </c>
      <c r="O554" s="68">
        <v>0</v>
      </c>
      <c r="P554" s="68">
        <v>0</v>
      </c>
      <c r="Q554" s="68">
        <v>7.23</v>
      </c>
      <c r="R554" s="90"/>
      <c r="S554" s="90"/>
      <c r="T554" s="90"/>
      <c r="U554" s="91" t="s">
        <v>766</v>
      </c>
      <c r="V554" s="92" t="s">
        <v>776</v>
      </c>
      <c r="W554" s="93"/>
      <c r="X554" s="94" t="s">
        <v>777</v>
      </c>
    </row>
    <row r="555" spans="1:24" ht="30" outlineLevel="2">
      <c r="A555" s="68">
        <v>182</v>
      </c>
      <c r="B555" s="68" t="s">
        <v>697</v>
      </c>
      <c r="C555" s="86" t="s">
        <v>16</v>
      </c>
      <c r="D555" s="68">
        <v>80</v>
      </c>
      <c r="E555" s="74" t="s">
        <v>212</v>
      </c>
      <c r="F555" s="68"/>
      <c r="G555" s="139">
        <v>42821</v>
      </c>
      <c r="H555" s="140">
        <v>0.24652777777777779</v>
      </c>
      <c r="I555" s="139">
        <v>42821</v>
      </c>
      <c r="J555" s="140">
        <v>0.8569444444444444</v>
      </c>
      <c r="K555" s="68"/>
      <c r="L555" s="68"/>
      <c r="M555" s="68"/>
      <c r="N555" s="68">
        <v>0</v>
      </c>
      <c r="O555" s="68">
        <v>0</v>
      </c>
      <c r="P555" s="68">
        <v>0</v>
      </c>
      <c r="Q555" s="68">
        <v>14.65</v>
      </c>
      <c r="R555" s="90"/>
      <c r="S555" s="90"/>
      <c r="T555" s="90"/>
      <c r="U555" s="91" t="s">
        <v>766</v>
      </c>
      <c r="V555" s="92" t="s">
        <v>776</v>
      </c>
      <c r="W555" s="93"/>
      <c r="X555" s="94" t="s">
        <v>777</v>
      </c>
    </row>
    <row r="556" spans="1:24" ht="30" outlineLevel="2">
      <c r="A556" s="68">
        <v>182</v>
      </c>
      <c r="B556" s="68" t="s">
        <v>697</v>
      </c>
      <c r="C556" s="86" t="s">
        <v>16</v>
      </c>
      <c r="D556" s="68">
        <v>80</v>
      </c>
      <c r="E556" s="74" t="s">
        <v>212</v>
      </c>
      <c r="F556" s="68"/>
      <c r="G556" s="139">
        <v>42822</v>
      </c>
      <c r="H556" s="140">
        <v>0.27083333333333331</v>
      </c>
      <c r="I556" s="139">
        <v>42822</v>
      </c>
      <c r="J556" s="140">
        <v>0.75763888888888886</v>
      </c>
      <c r="K556" s="68"/>
      <c r="L556" s="68"/>
      <c r="M556" s="68"/>
      <c r="N556" s="68">
        <v>0</v>
      </c>
      <c r="O556" s="68">
        <v>0</v>
      </c>
      <c r="P556" s="68">
        <v>0</v>
      </c>
      <c r="Q556" s="68">
        <v>11.68</v>
      </c>
      <c r="R556" s="90"/>
      <c r="S556" s="90"/>
      <c r="T556" s="90"/>
      <c r="U556" s="91" t="s">
        <v>766</v>
      </c>
      <c r="V556" s="92" t="s">
        <v>776</v>
      </c>
      <c r="W556" s="93"/>
      <c r="X556" s="94" t="s">
        <v>777</v>
      </c>
    </row>
    <row r="557" spans="1:24" ht="30" outlineLevel="2">
      <c r="A557" s="68">
        <v>182</v>
      </c>
      <c r="B557" s="68" t="s">
        <v>697</v>
      </c>
      <c r="C557" s="86" t="s">
        <v>16</v>
      </c>
      <c r="D557" s="68">
        <v>80</v>
      </c>
      <c r="E557" s="74" t="s">
        <v>212</v>
      </c>
      <c r="F557" s="68"/>
      <c r="G557" s="139">
        <v>42823</v>
      </c>
      <c r="H557" s="140">
        <v>0.40416666666666662</v>
      </c>
      <c r="I557" s="139">
        <v>42823</v>
      </c>
      <c r="J557" s="140">
        <v>0.71250000000000002</v>
      </c>
      <c r="K557" s="68"/>
      <c r="L557" s="68"/>
      <c r="M557" s="68"/>
      <c r="N557" s="68">
        <v>0</v>
      </c>
      <c r="O557" s="68">
        <v>0</v>
      </c>
      <c r="P557" s="68">
        <v>0</v>
      </c>
      <c r="Q557" s="68">
        <v>7.4</v>
      </c>
      <c r="R557" s="90"/>
      <c r="S557" s="90"/>
      <c r="T557" s="90"/>
      <c r="U557" s="91" t="s">
        <v>766</v>
      </c>
      <c r="V557" s="92" t="s">
        <v>776</v>
      </c>
      <c r="W557" s="93"/>
      <c r="X557" s="94" t="s">
        <v>777</v>
      </c>
    </row>
    <row r="558" spans="1:24" ht="30" outlineLevel="2">
      <c r="A558" s="68">
        <v>182</v>
      </c>
      <c r="B558" s="68" t="s">
        <v>697</v>
      </c>
      <c r="C558" s="86" t="s">
        <v>16</v>
      </c>
      <c r="D558" s="68">
        <v>80</v>
      </c>
      <c r="E558" s="74" t="s">
        <v>212</v>
      </c>
      <c r="F558" s="68"/>
      <c r="G558" s="105">
        <v>42824</v>
      </c>
      <c r="H558" s="123">
        <v>0.37083333333333335</v>
      </c>
      <c r="I558" s="105">
        <v>42824</v>
      </c>
      <c r="J558" s="123">
        <v>0.7055555555555556</v>
      </c>
      <c r="K558" s="68"/>
      <c r="L558" s="68"/>
      <c r="M558" s="68"/>
      <c r="N558" s="68">
        <v>0</v>
      </c>
      <c r="O558" s="68">
        <v>0</v>
      </c>
      <c r="P558" s="68">
        <v>0</v>
      </c>
      <c r="Q558" s="68">
        <v>8.0299999999999994</v>
      </c>
      <c r="R558" s="90"/>
      <c r="S558" s="90"/>
      <c r="T558" s="90"/>
      <c r="U558" s="91" t="s">
        <v>766</v>
      </c>
      <c r="V558" s="92" t="s">
        <v>776</v>
      </c>
      <c r="W558" s="93"/>
      <c r="X558" s="94" t="s">
        <v>777</v>
      </c>
    </row>
    <row r="559" spans="1:24" ht="30" outlineLevel="2">
      <c r="A559" s="68">
        <v>182</v>
      </c>
      <c r="B559" s="68" t="s">
        <v>697</v>
      </c>
      <c r="C559" s="86" t="s">
        <v>16</v>
      </c>
      <c r="D559" s="68">
        <v>80</v>
      </c>
      <c r="E559" s="74" t="s">
        <v>212</v>
      </c>
      <c r="F559" s="68"/>
      <c r="G559" s="105">
        <v>42825</v>
      </c>
      <c r="H559" s="123">
        <v>0.31736111111111115</v>
      </c>
      <c r="I559" s="105">
        <v>42825</v>
      </c>
      <c r="J559" s="123">
        <v>0.69861111111111107</v>
      </c>
      <c r="K559" s="68"/>
      <c r="L559" s="68"/>
      <c r="M559" s="68"/>
      <c r="N559" s="68">
        <v>0</v>
      </c>
      <c r="O559" s="68">
        <v>0</v>
      </c>
      <c r="P559" s="68">
        <v>0</v>
      </c>
      <c r="Q559" s="68">
        <v>9.15</v>
      </c>
      <c r="R559" s="90"/>
      <c r="S559" s="90"/>
      <c r="T559" s="90"/>
      <c r="U559" s="91" t="s">
        <v>766</v>
      </c>
      <c r="V559" s="92" t="s">
        <v>776</v>
      </c>
      <c r="W559" s="93"/>
      <c r="X559" s="94" t="s">
        <v>777</v>
      </c>
    </row>
    <row r="560" spans="1:24" ht="15" outlineLevel="1">
      <c r="A560" s="68"/>
      <c r="B560" s="68"/>
      <c r="C560" s="98" t="s">
        <v>459</v>
      </c>
      <c r="D560" s="68"/>
      <c r="E560" s="74"/>
      <c r="F560" s="68"/>
      <c r="G560" s="68"/>
      <c r="H560" s="68"/>
      <c r="I560" s="68"/>
      <c r="J560" s="68"/>
      <c r="K560" s="68"/>
      <c r="L560" s="68"/>
      <c r="M560" s="68"/>
      <c r="N560" s="68">
        <f>SUBTOTAL(9,N532:N559)</f>
        <v>0</v>
      </c>
      <c r="O560" s="68">
        <f t="shared" ref="O560:Q560" si="12">SUBTOTAL(9,O532:O559)</f>
        <v>0</v>
      </c>
      <c r="P560" s="68">
        <f t="shared" si="12"/>
        <v>0</v>
      </c>
      <c r="Q560" s="68">
        <f t="shared" si="12"/>
        <v>238.41000000000003</v>
      </c>
      <c r="R560" s="90"/>
      <c r="S560" s="90"/>
      <c r="T560" s="90"/>
      <c r="U560" s="68"/>
      <c r="V560" s="92"/>
      <c r="W560" s="97">
        <f>($W$6-O560-P560-N560)/($W$6-O560-P560)</f>
        <v>1</v>
      </c>
      <c r="X560" s="90"/>
    </row>
    <row r="561" spans="1:24" ht="27" customHeight="1" outlineLevel="2">
      <c r="A561" s="68">
        <v>183</v>
      </c>
      <c r="B561" s="68" t="s">
        <v>698</v>
      </c>
      <c r="C561" s="86" t="s">
        <v>15</v>
      </c>
      <c r="D561" s="68">
        <v>240</v>
      </c>
      <c r="E561" s="74" t="s">
        <v>212</v>
      </c>
      <c r="F561" s="68"/>
      <c r="G561" s="68"/>
      <c r="H561" s="68"/>
      <c r="I561" s="68"/>
      <c r="J561" s="68"/>
      <c r="K561" s="68"/>
      <c r="L561" s="68"/>
      <c r="M561" s="68"/>
      <c r="N561" s="68"/>
      <c r="O561" s="68"/>
      <c r="P561" s="68"/>
      <c r="Q561" s="68"/>
      <c r="R561" s="90"/>
      <c r="S561" s="90"/>
      <c r="T561" s="90"/>
      <c r="U561" s="68"/>
      <c r="V561" s="92" t="s">
        <v>776</v>
      </c>
      <c r="W561" s="93"/>
      <c r="X561" s="90"/>
    </row>
    <row r="562" spans="1:24" ht="15" outlineLevel="1">
      <c r="A562" s="68"/>
      <c r="B562" s="68"/>
      <c r="C562" s="98" t="s">
        <v>460</v>
      </c>
      <c r="D562" s="68"/>
      <c r="E562" s="74"/>
      <c r="F562" s="68"/>
      <c r="G562" s="68"/>
      <c r="H562" s="68"/>
      <c r="I562" s="68"/>
      <c r="J562" s="68"/>
      <c r="K562" s="68"/>
      <c r="L562" s="68"/>
      <c r="M562" s="68"/>
      <c r="N562" s="68">
        <f>SUBTOTAL(9,N561:N561)</f>
        <v>0</v>
      </c>
      <c r="O562" s="68">
        <f>SUBTOTAL(9,O561:O561)</f>
        <v>0</v>
      </c>
      <c r="P562" s="68">
        <f>SUBTOTAL(9,P561:P561)</f>
        <v>0</v>
      </c>
      <c r="Q562" s="68">
        <f>SUBTOTAL(9,Q561:Q561)</f>
        <v>0</v>
      </c>
      <c r="R562" s="90"/>
      <c r="S562" s="90"/>
      <c r="T562" s="90"/>
      <c r="U562" s="68"/>
      <c r="V562" s="92"/>
      <c r="W562" s="97">
        <f>($W$6-O562-P562-N562)/($W$6-O562-P562)</f>
        <v>1</v>
      </c>
      <c r="X562" s="90"/>
    </row>
    <row r="563" spans="1:24" ht="24" customHeight="1" outlineLevel="2">
      <c r="A563" s="74">
        <v>184</v>
      </c>
      <c r="B563" s="74" t="s">
        <v>699</v>
      </c>
      <c r="C563" s="91" t="s">
        <v>182</v>
      </c>
      <c r="D563" s="74">
        <v>240</v>
      </c>
      <c r="E563" s="74" t="s">
        <v>212</v>
      </c>
      <c r="F563" s="74"/>
      <c r="G563" s="139">
        <v>42812</v>
      </c>
      <c r="H563" s="140">
        <v>0.61527777777777781</v>
      </c>
      <c r="I563" s="139">
        <v>42812</v>
      </c>
      <c r="J563" s="140">
        <v>0.78125</v>
      </c>
      <c r="K563" s="123"/>
      <c r="L563" s="123"/>
      <c r="M563" s="123"/>
      <c r="N563" s="107">
        <v>3.98</v>
      </c>
      <c r="O563" s="107">
        <v>0</v>
      </c>
      <c r="P563" s="107">
        <v>0</v>
      </c>
      <c r="Q563" s="107">
        <v>0</v>
      </c>
      <c r="R563" s="53"/>
      <c r="S563" s="53"/>
      <c r="T563" s="53"/>
      <c r="U563" s="143" t="s">
        <v>858</v>
      </c>
      <c r="V563" s="92" t="s">
        <v>776</v>
      </c>
      <c r="W563" s="92"/>
      <c r="X563" s="94" t="s">
        <v>250</v>
      </c>
    </row>
    <row r="564" spans="1:24" ht="15" outlineLevel="1">
      <c r="A564" s="74"/>
      <c r="B564" s="74"/>
      <c r="C564" s="117" t="s">
        <v>461</v>
      </c>
      <c r="D564" s="74"/>
      <c r="E564" s="74"/>
      <c r="F564" s="74"/>
      <c r="G564" s="105"/>
      <c r="H564" s="123"/>
      <c r="I564" s="105"/>
      <c r="J564" s="123"/>
      <c r="K564" s="123"/>
      <c r="L564" s="123"/>
      <c r="M564" s="123"/>
      <c r="N564" s="107">
        <f>SUBTOTAL(9,N563:N563)</f>
        <v>3.98</v>
      </c>
      <c r="O564" s="107">
        <f>SUBTOTAL(9,O563:O563)</f>
        <v>0</v>
      </c>
      <c r="P564" s="107">
        <f>SUBTOTAL(9,P563:P563)</f>
        <v>0</v>
      </c>
      <c r="Q564" s="107">
        <f>SUBTOTAL(9,Q563:Q563)</f>
        <v>0</v>
      </c>
      <c r="R564" s="53"/>
      <c r="S564" s="53"/>
      <c r="T564" s="53"/>
      <c r="U564" s="91"/>
      <c r="V564" s="92"/>
      <c r="W564" s="97">
        <f>($W$6-O564-P564-N564)/($W$6-O564-P564)</f>
        <v>0.99465053763440858</v>
      </c>
      <c r="X564" s="94"/>
    </row>
    <row r="565" spans="1:24" ht="24" customHeight="1" outlineLevel="2">
      <c r="A565" s="68">
        <v>185</v>
      </c>
      <c r="B565" s="68" t="s">
        <v>700</v>
      </c>
      <c r="C565" s="86" t="s">
        <v>183</v>
      </c>
      <c r="D565" s="68">
        <v>240</v>
      </c>
      <c r="E565" s="74" t="s">
        <v>212</v>
      </c>
      <c r="F565" s="68"/>
      <c r="G565" s="68"/>
      <c r="H565" s="68"/>
      <c r="I565" s="68"/>
      <c r="J565" s="68"/>
      <c r="K565" s="68"/>
      <c r="L565" s="68"/>
      <c r="M565" s="68"/>
      <c r="N565" s="68">
        <v>0</v>
      </c>
      <c r="O565" s="68">
        <v>0</v>
      </c>
      <c r="P565" s="68">
        <v>0</v>
      </c>
      <c r="Q565" s="68">
        <v>0</v>
      </c>
      <c r="R565" s="90"/>
      <c r="S565" s="90"/>
      <c r="T565" s="90"/>
      <c r="U565" s="68"/>
      <c r="V565" s="92" t="s">
        <v>776</v>
      </c>
      <c r="W565" s="93"/>
      <c r="X565" s="90"/>
    </row>
    <row r="566" spans="1:24" ht="15" outlineLevel="1">
      <c r="A566" s="68"/>
      <c r="B566" s="68"/>
      <c r="C566" s="98" t="s">
        <v>462</v>
      </c>
      <c r="D566" s="68"/>
      <c r="E566" s="74"/>
      <c r="F566" s="68"/>
      <c r="G566" s="68"/>
      <c r="H566" s="68"/>
      <c r="I566" s="68"/>
      <c r="J566" s="68"/>
      <c r="K566" s="68"/>
      <c r="L566" s="68"/>
      <c r="M566" s="68"/>
      <c r="N566" s="68">
        <f>SUBTOTAL(9,N565:N565)</f>
        <v>0</v>
      </c>
      <c r="O566" s="68">
        <f>SUBTOTAL(9,O565:O565)</f>
        <v>0</v>
      </c>
      <c r="P566" s="68">
        <f>SUBTOTAL(9,P565:P565)</f>
        <v>0</v>
      </c>
      <c r="Q566" s="68">
        <f>SUBTOTAL(9,Q565:Q565)</f>
        <v>0</v>
      </c>
      <c r="R566" s="90"/>
      <c r="S566" s="90"/>
      <c r="T566" s="90"/>
      <c r="U566" s="68"/>
      <c r="V566" s="92"/>
      <c r="W566" s="97">
        <f>($W$6-O566-P566-N566)/($W$6-O566-P566)</f>
        <v>1</v>
      </c>
      <c r="X566" s="90"/>
    </row>
    <row r="567" spans="1:24" ht="30" outlineLevel="2">
      <c r="A567" s="68">
        <v>186</v>
      </c>
      <c r="B567" s="68" t="s">
        <v>701</v>
      </c>
      <c r="C567" s="86" t="s">
        <v>184</v>
      </c>
      <c r="D567" s="68">
        <v>240</v>
      </c>
      <c r="E567" s="74" t="s">
        <v>212</v>
      </c>
      <c r="F567" s="68"/>
      <c r="G567" s="105">
        <v>42795</v>
      </c>
      <c r="H567" s="132">
        <v>0.27986111111111112</v>
      </c>
      <c r="I567" s="105">
        <v>42795</v>
      </c>
      <c r="J567" s="132">
        <v>0.70138888888888884</v>
      </c>
      <c r="K567" s="68"/>
      <c r="L567" s="68"/>
      <c r="M567" s="68"/>
      <c r="N567" s="118">
        <v>0</v>
      </c>
      <c r="O567" s="118">
        <v>0</v>
      </c>
      <c r="P567" s="118">
        <v>0</v>
      </c>
      <c r="Q567" s="68">
        <v>10.119999999999999</v>
      </c>
      <c r="R567" s="90"/>
      <c r="S567" s="90"/>
      <c r="T567" s="90"/>
      <c r="U567" s="91" t="s">
        <v>766</v>
      </c>
      <c r="V567" s="92" t="s">
        <v>776</v>
      </c>
      <c r="W567" s="93"/>
      <c r="X567" s="94" t="s">
        <v>777</v>
      </c>
    </row>
    <row r="568" spans="1:24" ht="30" outlineLevel="2">
      <c r="A568" s="68">
        <v>186</v>
      </c>
      <c r="B568" s="68" t="s">
        <v>701</v>
      </c>
      <c r="C568" s="86" t="s">
        <v>184</v>
      </c>
      <c r="D568" s="68">
        <v>240</v>
      </c>
      <c r="E568" s="74" t="s">
        <v>212</v>
      </c>
      <c r="F568" s="68"/>
      <c r="G568" s="105">
        <v>42796</v>
      </c>
      <c r="H568" s="132">
        <v>0.29166666666666669</v>
      </c>
      <c r="I568" s="105">
        <v>42796</v>
      </c>
      <c r="J568" s="132">
        <v>0.71944444444444444</v>
      </c>
      <c r="K568" s="68"/>
      <c r="L568" s="68"/>
      <c r="M568" s="68"/>
      <c r="N568" s="118">
        <v>0</v>
      </c>
      <c r="O568" s="118">
        <v>0</v>
      </c>
      <c r="P568" s="118">
        <v>0</v>
      </c>
      <c r="Q568" s="68">
        <v>10.27</v>
      </c>
      <c r="R568" s="90"/>
      <c r="S568" s="90"/>
      <c r="T568" s="90"/>
      <c r="U568" s="91" t="s">
        <v>766</v>
      </c>
      <c r="V568" s="92" t="s">
        <v>776</v>
      </c>
      <c r="W568" s="93"/>
      <c r="X568" s="94" t="s">
        <v>777</v>
      </c>
    </row>
    <row r="569" spans="1:24" ht="30" outlineLevel="2">
      <c r="A569" s="68">
        <v>186</v>
      </c>
      <c r="B569" s="68" t="s">
        <v>701</v>
      </c>
      <c r="C569" s="86" t="s">
        <v>184</v>
      </c>
      <c r="D569" s="68">
        <v>240</v>
      </c>
      <c r="E569" s="74" t="s">
        <v>212</v>
      </c>
      <c r="F569" s="68"/>
      <c r="G569" s="105">
        <v>42797</v>
      </c>
      <c r="H569" s="132">
        <v>0.29583333333333334</v>
      </c>
      <c r="I569" s="105">
        <v>42797</v>
      </c>
      <c r="J569" s="132">
        <v>0.71944444444444444</v>
      </c>
      <c r="K569" s="68"/>
      <c r="L569" s="68"/>
      <c r="M569" s="68"/>
      <c r="N569" s="118">
        <v>0</v>
      </c>
      <c r="O569" s="118">
        <v>0</v>
      </c>
      <c r="P569" s="118">
        <v>0</v>
      </c>
      <c r="Q569" s="68">
        <v>10.17</v>
      </c>
      <c r="R569" s="90"/>
      <c r="S569" s="90"/>
      <c r="T569" s="90"/>
      <c r="U569" s="91" t="s">
        <v>766</v>
      </c>
      <c r="V569" s="92" t="s">
        <v>776</v>
      </c>
      <c r="W569" s="93"/>
      <c r="X569" s="94" t="s">
        <v>777</v>
      </c>
    </row>
    <row r="570" spans="1:24" ht="30" outlineLevel="2">
      <c r="A570" s="68">
        <v>186</v>
      </c>
      <c r="B570" s="68" t="s">
        <v>701</v>
      </c>
      <c r="C570" s="86" t="s">
        <v>184</v>
      </c>
      <c r="D570" s="68">
        <v>240</v>
      </c>
      <c r="E570" s="74" t="s">
        <v>212</v>
      </c>
      <c r="F570" s="68"/>
      <c r="G570" s="139">
        <v>42798</v>
      </c>
      <c r="H570" s="176">
        <v>0.27986111111111112</v>
      </c>
      <c r="I570" s="139">
        <v>42798</v>
      </c>
      <c r="J570" s="176">
        <v>0.69027777777777777</v>
      </c>
      <c r="K570" s="68"/>
      <c r="L570" s="68"/>
      <c r="M570" s="68"/>
      <c r="N570" s="118">
        <v>0</v>
      </c>
      <c r="O570" s="118">
        <v>0</v>
      </c>
      <c r="P570" s="118">
        <v>0</v>
      </c>
      <c r="Q570" s="68">
        <v>9.85</v>
      </c>
      <c r="R570" s="90"/>
      <c r="S570" s="90"/>
      <c r="T570" s="90"/>
      <c r="U570" s="91" t="s">
        <v>766</v>
      </c>
      <c r="V570" s="92" t="s">
        <v>776</v>
      </c>
      <c r="W570" s="93"/>
      <c r="X570" s="94" t="s">
        <v>777</v>
      </c>
    </row>
    <row r="571" spans="1:24" ht="30" outlineLevel="2">
      <c r="A571" s="68">
        <v>186</v>
      </c>
      <c r="B571" s="68" t="s">
        <v>701</v>
      </c>
      <c r="C571" s="86" t="s">
        <v>184</v>
      </c>
      <c r="D571" s="68">
        <v>240</v>
      </c>
      <c r="E571" s="74" t="s">
        <v>212</v>
      </c>
      <c r="F571" s="68"/>
      <c r="G571" s="139">
        <v>42799</v>
      </c>
      <c r="H571" s="140">
        <v>0.47361111111111115</v>
      </c>
      <c r="I571" s="139">
        <v>42799</v>
      </c>
      <c r="J571" s="140">
        <v>0.58888888888888891</v>
      </c>
      <c r="K571" s="68"/>
      <c r="L571" s="68"/>
      <c r="M571" s="68"/>
      <c r="N571" s="118">
        <v>0</v>
      </c>
      <c r="O571" s="118">
        <v>0</v>
      </c>
      <c r="P571" s="118">
        <v>0</v>
      </c>
      <c r="Q571" s="68">
        <v>2.77</v>
      </c>
      <c r="R571" s="90"/>
      <c r="S571" s="90"/>
      <c r="T571" s="90"/>
      <c r="U571" s="91" t="s">
        <v>766</v>
      </c>
      <c r="V571" s="92" t="s">
        <v>776</v>
      </c>
      <c r="W571" s="93"/>
      <c r="X571" s="94" t="s">
        <v>777</v>
      </c>
    </row>
    <row r="572" spans="1:24" ht="30" outlineLevel="2">
      <c r="A572" s="68">
        <v>186</v>
      </c>
      <c r="B572" s="68" t="s">
        <v>701</v>
      </c>
      <c r="C572" s="86" t="s">
        <v>184</v>
      </c>
      <c r="D572" s="68">
        <v>240</v>
      </c>
      <c r="E572" s="74" t="s">
        <v>212</v>
      </c>
      <c r="F572" s="68"/>
      <c r="G572" s="139">
        <v>42800</v>
      </c>
      <c r="H572" s="140">
        <v>0.49722222222222223</v>
      </c>
      <c r="I572" s="139">
        <v>42800</v>
      </c>
      <c r="J572" s="140">
        <v>0.72222222222222221</v>
      </c>
      <c r="K572" s="68"/>
      <c r="L572" s="68"/>
      <c r="M572" s="68"/>
      <c r="N572" s="118">
        <v>0</v>
      </c>
      <c r="O572" s="118">
        <v>0</v>
      </c>
      <c r="P572" s="118">
        <v>0</v>
      </c>
      <c r="Q572" s="68">
        <v>5.4</v>
      </c>
      <c r="R572" s="90"/>
      <c r="S572" s="90"/>
      <c r="T572" s="90"/>
      <c r="U572" s="91" t="s">
        <v>766</v>
      </c>
      <c r="V572" s="92" t="s">
        <v>776</v>
      </c>
      <c r="W572" s="93"/>
      <c r="X572" s="94" t="s">
        <v>777</v>
      </c>
    </row>
    <row r="573" spans="1:24" ht="30" outlineLevel="2">
      <c r="A573" s="68">
        <v>186</v>
      </c>
      <c r="B573" s="68" t="s">
        <v>701</v>
      </c>
      <c r="C573" s="86" t="s">
        <v>184</v>
      </c>
      <c r="D573" s="68">
        <v>240</v>
      </c>
      <c r="E573" s="74" t="s">
        <v>212</v>
      </c>
      <c r="F573" s="68"/>
      <c r="G573" s="139">
        <v>42801</v>
      </c>
      <c r="H573" s="140">
        <v>0.32013888888888892</v>
      </c>
      <c r="I573" s="139">
        <v>42801</v>
      </c>
      <c r="J573" s="140">
        <v>0.68680555555555556</v>
      </c>
      <c r="K573" s="68"/>
      <c r="L573" s="68"/>
      <c r="M573" s="68"/>
      <c r="N573" s="118">
        <v>0</v>
      </c>
      <c r="O573" s="118">
        <v>0</v>
      </c>
      <c r="P573" s="118">
        <v>0</v>
      </c>
      <c r="Q573" s="68">
        <v>8.8000000000000007</v>
      </c>
      <c r="R573" s="90"/>
      <c r="S573" s="90"/>
      <c r="T573" s="90"/>
      <c r="U573" s="91" t="s">
        <v>766</v>
      </c>
      <c r="V573" s="92" t="s">
        <v>776</v>
      </c>
      <c r="W573" s="93"/>
      <c r="X573" s="94" t="s">
        <v>777</v>
      </c>
    </row>
    <row r="574" spans="1:24" ht="30" outlineLevel="2">
      <c r="A574" s="68">
        <v>186</v>
      </c>
      <c r="B574" s="68" t="s">
        <v>701</v>
      </c>
      <c r="C574" s="86" t="s">
        <v>184</v>
      </c>
      <c r="D574" s="68">
        <v>240</v>
      </c>
      <c r="E574" s="74" t="s">
        <v>212</v>
      </c>
      <c r="F574" s="68"/>
      <c r="G574" s="139">
        <v>42802</v>
      </c>
      <c r="H574" s="140">
        <v>0.28888888888888892</v>
      </c>
      <c r="I574" s="139">
        <v>42802</v>
      </c>
      <c r="J574" s="140">
        <v>0.70138888888888884</v>
      </c>
      <c r="K574" s="68"/>
      <c r="L574" s="68"/>
      <c r="M574" s="68"/>
      <c r="N574" s="118">
        <v>0</v>
      </c>
      <c r="O574" s="118">
        <v>0</v>
      </c>
      <c r="P574" s="118">
        <v>0</v>
      </c>
      <c r="Q574" s="68">
        <v>9.9</v>
      </c>
      <c r="R574" s="90"/>
      <c r="S574" s="90"/>
      <c r="T574" s="90"/>
      <c r="U574" s="91" t="s">
        <v>766</v>
      </c>
      <c r="V574" s="92" t="s">
        <v>776</v>
      </c>
      <c r="W574" s="93"/>
      <c r="X574" s="94" t="s">
        <v>777</v>
      </c>
    </row>
    <row r="575" spans="1:24" ht="30" outlineLevel="2">
      <c r="A575" s="68">
        <v>186</v>
      </c>
      <c r="B575" s="68" t="s">
        <v>701</v>
      </c>
      <c r="C575" s="86" t="s">
        <v>184</v>
      </c>
      <c r="D575" s="68">
        <v>240</v>
      </c>
      <c r="E575" s="74" t="s">
        <v>212</v>
      </c>
      <c r="F575" s="68"/>
      <c r="G575" s="139">
        <v>42803</v>
      </c>
      <c r="H575" s="140">
        <v>0.28055555555555556</v>
      </c>
      <c r="I575" s="139">
        <v>42803</v>
      </c>
      <c r="J575" s="140">
        <v>0.7006944444444444</v>
      </c>
      <c r="K575" s="68"/>
      <c r="L575" s="68"/>
      <c r="M575" s="68"/>
      <c r="N575" s="118">
        <v>0</v>
      </c>
      <c r="O575" s="118">
        <v>0</v>
      </c>
      <c r="P575" s="118">
        <v>0</v>
      </c>
      <c r="Q575" s="68">
        <v>10.08</v>
      </c>
      <c r="R575" s="90"/>
      <c r="S575" s="90"/>
      <c r="T575" s="90"/>
      <c r="U575" s="91" t="s">
        <v>766</v>
      </c>
      <c r="V575" s="92" t="s">
        <v>776</v>
      </c>
      <c r="W575" s="93"/>
      <c r="X575" s="94" t="s">
        <v>777</v>
      </c>
    </row>
    <row r="576" spans="1:24" ht="30" outlineLevel="2">
      <c r="A576" s="68">
        <v>186</v>
      </c>
      <c r="B576" s="68" t="s">
        <v>701</v>
      </c>
      <c r="C576" s="86" t="s">
        <v>184</v>
      </c>
      <c r="D576" s="68">
        <v>240</v>
      </c>
      <c r="E576" s="74" t="s">
        <v>212</v>
      </c>
      <c r="F576" s="68"/>
      <c r="G576" s="139">
        <v>42805</v>
      </c>
      <c r="H576" s="140">
        <v>0.47569444444444442</v>
      </c>
      <c r="I576" s="139">
        <v>42805</v>
      </c>
      <c r="J576" s="140">
        <v>0.69791666666666663</v>
      </c>
      <c r="K576" s="68"/>
      <c r="L576" s="68"/>
      <c r="M576" s="68"/>
      <c r="N576" s="118">
        <v>0</v>
      </c>
      <c r="O576" s="118">
        <v>0</v>
      </c>
      <c r="P576" s="118">
        <v>0</v>
      </c>
      <c r="Q576" s="68">
        <v>5.33</v>
      </c>
      <c r="R576" s="90"/>
      <c r="S576" s="90"/>
      <c r="T576" s="90"/>
      <c r="U576" s="91" t="s">
        <v>766</v>
      </c>
      <c r="V576" s="92" t="s">
        <v>776</v>
      </c>
      <c r="W576" s="93"/>
      <c r="X576" s="94" t="s">
        <v>777</v>
      </c>
    </row>
    <row r="577" spans="1:24" ht="30" outlineLevel="2">
      <c r="A577" s="68">
        <v>186</v>
      </c>
      <c r="B577" s="68" t="s">
        <v>701</v>
      </c>
      <c r="C577" s="86" t="s">
        <v>184</v>
      </c>
      <c r="D577" s="68">
        <v>240</v>
      </c>
      <c r="E577" s="74" t="s">
        <v>212</v>
      </c>
      <c r="F577" s="68"/>
      <c r="G577" s="148">
        <v>42808</v>
      </c>
      <c r="H577" s="140">
        <v>0.40208333333333335</v>
      </c>
      <c r="I577" s="139">
        <v>42808</v>
      </c>
      <c r="J577" s="140">
        <v>0.70138888888888884</v>
      </c>
      <c r="K577" s="68"/>
      <c r="L577" s="68"/>
      <c r="M577" s="68"/>
      <c r="N577" s="118">
        <v>0</v>
      </c>
      <c r="O577" s="118">
        <v>0</v>
      </c>
      <c r="P577" s="118">
        <v>0</v>
      </c>
      <c r="Q577" s="68">
        <v>7.18</v>
      </c>
      <c r="R577" s="90"/>
      <c r="S577" s="90"/>
      <c r="T577" s="90"/>
      <c r="U577" s="91" t="s">
        <v>766</v>
      </c>
      <c r="V577" s="92" t="s">
        <v>776</v>
      </c>
      <c r="W577" s="93"/>
      <c r="X577" s="94" t="s">
        <v>777</v>
      </c>
    </row>
    <row r="578" spans="1:24" ht="30" outlineLevel="2">
      <c r="A578" s="68">
        <v>186</v>
      </c>
      <c r="B578" s="68" t="s">
        <v>701</v>
      </c>
      <c r="C578" s="86" t="s">
        <v>184</v>
      </c>
      <c r="D578" s="68">
        <v>240</v>
      </c>
      <c r="E578" s="74" t="s">
        <v>212</v>
      </c>
      <c r="F578" s="68"/>
      <c r="G578" s="139">
        <v>42812</v>
      </c>
      <c r="H578" s="140">
        <v>0.4694444444444445</v>
      </c>
      <c r="I578" s="139">
        <v>42812</v>
      </c>
      <c r="J578" s="140">
        <v>0.56805555555555554</v>
      </c>
      <c r="K578" s="68"/>
      <c r="L578" s="68"/>
      <c r="M578" s="68"/>
      <c r="N578" s="118">
        <v>0</v>
      </c>
      <c r="O578" s="118">
        <v>0</v>
      </c>
      <c r="P578" s="118">
        <v>0</v>
      </c>
      <c r="Q578" s="68">
        <v>2.37</v>
      </c>
      <c r="R578" s="90"/>
      <c r="S578" s="90"/>
      <c r="T578" s="90"/>
      <c r="U578" s="91" t="s">
        <v>766</v>
      </c>
      <c r="V578" s="92" t="s">
        <v>776</v>
      </c>
      <c r="W578" s="93"/>
      <c r="X578" s="94" t="s">
        <v>777</v>
      </c>
    </row>
    <row r="579" spans="1:24" ht="30" outlineLevel="2">
      <c r="A579" s="68">
        <v>186</v>
      </c>
      <c r="B579" s="68" t="s">
        <v>701</v>
      </c>
      <c r="C579" s="86" t="s">
        <v>184</v>
      </c>
      <c r="D579" s="68">
        <v>240</v>
      </c>
      <c r="E579" s="74" t="s">
        <v>212</v>
      </c>
      <c r="F579" s="68"/>
      <c r="G579" s="139">
        <v>42814</v>
      </c>
      <c r="H579" s="140">
        <v>0.47291666666666665</v>
      </c>
      <c r="I579" s="139">
        <v>42814</v>
      </c>
      <c r="J579" s="140">
        <v>0.69861111111111107</v>
      </c>
      <c r="K579" s="68"/>
      <c r="L579" s="68"/>
      <c r="M579" s="68"/>
      <c r="N579" s="118">
        <v>0</v>
      </c>
      <c r="O579" s="118">
        <v>0</v>
      </c>
      <c r="P579" s="118">
        <v>0</v>
      </c>
      <c r="Q579" s="68">
        <v>5.42</v>
      </c>
      <c r="R579" s="90"/>
      <c r="S579" s="90"/>
      <c r="T579" s="90"/>
      <c r="U579" s="91" t="s">
        <v>766</v>
      </c>
      <c r="V579" s="92" t="s">
        <v>776</v>
      </c>
      <c r="W579" s="93"/>
      <c r="X579" s="94" t="s">
        <v>777</v>
      </c>
    </row>
    <row r="580" spans="1:24" ht="30" outlineLevel="2">
      <c r="A580" s="68">
        <v>186</v>
      </c>
      <c r="B580" s="68" t="s">
        <v>701</v>
      </c>
      <c r="C580" s="86" t="s">
        <v>184</v>
      </c>
      <c r="D580" s="68">
        <v>240</v>
      </c>
      <c r="E580" s="74" t="s">
        <v>212</v>
      </c>
      <c r="F580" s="68"/>
      <c r="G580" s="105">
        <v>42815</v>
      </c>
      <c r="H580" s="123">
        <v>0.49236111111111108</v>
      </c>
      <c r="I580" s="105">
        <v>42815</v>
      </c>
      <c r="J580" s="123">
        <v>0.70833333333333337</v>
      </c>
      <c r="K580" s="68"/>
      <c r="L580" s="68"/>
      <c r="M580" s="68"/>
      <c r="N580" s="118">
        <v>0</v>
      </c>
      <c r="O580" s="118">
        <v>0</v>
      </c>
      <c r="P580" s="118">
        <v>0</v>
      </c>
      <c r="Q580" s="68">
        <v>5.18</v>
      </c>
      <c r="R580" s="90"/>
      <c r="S580" s="90"/>
      <c r="T580" s="90"/>
      <c r="U580" s="91" t="s">
        <v>766</v>
      </c>
      <c r="V580" s="92" t="s">
        <v>776</v>
      </c>
      <c r="W580" s="93"/>
      <c r="X580" s="94" t="s">
        <v>777</v>
      </c>
    </row>
    <row r="581" spans="1:24" ht="30" outlineLevel="2">
      <c r="A581" s="68">
        <v>186</v>
      </c>
      <c r="B581" s="68" t="s">
        <v>701</v>
      </c>
      <c r="C581" s="86" t="s">
        <v>184</v>
      </c>
      <c r="D581" s="68">
        <v>240</v>
      </c>
      <c r="E581" s="74" t="s">
        <v>212</v>
      </c>
      <c r="F581" s="68"/>
      <c r="G581" s="139">
        <v>42816</v>
      </c>
      <c r="H581" s="140">
        <v>0.47152777777777777</v>
      </c>
      <c r="I581" s="139">
        <v>42816</v>
      </c>
      <c r="J581" s="140">
        <v>0.6972222222222223</v>
      </c>
      <c r="K581" s="68"/>
      <c r="L581" s="68"/>
      <c r="M581" s="68"/>
      <c r="N581" s="118">
        <v>0</v>
      </c>
      <c r="O581" s="118">
        <v>0</v>
      </c>
      <c r="P581" s="118">
        <v>0</v>
      </c>
      <c r="Q581" s="68">
        <v>5.42</v>
      </c>
      <c r="R581" s="90"/>
      <c r="S581" s="90"/>
      <c r="T581" s="90"/>
      <c r="U581" s="91" t="s">
        <v>766</v>
      </c>
      <c r="V581" s="92" t="s">
        <v>776</v>
      </c>
      <c r="W581" s="93"/>
      <c r="X581" s="94" t="s">
        <v>777</v>
      </c>
    </row>
    <row r="582" spans="1:24" ht="30" outlineLevel="2">
      <c r="A582" s="68">
        <v>186</v>
      </c>
      <c r="B582" s="68" t="s">
        <v>701</v>
      </c>
      <c r="C582" s="86" t="s">
        <v>184</v>
      </c>
      <c r="D582" s="68">
        <v>240</v>
      </c>
      <c r="E582" s="74" t="s">
        <v>212</v>
      </c>
      <c r="F582" s="68"/>
      <c r="G582" s="139">
        <v>42817</v>
      </c>
      <c r="H582" s="140">
        <v>0.48819444444444443</v>
      </c>
      <c r="I582" s="139">
        <v>42817</v>
      </c>
      <c r="J582" s="140">
        <v>0.73958333333333337</v>
      </c>
      <c r="K582" s="68"/>
      <c r="L582" s="68"/>
      <c r="M582" s="68"/>
      <c r="N582" s="118">
        <v>0</v>
      </c>
      <c r="O582" s="118">
        <v>0</v>
      </c>
      <c r="P582" s="118">
        <v>0</v>
      </c>
      <c r="Q582" s="68">
        <v>6.03</v>
      </c>
      <c r="R582" s="90"/>
      <c r="S582" s="90"/>
      <c r="T582" s="90"/>
      <c r="U582" s="91" t="s">
        <v>766</v>
      </c>
      <c r="V582" s="92" t="s">
        <v>776</v>
      </c>
      <c r="W582" s="93"/>
      <c r="X582" s="94" t="s">
        <v>777</v>
      </c>
    </row>
    <row r="583" spans="1:24" ht="30" outlineLevel="2">
      <c r="A583" s="68">
        <v>186</v>
      </c>
      <c r="B583" s="68" t="s">
        <v>701</v>
      </c>
      <c r="C583" s="86" t="s">
        <v>184</v>
      </c>
      <c r="D583" s="68">
        <v>240</v>
      </c>
      <c r="E583" s="74" t="s">
        <v>212</v>
      </c>
      <c r="F583" s="68"/>
      <c r="G583" s="139">
        <v>42818</v>
      </c>
      <c r="H583" s="140">
        <v>0.47569444444444442</v>
      </c>
      <c r="I583" s="139">
        <v>42818</v>
      </c>
      <c r="J583" s="140">
        <v>0.71458333333333324</v>
      </c>
      <c r="K583" s="68"/>
      <c r="L583" s="68"/>
      <c r="M583" s="68"/>
      <c r="N583" s="118">
        <v>0</v>
      </c>
      <c r="O583" s="118">
        <v>0</v>
      </c>
      <c r="P583" s="118">
        <v>0</v>
      </c>
      <c r="Q583" s="68">
        <v>5.73</v>
      </c>
      <c r="R583" s="90"/>
      <c r="S583" s="90"/>
      <c r="T583" s="90"/>
      <c r="U583" s="91" t="s">
        <v>766</v>
      </c>
      <c r="V583" s="92" t="s">
        <v>776</v>
      </c>
      <c r="W583" s="93"/>
      <c r="X583" s="94" t="s">
        <v>777</v>
      </c>
    </row>
    <row r="584" spans="1:24" ht="30" outlineLevel="2">
      <c r="A584" s="68">
        <v>186</v>
      </c>
      <c r="B584" s="68" t="s">
        <v>701</v>
      </c>
      <c r="C584" s="86" t="s">
        <v>184</v>
      </c>
      <c r="D584" s="68">
        <v>240</v>
      </c>
      <c r="E584" s="74" t="s">
        <v>212</v>
      </c>
      <c r="F584" s="68"/>
      <c r="G584" s="139">
        <v>42819</v>
      </c>
      <c r="H584" s="140">
        <v>0.27777777777777779</v>
      </c>
      <c r="I584" s="139">
        <v>42819</v>
      </c>
      <c r="J584" s="140">
        <v>0.7090277777777777</v>
      </c>
      <c r="K584" s="68"/>
      <c r="L584" s="68"/>
      <c r="M584" s="68"/>
      <c r="N584" s="118">
        <v>0</v>
      </c>
      <c r="O584" s="118">
        <v>0</v>
      </c>
      <c r="P584" s="118">
        <v>0</v>
      </c>
      <c r="Q584" s="68">
        <v>10.35</v>
      </c>
      <c r="R584" s="90"/>
      <c r="S584" s="90"/>
      <c r="T584" s="90"/>
      <c r="U584" s="91" t="s">
        <v>766</v>
      </c>
      <c r="V584" s="92" t="s">
        <v>776</v>
      </c>
      <c r="W584" s="93"/>
      <c r="X584" s="94" t="s">
        <v>777</v>
      </c>
    </row>
    <row r="585" spans="1:24" ht="30" outlineLevel="2">
      <c r="A585" s="68">
        <v>186</v>
      </c>
      <c r="B585" s="68" t="s">
        <v>701</v>
      </c>
      <c r="C585" s="86" t="s">
        <v>184</v>
      </c>
      <c r="D585" s="68">
        <v>240</v>
      </c>
      <c r="E585" s="74" t="s">
        <v>212</v>
      </c>
      <c r="F585" s="68"/>
      <c r="G585" s="139">
        <v>42821</v>
      </c>
      <c r="H585" s="140">
        <v>0.40416666666666662</v>
      </c>
      <c r="I585" s="139">
        <v>42821</v>
      </c>
      <c r="J585" s="140">
        <v>0.69861111111111107</v>
      </c>
      <c r="K585" s="68"/>
      <c r="L585" s="68"/>
      <c r="M585" s="68"/>
      <c r="N585" s="118">
        <v>0</v>
      </c>
      <c r="O585" s="118">
        <v>0</v>
      </c>
      <c r="P585" s="118">
        <v>0</v>
      </c>
      <c r="Q585" s="68">
        <v>7.07</v>
      </c>
      <c r="R585" s="90"/>
      <c r="S585" s="90"/>
      <c r="T585" s="90"/>
      <c r="U585" s="91" t="s">
        <v>766</v>
      </c>
      <c r="V585" s="92" t="s">
        <v>776</v>
      </c>
      <c r="W585" s="93"/>
      <c r="X585" s="94" t="s">
        <v>777</v>
      </c>
    </row>
    <row r="586" spans="1:24" ht="30" outlineLevel="2">
      <c r="A586" s="68">
        <v>186</v>
      </c>
      <c r="B586" s="68" t="s">
        <v>701</v>
      </c>
      <c r="C586" s="86" t="s">
        <v>184</v>
      </c>
      <c r="D586" s="68">
        <v>240</v>
      </c>
      <c r="E586" s="74" t="s">
        <v>212</v>
      </c>
      <c r="F586" s="68"/>
      <c r="G586" s="139">
        <v>42822</v>
      </c>
      <c r="H586" s="140">
        <v>0.42708333333333331</v>
      </c>
      <c r="I586" s="139">
        <v>42822</v>
      </c>
      <c r="J586" s="140">
        <v>0.68263888888888891</v>
      </c>
      <c r="K586" s="68"/>
      <c r="L586" s="68"/>
      <c r="M586" s="68"/>
      <c r="N586" s="118">
        <v>0</v>
      </c>
      <c r="O586" s="118">
        <v>0</v>
      </c>
      <c r="P586" s="118">
        <v>0</v>
      </c>
      <c r="Q586" s="68">
        <v>6.13</v>
      </c>
      <c r="R586" s="90"/>
      <c r="S586" s="90"/>
      <c r="T586" s="90"/>
      <c r="U586" s="91" t="s">
        <v>766</v>
      </c>
      <c r="V586" s="92" t="s">
        <v>776</v>
      </c>
      <c r="W586" s="93"/>
      <c r="X586" s="94" t="s">
        <v>777</v>
      </c>
    </row>
    <row r="587" spans="1:24" ht="30" outlineLevel="2">
      <c r="A587" s="68">
        <v>186</v>
      </c>
      <c r="B587" s="68" t="s">
        <v>701</v>
      </c>
      <c r="C587" s="86" t="s">
        <v>184</v>
      </c>
      <c r="D587" s="68">
        <v>240</v>
      </c>
      <c r="E587" s="74" t="s">
        <v>212</v>
      </c>
      <c r="F587" s="68"/>
      <c r="G587" s="139">
        <v>42823</v>
      </c>
      <c r="H587" s="140">
        <v>0.46249999999999997</v>
      </c>
      <c r="I587" s="139">
        <v>42823</v>
      </c>
      <c r="J587" s="140">
        <v>0.56736111111111109</v>
      </c>
      <c r="K587" s="68"/>
      <c r="L587" s="68"/>
      <c r="M587" s="68"/>
      <c r="N587" s="118">
        <v>0</v>
      </c>
      <c r="O587" s="118">
        <v>0</v>
      </c>
      <c r="P587" s="118">
        <v>0</v>
      </c>
      <c r="Q587" s="68">
        <v>2.52</v>
      </c>
      <c r="R587" s="90"/>
      <c r="S587" s="90"/>
      <c r="T587" s="90"/>
      <c r="U587" s="91" t="s">
        <v>766</v>
      </c>
      <c r="V587" s="92" t="s">
        <v>776</v>
      </c>
      <c r="W587" s="93"/>
      <c r="X587" s="94" t="s">
        <v>777</v>
      </c>
    </row>
    <row r="588" spans="1:24" ht="30" outlineLevel="2">
      <c r="A588" s="68">
        <v>186</v>
      </c>
      <c r="B588" s="68" t="s">
        <v>701</v>
      </c>
      <c r="C588" s="86" t="s">
        <v>184</v>
      </c>
      <c r="D588" s="68">
        <v>240</v>
      </c>
      <c r="E588" s="74" t="s">
        <v>212</v>
      </c>
      <c r="F588" s="68"/>
      <c r="G588" s="139">
        <v>42823</v>
      </c>
      <c r="H588" s="140">
        <v>0.62638888888888888</v>
      </c>
      <c r="I588" s="139">
        <v>42823</v>
      </c>
      <c r="J588" s="140">
        <v>0.72222222222222221</v>
      </c>
      <c r="K588" s="68"/>
      <c r="L588" s="68"/>
      <c r="M588" s="68"/>
      <c r="N588" s="118">
        <v>0</v>
      </c>
      <c r="O588" s="118">
        <v>0</v>
      </c>
      <c r="P588" s="118">
        <v>0</v>
      </c>
      <c r="Q588" s="68">
        <v>2.2999999999999998</v>
      </c>
      <c r="R588" s="90"/>
      <c r="S588" s="90"/>
      <c r="T588" s="90"/>
      <c r="U588" s="91" t="s">
        <v>766</v>
      </c>
      <c r="V588" s="92" t="s">
        <v>776</v>
      </c>
      <c r="W588" s="93"/>
      <c r="X588" s="94" t="s">
        <v>777</v>
      </c>
    </row>
    <row r="589" spans="1:24" ht="30" outlineLevel="2">
      <c r="A589" s="68">
        <v>186</v>
      </c>
      <c r="B589" s="68" t="s">
        <v>701</v>
      </c>
      <c r="C589" s="86" t="s">
        <v>184</v>
      </c>
      <c r="D589" s="68">
        <v>240</v>
      </c>
      <c r="E589" s="74" t="s">
        <v>212</v>
      </c>
      <c r="F589" s="68"/>
      <c r="G589" s="105">
        <v>42824</v>
      </c>
      <c r="H589" s="123">
        <v>0.28888888888888892</v>
      </c>
      <c r="I589" s="105">
        <v>42824</v>
      </c>
      <c r="J589" s="123">
        <v>0.68194444444444446</v>
      </c>
      <c r="K589" s="68"/>
      <c r="L589" s="68"/>
      <c r="M589" s="68"/>
      <c r="N589" s="118">
        <v>0</v>
      </c>
      <c r="O589" s="118">
        <v>0</v>
      </c>
      <c r="P589" s="118">
        <v>0</v>
      </c>
      <c r="Q589" s="68">
        <v>9.43</v>
      </c>
      <c r="R589" s="90"/>
      <c r="S589" s="90"/>
      <c r="T589" s="90"/>
      <c r="U589" s="91" t="s">
        <v>766</v>
      </c>
      <c r="V589" s="92" t="s">
        <v>776</v>
      </c>
      <c r="W589" s="93"/>
      <c r="X589" s="94" t="s">
        <v>777</v>
      </c>
    </row>
    <row r="590" spans="1:24" ht="30" outlineLevel="2">
      <c r="A590" s="68">
        <v>186</v>
      </c>
      <c r="B590" s="68" t="s">
        <v>701</v>
      </c>
      <c r="C590" s="86" t="s">
        <v>184</v>
      </c>
      <c r="D590" s="68">
        <v>240</v>
      </c>
      <c r="E590" s="74" t="s">
        <v>212</v>
      </c>
      <c r="F590" s="68"/>
      <c r="G590" s="105">
        <v>42825</v>
      </c>
      <c r="H590" s="123">
        <v>0.64930555555555558</v>
      </c>
      <c r="I590" s="105">
        <v>42825</v>
      </c>
      <c r="J590" s="123">
        <v>0.69652777777777775</v>
      </c>
      <c r="K590" s="68"/>
      <c r="L590" s="68"/>
      <c r="M590" s="68"/>
      <c r="N590" s="118">
        <v>0</v>
      </c>
      <c r="O590" s="118">
        <v>0</v>
      </c>
      <c r="P590" s="118">
        <v>0</v>
      </c>
      <c r="Q590" s="68">
        <v>1.1299999999999999</v>
      </c>
      <c r="R590" s="90"/>
      <c r="S590" s="90"/>
      <c r="T590" s="90"/>
      <c r="U590" s="91" t="s">
        <v>766</v>
      </c>
      <c r="V590" s="92" t="s">
        <v>776</v>
      </c>
      <c r="W590" s="93"/>
      <c r="X590" s="94" t="s">
        <v>777</v>
      </c>
    </row>
    <row r="591" spans="1:24" ht="15" outlineLevel="1">
      <c r="A591" s="68"/>
      <c r="B591" s="68"/>
      <c r="C591" s="98" t="s">
        <v>463</v>
      </c>
      <c r="D591" s="68"/>
      <c r="E591" s="74"/>
      <c r="F591" s="68"/>
      <c r="G591" s="68"/>
      <c r="H591" s="68"/>
      <c r="I591" s="68"/>
      <c r="J591" s="68"/>
      <c r="K591" s="68"/>
      <c r="L591" s="68"/>
      <c r="M591" s="68"/>
      <c r="N591" s="68">
        <f>SUBTOTAL(9,N567:N590)</f>
        <v>0</v>
      </c>
      <c r="O591" s="68">
        <f t="shared" ref="O591:Q591" si="13">SUBTOTAL(9,O567:O590)</f>
        <v>0</v>
      </c>
      <c r="P591" s="68">
        <f t="shared" si="13"/>
        <v>0</v>
      </c>
      <c r="Q591" s="68">
        <f t="shared" si="13"/>
        <v>158.95000000000002</v>
      </c>
      <c r="R591" s="90"/>
      <c r="S591" s="90"/>
      <c r="T591" s="90"/>
      <c r="U591" s="68"/>
      <c r="V591" s="92"/>
      <c r="W591" s="97">
        <f>($W$6-O591-P591-N591)/($W$6-O591-P591)</f>
        <v>1</v>
      </c>
      <c r="X591" s="90"/>
    </row>
    <row r="592" spans="1:24" ht="30" outlineLevel="2">
      <c r="A592" s="68">
        <v>187</v>
      </c>
      <c r="B592" s="68" t="s">
        <v>702</v>
      </c>
      <c r="C592" s="86" t="s">
        <v>185</v>
      </c>
      <c r="D592" s="68">
        <v>240</v>
      </c>
      <c r="E592" s="74" t="s">
        <v>212</v>
      </c>
      <c r="F592" s="68"/>
      <c r="G592" s="139">
        <v>42809</v>
      </c>
      <c r="H592" s="140">
        <v>0.44791666666666669</v>
      </c>
      <c r="I592" s="139">
        <v>42809</v>
      </c>
      <c r="J592" s="140">
        <v>0.77916666666666667</v>
      </c>
      <c r="K592" s="68"/>
      <c r="L592" s="68"/>
      <c r="M592" s="68"/>
      <c r="N592" s="68">
        <v>7.95</v>
      </c>
      <c r="O592" s="68">
        <v>0</v>
      </c>
      <c r="P592" s="68">
        <v>0</v>
      </c>
      <c r="Q592" s="68">
        <v>0</v>
      </c>
      <c r="R592" s="90"/>
      <c r="S592" s="90"/>
      <c r="T592" s="90"/>
      <c r="U592" s="143" t="s">
        <v>871</v>
      </c>
      <c r="V592" s="92" t="s">
        <v>776</v>
      </c>
      <c r="W592" s="93"/>
      <c r="X592" s="90" t="s">
        <v>242</v>
      </c>
    </row>
    <row r="593" spans="1:24" ht="15" outlineLevel="1">
      <c r="A593" s="68"/>
      <c r="B593" s="68"/>
      <c r="C593" s="98" t="s">
        <v>464</v>
      </c>
      <c r="D593" s="68"/>
      <c r="E593" s="74"/>
      <c r="F593" s="68"/>
      <c r="G593" s="68"/>
      <c r="H593" s="68"/>
      <c r="I593" s="68"/>
      <c r="J593" s="68"/>
      <c r="K593" s="68"/>
      <c r="L593" s="68"/>
      <c r="M593" s="68"/>
      <c r="N593" s="68">
        <f>SUBTOTAL(9,N592:N592)</f>
        <v>7.95</v>
      </c>
      <c r="O593" s="68">
        <f>SUBTOTAL(9,O592:O592)</f>
        <v>0</v>
      </c>
      <c r="P593" s="68">
        <f>SUBTOTAL(9,P592:P592)</f>
        <v>0</v>
      </c>
      <c r="Q593" s="68">
        <f>SUBTOTAL(9,Q592:Q592)</f>
        <v>0</v>
      </c>
      <c r="R593" s="90"/>
      <c r="S593" s="90"/>
      <c r="T593" s="90"/>
      <c r="U593" s="68"/>
      <c r="V593" s="92"/>
      <c r="W593" s="97">
        <f>($W$6-O593-P593-N593)/($W$6-O593-P593)</f>
        <v>0.98931451612903221</v>
      </c>
      <c r="X593" s="90"/>
    </row>
    <row r="594" spans="1:24" ht="30" outlineLevel="2">
      <c r="A594" s="68">
        <v>188</v>
      </c>
      <c r="B594" s="68" t="s">
        <v>703</v>
      </c>
      <c r="C594" s="86" t="s">
        <v>186</v>
      </c>
      <c r="D594" s="68">
        <v>240</v>
      </c>
      <c r="E594" s="74" t="s">
        <v>212</v>
      </c>
      <c r="F594" s="68"/>
      <c r="G594" s="139">
        <v>42798</v>
      </c>
      <c r="H594" s="176">
        <v>0.39444444444444443</v>
      </c>
      <c r="I594" s="139">
        <v>42798</v>
      </c>
      <c r="J594" s="176">
        <v>0.70000000000000007</v>
      </c>
      <c r="K594" s="68"/>
      <c r="L594" s="68"/>
      <c r="M594" s="68"/>
      <c r="N594" s="68">
        <v>7.33</v>
      </c>
      <c r="O594" s="68">
        <v>0</v>
      </c>
      <c r="P594" s="68">
        <v>0</v>
      </c>
      <c r="Q594" s="68">
        <v>0</v>
      </c>
      <c r="R594" s="90"/>
      <c r="S594" s="90"/>
      <c r="T594" s="90"/>
      <c r="U594" s="144" t="s">
        <v>872</v>
      </c>
      <c r="V594" s="92" t="s">
        <v>776</v>
      </c>
      <c r="W594" s="93"/>
      <c r="X594" s="90" t="s">
        <v>242</v>
      </c>
    </row>
    <row r="595" spans="1:24" ht="15" outlineLevel="1">
      <c r="A595" s="68"/>
      <c r="B595" s="68"/>
      <c r="C595" s="98" t="s">
        <v>465</v>
      </c>
      <c r="D595" s="68"/>
      <c r="E595" s="74"/>
      <c r="F595" s="68"/>
      <c r="G595" s="68"/>
      <c r="H595" s="68"/>
      <c r="I595" s="68"/>
      <c r="J595" s="68"/>
      <c r="K595" s="68"/>
      <c r="L595" s="68"/>
      <c r="M595" s="68"/>
      <c r="N595" s="68">
        <f>SUBTOTAL(9,N594:N594)</f>
        <v>7.33</v>
      </c>
      <c r="O595" s="68">
        <f>SUBTOTAL(9,O594:O594)</f>
        <v>0</v>
      </c>
      <c r="P595" s="68">
        <f>SUBTOTAL(9,P594:P594)</f>
        <v>0</v>
      </c>
      <c r="Q595" s="68">
        <f>SUBTOTAL(9,Q594:Q594)</f>
        <v>0</v>
      </c>
      <c r="R595" s="90"/>
      <c r="S595" s="90"/>
      <c r="T595" s="90"/>
      <c r="U595" s="68"/>
      <c r="V595" s="92"/>
      <c r="W595" s="97">
        <f>($W$6-O595-P595-N595)/($W$6-O595-P595)</f>
        <v>0.99014784946236556</v>
      </c>
      <c r="X595" s="90"/>
    </row>
    <row r="596" spans="1:24" ht="25.5" customHeight="1" outlineLevel="2">
      <c r="A596" s="68">
        <v>189</v>
      </c>
      <c r="B596" s="68" t="s">
        <v>704</v>
      </c>
      <c r="C596" s="86" t="s">
        <v>187</v>
      </c>
      <c r="D596" s="68">
        <v>330</v>
      </c>
      <c r="E596" s="74" t="s">
        <v>212</v>
      </c>
      <c r="F596" s="68"/>
      <c r="G596" s="172"/>
      <c r="H596" s="173"/>
      <c r="I596" s="112"/>
      <c r="J596" s="174"/>
      <c r="K596" s="68"/>
      <c r="L596" s="68"/>
      <c r="M596" s="68"/>
      <c r="N596" s="68">
        <v>0</v>
      </c>
      <c r="O596" s="68">
        <v>0</v>
      </c>
      <c r="P596" s="68">
        <v>0</v>
      </c>
      <c r="Q596" s="68">
        <v>0</v>
      </c>
      <c r="R596" s="90"/>
      <c r="S596" s="90"/>
      <c r="T596" s="90"/>
      <c r="U596" s="91"/>
      <c r="V596" s="92" t="s">
        <v>776</v>
      </c>
      <c r="W596" s="93"/>
      <c r="X596" s="90"/>
    </row>
    <row r="597" spans="1:24" ht="15" outlineLevel="1">
      <c r="A597" s="68"/>
      <c r="B597" s="68"/>
      <c r="C597" s="98" t="s">
        <v>466</v>
      </c>
      <c r="D597" s="68"/>
      <c r="E597" s="74"/>
      <c r="F597" s="68"/>
      <c r="G597" s="68"/>
      <c r="H597" s="68"/>
      <c r="I597" s="68"/>
      <c r="J597" s="68"/>
      <c r="K597" s="68"/>
      <c r="L597" s="68"/>
      <c r="M597" s="68"/>
      <c r="N597" s="68">
        <f>SUBTOTAL(9,N596:N596)</f>
        <v>0</v>
      </c>
      <c r="O597" s="68">
        <f>SUBTOTAL(9,O596:O596)</f>
        <v>0</v>
      </c>
      <c r="P597" s="68">
        <f>SUBTOTAL(9,P596:P596)</f>
        <v>0</v>
      </c>
      <c r="Q597" s="68">
        <f>SUBTOTAL(9,Q596:Q596)</f>
        <v>0</v>
      </c>
      <c r="R597" s="90"/>
      <c r="S597" s="90"/>
      <c r="T597" s="90"/>
      <c r="U597" s="68"/>
      <c r="V597" s="92"/>
      <c r="W597" s="97">
        <f>($W$6-O597-P597-N597)/($W$6-O597-P597)</f>
        <v>1</v>
      </c>
      <c r="X597" s="90"/>
    </row>
    <row r="598" spans="1:24" ht="26.25" customHeight="1" outlineLevel="2">
      <c r="A598" s="68">
        <v>190</v>
      </c>
      <c r="B598" s="68" t="s">
        <v>705</v>
      </c>
      <c r="C598" s="86" t="s">
        <v>188</v>
      </c>
      <c r="D598" s="68">
        <v>330</v>
      </c>
      <c r="E598" s="74" t="s">
        <v>212</v>
      </c>
      <c r="F598" s="68"/>
      <c r="G598" s="68"/>
      <c r="H598" s="68"/>
      <c r="I598" s="68"/>
      <c r="J598" s="68"/>
      <c r="K598" s="68"/>
      <c r="L598" s="68"/>
      <c r="M598" s="68"/>
      <c r="N598" s="68"/>
      <c r="O598" s="68"/>
      <c r="P598" s="68"/>
      <c r="Q598" s="68"/>
      <c r="R598" s="90"/>
      <c r="S598" s="90"/>
      <c r="T598" s="90"/>
      <c r="U598" s="68"/>
      <c r="V598" s="92" t="s">
        <v>776</v>
      </c>
      <c r="W598" s="93"/>
      <c r="X598" s="90"/>
    </row>
    <row r="599" spans="1:24" ht="15" outlineLevel="1">
      <c r="A599" s="68"/>
      <c r="B599" s="68"/>
      <c r="C599" s="98" t="s">
        <v>467</v>
      </c>
      <c r="D599" s="68"/>
      <c r="E599" s="74"/>
      <c r="F599" s="68"/>
      <c r="G599" s="68"/>
      <c r="H599" s="68"/>
      <c r="I599" s="68"/>
      <c r="J599" s="68"/>
      <c r="K599" s="68"/>
      <c r="L599" s="68"/>
      <c r="M599" s="68"/>
      <c r="N599" s="68">
        <f>SUBTOTAL(9,N598:N598)</f>
        <v>0</v>
      </c>
      <c r="O599" s="68">
        <f>SUBTOTAL(9,O598:O598)</f>
        <v>0</v>
      </c>
      <c r="P599" s="68">
        <f>SUBTOTAL(9,P598:P598)</f>
        <v>0</v>
      </c>
      <c r="Q599" s="68">
        <f>SUBTOTAL(9,Q598:Q598)</f>
        <v>0</v>
      </c>
      <c r="R599" s="90"/>
      <c r="S599" s="90"/>
      <c r="T599" s="90"/>
      <c r="U599" s="68"/>
      <c r="V599" s="92"/>
      <c r="W599" s="97">
        <f>($W$6-O599-P599-N599)/($W$6-O599-P599)</f>
        <v>1</v>
      </c>
      <c r="X599" s="90"/>
    </row>
    <row r="600" spans="1:24" ht="21.75" customHeight="1" outlineLevel="2">
      <c r="A600" s="68">
        <v>191</v>
      </c>
      <c r="B600" s="68" t="s">
        <v>706</v>
      </c>
      <c r="C600" s="86" t="s">
        <v>189</v>
      </c>
      <c r="D600" s="68">
        <v>240</v>
      </c>
      <c r="E600" s="74" t="s">
        <v>212</v>
      </c>
      <c r="F600" s="68"/>
      <c r="G600" s="105">
        <v>42795</v>
      </c>
      <c r="H600" s="132">
        <v>0.50069444444444444</v>
      </c>
      <c r="I600" s="105">
        <v>42795</v>
      </c>
      <c r="J600" s="132">
        <v>0.76666666666666661</v>
      </c>
      <c r="K600" s="68"/>
      <c r="L600" s="68"/>
      <c r="M600" s="68"/>
      <c r="N600" s="68">
        <v>0</v>
      </c>
      <c r="O600" s="68">
        <v>0</v>
      </c>
      <c r="P600" s="68">
        <v>0</v>
      </c>
      <c r="Q600" s="68">
        <v>6.38</v>
      </c>
      <c r="R600" s="90"/>
      <c r="S600" s="90"/>
      <c r="T600" s="90"/>
      <c r="U600" s="131" t="s">
        <v>782</v>
      </c>
      <c r="V600" s="92" t="s">
        <v>776</v>
      </c>
      <c r="W600" s="93"/>
      <c r="X600" s="90" t="s">
        <v>777</v>
      </c>
    </row>
    <row r="601" spans="1:24" ht="21.75" customHeight="1" outlineLevel="2">
      <c r="A601" s="68">
        <v>191</v>
      </c>
      <c r="B601" s="68" t="s">
        <v>706</v>
      </c>
      <c r="C601" s="86" t="s">
        <v>189</v>
      </c>
      <c r="D601" s="68">
        <v>240</v>
      </c>
      <c r="E601" s="74" t="s">
        <v>212</v>
      </c>
      <c r="F601" s="68"/>
      <c r="G601" s="105">
        <v>42796</v>
      </c>
      <c r="H601" s="132">
        <v>0.48680555555555555</v>
      </c>
      <c r="I601" s="105">
        <v>42796</v>
      </c>
      <c r="J601" s="132">
        <v>0.8965277777777777</v>
      </c>
      <c r="K601" s="68"/>
      <c r="L601" s="68"/>
      <c r="M601" s="68"/>
      <c r="N601" s="68">
        <v>0</v>
      </c>
      <c r="O601" s="68">
        <v>0</v>
      </c>
      <c r="P601" s="68">
        <v>0</v>
      </c>
      <c r="Q601" s="68">
        <v>9.83</v>
      </c>
      <c r="R601" s="90"/>
      <c r="S601" s="90"/>
      <c r="T601" s="90"/>
      <c r="U601" s="131" t="s">
        <v>782</v>
      </c>
      <c r="V601" s="92" t="s">
        <v>776</v>
      </c>
      <c r="W601" s="93"/>
      <c r="X601" s="90" t="s">
        <v>777</v>
      </c>
    </row>
    <row r="602" spans="1:24" ht="21.75" customHeight="1" outlineLevel="2">
      <c r="A602" s="68">
        <v>191</v>
      </c>
      <c r="B602" s="68" t="s">
        <v>706</v>
      </c>
      <c r="C602" s="86" t="s">
        <v>189</v>
      </c>
      <c r="D602" s="68">
        <v>240</v>
      </c>
      <c r="E602" s="74" t="s">
        <v>212</v>
      </c>
      <c r="F602" s="68"/>
      <c r="G602" s="105">
        <v>42797</v>
      </c>
      <c r="H602" s="132">
        <v>0.47222222222222227</v>
      </c>
      <c r="I602" s="105">
        <v>42797</v>
      </c>
      <c r="J602" s="132">
        <v>0.69930555555555562</v>
      </c>
      <c r="K602" s="68"/>
      <c r="L602" s="68"/>
      <c r="M602" s="68"/>
      <c r="N602" s="68">
        <v>0</v>
      </c>
      <c r="O602" s="68">
        <v>0</v>
      </c>
      <c r="P602" s="68">
        <v>0</v>
      </c>
      <c r="Q602" s="68">
        <v>5.45</v>
      </c>
      <c r="R602" s="90"/>
      <c r="S602" s="90"/>
      <c r="T602" s="90"/>
      <c r="U602" s="131" t="s">
        <v>782</v>
      </c>
      <c r="V602" s="92" t="s">
        <v>776</v>
      </c>
      <c r="W602" s="93"/>
      <c r="X602" s="90" t="s">
        <v>777</v>
      </c>
    </row>
    <row r="603" spans="1:24" ht="21.75" customHeight="1" outlineLevel="2">
      <c r="A603" s="68">
        <v>191</v>
      </c>
      <c r="B603" s="68" t="s">
        <v>706</v>
      </c>
      <c r="C603" s="86" t="s">
        <v>189</v>
      </c>
      <c r="D603" s="68">
        <v>240</v>
      </c>
      <c r="E603" s="74" t="s">
        <v>212</v>
      </c>
      <c r="F603" s="68"/>
      <c r="G603" s="139">
        <v>42803</v>
      </c>
      <c r="H603" s="140">
        <v>0.48125000000000001</v>
      </c>
      <c r="I603" s="139">
        <v>42803</v>
      </c>
      <c r="J603" s="140">
        <v>0.55347222222222225</v>
      </c>
      <c r="K603" s="68"/>
      <c r="L603" s="68"/>
      <c r="M603" s="68"/>
      <c r="N603" s="68">
        <v>0</v>
      </c>
      <c r="O603" s="68">
        <v>0</v>
      </c>
      <c r="P603" s="68">
        <v>0</v>
      </c>
      <c r="Q603" s="68">
        <v>1.73</v>
      </c>
      <c r="R603" s="90"/>
      <c r="S603" s="90"/>
      <c r="T603" s="90"/>
      <c r="U603" s="143" t="s">
        <v>782</v>
      </c>
      <c r="V603" s="92" t="s">
        <v>776</v>
      </c>
      <c r="W603" s="93"/>
      <c r="X603" s="90" t="s">
        <v>777</v>
      </c>
    </row>
    <row r="604" spans="1:24" ht="21.75" customHeight="1" outlineLevel="2">
      <c r="A604" s="68">
        <v>191</v>
      </c>
      <c r="B604" s="68" t="s">
        <v>706</v>
      </c>
      <c r="C604" s="86" t="s">
        <v>189</v>
      </c>
      <c r="D604" s="68">
        <v>240</v>
      </c>
      <c r="E604" s="74" t="s">
        <v>212</v>
      </c>
      <c r="F604" s="68"/>
      <c r="G604" s="139">
        <v>42821</v>
      </c>
      <c r="H604" s="140">
        <v>0.68125000000000002</v>
      </c>
      <c r="I604" s="139">
        <v>42821</v>
      </c>
      <c r="J604" s="140">
        <v>0.72222222222222221</v>
      </c>
      <c r="K604" s="68"/>
      <c r="L604" s="68"/>
      <c r="M604" s="68"/>
      <c r="N604" s="68">
        <v>0</v>
      </c>
      <c r="O604" s="68">
        <v>0</v>
      </c>
      <c r="P604" s="68">
        <v>0</v>
      </c>
      <c r="Q604" s="68">
        <v>0.98</v>
      </c>
      <c r="R604" s="90"/>
      <c r="S604" s="90"/>
      <c r="T604" s="90"/>
      <c r="U604" s="143" t="s">
        <v>782</v>
      </c>
      <c r="V604" s="92" t="s">
        <v>776</v>
      </c>
      <c r="W604" s="93"/>
      <c r="X604" s="90" t="s">
        <v>777</v>
      </c>
    </row>
    <row r="605" spans="1:24" ht="21.75" customHeight="1" outlineLevel="2">
      <c r="A605" s="68">
        <v>191</v>
      </c>
      <c r="B605" s="68" t="s">
        <v>706</v>
      </c>
      <c r="C605" s="86" t="s">
        <v>189</v>
      </c>
      <c r="D605" s="68">
        <v>240</v>
      </c>
      <c r="E605" s="74" t="s">
        <v>212</v>
      </c>
      <c r="F605" s="68"/>
      <c r="G605" s="105">
        <v>42824</v>
      </c>
      <c r="H605" s="123">
        <v>0.47222222222222227</v>
      </c>
      <c r="I605" s="105">
        <v>42824</v>
      </c>
      <c r="J605" s="123">
        <v>0.54097222222222219</v>
      </c>
      <c r="K605" s="68"/>
      <c r="L605" s="68"/>
      <c r="M605" s="68"/>
      <c r="N605" s="68">
        <v>0</v>
      </c>
      <c r="O605" s="68">
        <v>0</v>
      </c>
      <c r="P605" s="68">
        <v>0</v>
      </c>
      <c r="Q605" s="68">
        <v>1.65</v>
      </c>
      <c r="R605" s="90"/>
      <c r="S605" s="90"/>
      <c r="T605" s="90"/>
      <c r="U605" s="127" t="s">
        <v>782</v>
      </c>
      <c r="V605" s="92" t="s">
        <v>776</v>
      </c>
      <c r="W605" s="93"/>
      <c r="X605" s="90" t="s">
        <v>777</v>
      </c>
    </row>
    <row r="606" spans="1:24" ht="15" outlineLevel="1">
      <c r="A606" s="68"/>
      <c r="B606" s="68"/>
      <c r="C606" s="98" t="s">
        <v>468</v>
      </c>
      <c r="D606" s="68"/>
      <c r="E606" s="74"/>
      <c r="F606" s="68"/>
      <c r="G606" s="68"/>
      <c r="H606" s="68"/>
      <c r="I606" s="68"/>
      <c r="J606" s="68"/>
      <c r="K606" s="68"/>
      <c r="L606" s="68"/>
      <c r="M606" s="68"/>
      <c r="N606" s="68">
        <f>SUBTOTAL(9,N600:N604)</f>
        <v>0</v>
      </c>
      <c r="O606" s="68">
        <f t="shared" ref="O606:Q606" si="14">SUBTOTAL(9,O600:O604)</f>
        <v>0</v>
      </c>
      <c r="P606" s="68">
        <f t="shared" si="14"/>
        <v>0</v>
      </c>
      <c r="Q606" s="68">
        <f t="shared" si="14"/>
        <v>24.37</v>
      </c>
      <c r="R606" s="90"/>
      <c r="S606" s="90"/>
      <c r="T606" s="90"/>
      <c r="U606" s="68"/>
      <c r="V606" s="92"/>
      <c r="W606" s="97">
        <f>($W$6-O606-P606-N606)/($W$6-O606-P606)</f>
        <v>1</v>
      </c>
      <c r="X606" s="90"/>
    </row>
    <row r="607" spans="1:24" ht="15" outlineLevel="2">
      <c r="A607" s="68">
        <v>192</v>
      </c>
      <c r="B607" s="68" t="s">
        <v>707</v>
      </c>
      <c r="C607" s="86" t="s">
        <v>190</v>
      </c>
      <c r="D607" s="68">
        <v>240</v>
      </c>
      <c r="E607" s="74" t="s">
        <v>212</v>
      </c>
      <c r="F607" s="68"/>
      <c r="G607" s="105"/>
      <c r="H607" s="132"/>
      <c r="I607" s="105"/>
      <c r="J607" s="132"/>
      <c r="K607" s="68"/>
      <c r="L607" s="68"/>
      <c r="M607" s="68"/>
      <c r="N607" s="68"/>
      <c r="O607" s="68"/>
      <c r="P607" s="68"/>
      <c r="Q607" s="68"/>
      <c r="R607" s="90"/>
      <c r="S607" s="90"/>
      <c r="T607" s="90"/>
      <c r="U607" s="91"/>
      <c r="V607" s="92"/>
      <c r="W607" s="93"/>
      <c r="X607" s="94"/>
    </row>
    <row r="608" spans="1:24" ht="15" outlineLevel="1">
      <c r="A608" s="68"/>
      <c r="B608" s="68"/>
      <c r="C608" s="98" t="s">
        <v>469</v>
      </c>
      <c r="D608" s="68"/>
      <c r="E608" s="74"/>
      <c r="F608" s="68"/>
      <c r="G608" s="68"/>
      <c r="H608" s="68"/>
      <c r="I608" s="68"/>
      <c r="J608" s="68"/>
      <c r="K608" s="68"/>
      <c r="L608" s="68"/>
      <c r="M608" s="68"/>
      <c r="N608" s="68">
        <f>SUBTOTAL(9,N607:N607)</f>
        <v>0</v>
      </c>
      <c r="O608" s="68">
        <f>SUBTOTAL(9,O607:O607)</f>
        <v>0</v>
      </c>
      <c r="P608" s="68">
        <f>SUBTOTAL(9,P607:P607)</f>
        <v>0</v>
      </c>
      <c r="Q608" s="68">
        <f>SUBTOTAL(9,Q607:Q607)</f>
        <v>0</v>
      </c>
      <c r="R608" s="90"/>
      <c r="S608" s="90"/>
      <c r="T608" s="90"/>
      <c r="U608" s="68"/>
      <c r="V608" s="92"/>
      <c r="W608" s="97">
        <f>($W$6-O608-P608-N608)/($W$6-O608-P608)</f>
        <v>1</v>
      </c>
      <c r="X608" s="90"/>
    </row>
    <row r="609" spans="1:24" ht="23.25" customHeight="1" outlineLevel="2">
      <c r="A609" s="68">
        <v>193</v>
      </c>
      <c r="B609" s="68" t="s">
        <v>708</v>
      </c>
      <c r="C609" s="86" t="s">
        <v>191</v>
      </c>
      <c r="D609" s="68">
        <v>330</v>
      </c>
      <c r="E609" s="74" t="s">
        <v>212</v>
      </c>
      <c r="F609" s="68"/>
      <c r="G609" s="139">
        <v>42822</v>
      </c>
      <c r="H609" s="140">
        <v>0.45069444444444445</v>
      </c>
      <c r="I609" s="139">
        <v>42822</v>
      </c>
      <c r="J609" s="140">
        <v>0.77777777777777779</v>
      </c>
      <c r="K609" s="68"/>
      <c r="L609" s="68"/>
      <c r="M609" s="68"/>
      <c r="N609" s="68">
        <v>7.85</v>
      </c>
      <c r="O609" s="68">
        <v>0</v>
      </c>
      <c r="P609" s="68">
        <v>0</v>
      </c>
      <c r="Q609" s="68">
        <v>0</v>
      </c>
      <c r="R609" s="90"/>
      <c r="S609" s="90"/>
      <c r="T609" s="90"/>
      <c r="U609" s="143" t="s">
        <v>852</v>
      </c>
      <c r="V609" s="92" t="s">
        <v>776</v>
      </c>
      <c r="W609" s="93"/>
      <c r="X609" s="146" t="s">
        <v>242</v>
      </c>
    </row>
    <row r="610" spans="1:24" ht="15" outlineLevel="1">
      <c r="A610" s="68"/>
      <c r="B610" s="68"/>
      <c r="C610" s="98" t="s">
        <v>470</v>
      </c>
      <c r="D610" s="68"/>
      <c r="E610" s="74"/>
      <c r="F610" s="68"/>
      <c r="G610" s="68"/>
      <c r="H610" s="68"/>
      <c r="I610" s="68"/>
      <c r="J610" s="68"/>
      <c r="K610" s="68"/>
      <c r="L610" s="68"/>
      <c r="M610" s="68"/>
      <c r="N610" s="68">
        <f>SUBTOTAL(9,N609:N609)</f>
        <v>7.85</v>
      </c>
      <c r="O610" s="68">
        <f>SUBTOTAL(9,O609:O609)</f>
        <v>0</v>
      </c>
      <c r="P610" s="68">
        <f>SUBTOTAL(9,P609:P609)</f>
        <v>0</v>
      </c>
      <c r="Q610" s="68">
        <f>SUBTOTAL(9,Q609:Q609)</f>
        <v>0</v>
      </c>
      <c r="R610" s="90"/>
      <c r="S610" s="90"/>
      <c r="T610" s="90"/>
      <c r="U610" s="68"/>
      <c r="V610" s="92"/>
      <c r="W610" s="97">
        <f>($W$6-O610-P610-N610)/($W$6-O610-P610)</f>
        <v>0.98944892473118273</v>
      </c>
      <c r="X610" s="90"/>
    </row>
    <row r="611" spans="1:24" ht="20.25" customHeight="1" outlineLevel="2">
      <c r="A611" s="68">
        <v>194</v>
      </c>
      <c r="B611" s="68" t="s">
        <v>709</v>
      </c>
      <c r="C611" s="86" t="s">
        <v>192</v>
      </c>
      <c r="D611" s="68">
        <v>330</v>
      </c>
      <c r="E611" s="74" t="s">
        <v>212</v>
      </c>
      <c r="F611" s="68"/>
      <c r="G611" s="68"/>
      <c r="H611" s="68"/>
      <c r="I611" s="68"/>
      <c r="J611" s="68"/>
      <c r="K611" s="68"/>
      <c r="L611" s="68"/>
      <c r="M611" s="68"/>
      <c r="N611" s="68"/>
      <c r="O611" s="68"/>
      <c r="P611" s="68"/>
      <c r="Q611" s="68"/>
      <c r="R611" s="90"/>
      <c r="S611" s="90"/>
      <c r="T611" s="90"/>
      <c r="U611" s="68"/>
      <c r="V611" s="92" t="s">
        <v>776</v>
      </c>
      <c r="W611" s="93"/>
      <c r="X611" s="90"/>
    </row>
    <row r="612" spans="1:24" ht="15" outlineLevel="1">
      <c r="A612" s="68"/>
      <c r="B612" s="68"/>
      <c r="C612" s="98" t="s">
        <v>471</v>
      </c>
      <c r="D612" s="68"/>
      <c r="E612" s="74"/>
      <c r="F612" s="68"/>
      <c r="G612" s="68"/>
      <c r="H612" s="68"/>
      <c r="I612" s="68"/>
      <c r="J612" s="68"/>
      <c r="K612" s="68"/>
      <c r="L612" s="68"/>
      <c r="M612" s="68"/>
      <c r="N612" s="68">
        <f>SUBTOTAL(9,N611:N611)</f>
        <v>0</v>
      </c>
      <c r="O612" s="68">
        <f>SUBTOTAL(9,O611:O611)</f>
        <v>0</v>
      </c>
      <c r="P612" s="68">
        <f>SUBTOTAL(9,P611:P611)</f>
        <v>0</v>
      </c>
      <c r="Q612" s="68">
        <f>SUBTOTAL(9,Q611:Q611)</f>
        <v>0</v>
      </c>
      <c r="R612" s="90"/>
      <c r="S612" s="90"/>
      <c r="T612" s="90"/>
      <c r="U612" s="68"/>
      <c r="V612" s="92"/>
      <c r="W612" s="97">
        <f>($W$6-O612-P612-N612)/($W$6-O612-P612)</f>
        <v>1</v>
      </c>
      <c r="X612" s="90"/>
    </row>
    <row r="613" spans="1:24" ht="30" outlineLevel="2">
      <c r="A613" s="68">
        <v>195</v>
      </c>
      <c r="B613" s="68" t="s">
        <v>710</v>
      </c>
      <c r="C613" s="86" t="s">
        <v>13</v>
      </c>
      <c r="D613" s="68">
        <v>240</v>
      </c>
      <c r="E613" s="74" t="s">
        <v>212</v>
      </c>
      <c r="F613" s="68"/>
      <c r="G613" s="105">
        <v>42795</v>
      </c>
      <c r="H613" s="132">
        <v>0.28055555555555556</v>
      </c>
      <c r="I613" s="105">
        <v>42795</v>
      </c>
      <c r="J613" s="132">
        <v>0.72569444444444453</v>
      </c>
      <c r="K613" s="68"/>
      <c r="L613" s="68"/>
      <c r="M613" s="68"/>
      <c r="N613" s="68">
        <v>0</v>
      </c>
      <c r="O613" s="68">
        <v>0</v>
      </c>
      <c r="P613" s="68">
        <v>0</v>
      </c>
      <c r="Q613" s="126">
        <v>10.68</v>
      </c>
      <c r="R613" s="90"/>
      <c r="S613" s="90"/>
      <c r="T613" s="90"/>
      <c r="U613" s="131" t="s">
        <v>782</v>
      </c>
      <c r="V613" s="92" t="s">
        <v>776</v>
      </c>
      <c r="W613" s="93"/>
      <c r="X613" s="90" t="s">
        <v>777</v>
      </c>
    </row>
    <row r="614" spans="1:24" ht="30" outlineLevel="2">
      <c r="A614" s="68">
        <v>195</v>
      </c>
      <c r="B614" s="68" t="s">
        <v>710</v>
      </c>
      <c r="C614" s="86" t="s">
        <v>13</v>
      </c>
      <c r="D614" s="68">
        <v>240</v>
      </c>
      <c r="E614" s="74" t="s">
        <v>212</v>
      </c>
      <c r="F614" s="68"/>
      <c r="G614" s="105">
        <v>42796</v>
      </c>
      <c r="H614" s="132">
        <v>0.33888888888888885</v>
      </c>
      <c r="I614" s="105">
        <v>42796</v>
      </c>
      <c r="J614" s="132">
        <v>0.75069444444444444</v>
      </c>
      <c r="K614" s="68"/>
      <c r="L614" s="68"/>
      <c r="M614" s="68"/>
      <c r="N614" s="68">
        <v>0</v>
      </c>
      <c r="O614" s="68">
        <v>0</v>
      </c>
      <c r="P614" s="68">
        <v>0</v>
      </c>
      <c r="Q614" s="126">
        <v>9.8800000000000008</v>
      </c>
      <c r="R614" s="90"/>
      <c r="S614" s="90"/>
      <c r="T614" s="90"/>
      <c r="U614" s="131" t="s">
        <v>782</v>
      </c>
      <c r="V614" s="92" t="s">
        <v>776</v>
      </c>
      <c r="W614" s="93"/>
      <c r="X614" s="90" t="s">
        <v>777</v>
      </c>
    </row>
    <row r="615" spans="1:24" ht="30" outlineLevel="2">
      <c r="A615" s="68">
        <v>195</v>
      </c>
      <c r="B615" s="68" t="s">
        <v>710</v>
      </c>
      <c r="C615" s="86" t="s">
        <v>13</v>
      </c>
      <c r="D615" s="68">
        <v>240</v>
      </c>
      <c r="E615" s="74" t="s">
        <v>212</v>
      </c>
      <c r="F615" s="68"/>
      <c r="G615" s="105">
        <v>42797</v>
      </c>
      <c r="H615" s="132">
        <v>0.28402777777777777</v>
      </c>
      <c r="I615" s="105">
        <v>42797</v>
      </c>
      <c r="J615" s="132">
        <v>0.75</v>
      </c>
      <c r="K615" s="68"/>
      <c r="L615" s="68"/>
      <c r="M615" s="68"/>
      <c r="N615" s="68">
        <v>0</v>
      </c>
      <c r="O615" s="68">
        <v>0</v>
      </c>
      <c r="P615" s="68">
        <v>0</v>
      </c>
      <c r="Q615" s="126">
        <v>11.18</v>
      </c>
      <c r="R615" s="90"/>
      <c r="S615" s="90"/>
      <c r="T615" s="90"/>
      <c r="U615" s="131" t="s">
        <v>782</v>
      </c>
      <c r="V615" s="92" t="s">
        <v>776</v>
      </c>
      <c r="W615" s="93"/>
      <c r="X615" s="90" t="s">
        <v>777</v>
      </c>
    </row>
    <row r="616" spans="1:24" ht="30" outlineLevel="2">
      <c r="A616" s="68">
        <v>195</v>
      </c>
      <c r="B616" s="68" t="s">
        <v>710</v>
      </c>
      <c r="C616" s="86" t="s">
        <v>13</v>
      </c>
      <c r="D616" s="68">
        <v>240</v>
      </c>
      <c r="E616" s="74" t="s">
        <v>212</v>
      </c>
      <c r="F616" s="68"/>
      <c r="G616" s="139">
        <v>42798</v>
      </c>
      <c r="H616" s="176">
        <v>0.27916666666666667</v>
      </c>
      <c r="I616" s="139">
        <v>42798</v>
      </c>
      <c r="J616" s="176">
        <v>0.75555555555555554</v>
      </c>
      <c r="K616" s="68"/>
      <c r="L616" s="68"/>
      <c r="M616" s="68"/>
      <c r="N616" s="68">
        <v>0</v>
      </c>
      <c r="O616" s="68">
        <v>0</v>
      </c>
      <c r="P616" s="68">
        <v>0</v>
      </c>
      <c r="Q616" s="126">
        <v>11.43</v>
      </c>
      <c r="R616" s="90"/>
      <c r="S616" s="90"/>
      <c r="T616" s="90"/>
      <c r="U616" s="144" t="s">
        <v>782</v>
      </c>
      <c r="V616" s="92" t="s">
        <v>776</v>
      </c>
      <c r="W616" s="93"/>
      <c r="X616" s="90" t="s">
        <v>777</v>
      </c>
    </row>
    <row r="617" spans="1:24" ht="30" outlineLevel="2">
      <c r="A617" s="68">
        <v>195</v>
      </c>
      <c r="B617" s="68" t="s">
        <v>710</v>
      </c>
      <c r="C617" s="86" t="s">
        <v>13</v>
      </c>
      <c r="D617" s="68">
        <v>240</v>
      </c>
      <c r="E617" s="74" t="s">
        <v>212</v>
      </c>
      <c r="F617" s="68"/>
      <c r="G617" s="139">
        <v>42799</v>
      </c>
      <c r="H617" s="140">
        <v>0.32222222222222224</v>
      </c>
      <c r="I617" s="139">
        <v>42799</v>
      </c>
      <c r="J617" s="140">
        <v>0.59166666666666667</v>
      </c>
      <c r="K617" s="68"/>
      <c r="L617" s="68"/>
      <c r="M617" s="68"/>
      <c r="N617" s="68">
        <v>0</v>
      </c>
      <c r="O617" s="68">
        <v>0</v>
      </c>
      <c r="P617" s="68">
        <v>0</v>
      </c>
      <c r="Q617" s="126">
        <v>6.47</v>
      </c>
      <c r="R617" s="90"/>
      <c r="S617" s="90"/>
      <c r="T617" s="90"/>
      <c r="U617" s="143" t="s">
        <v>782</v>
      </c>
      <c r="V617" s="92" t="s">
        <v>776</v>
      </c>
      <c r="W617" s="93"/>
      <c r="X617" s="90" t="s">
        <v>777</v>
      </c>
    </row>
    <row r="618" spans="1:24" ht="30" outlineLevel="2">
      <c r="A618" s="68">
        <v>195</v>
      </c>
      <c r="B618" s="68" t="s">
        <v>710</v>
      </c>
      <c r="C618" s="86" t="s">
        <v>13</v>
      </c>
      <c r="D618" s="68">
        <v>240</v>
      </c>
      <c r="E618" s="74" t="s">
        <v>212</v>
      </c>
      <c r="F618" s="68"/>
      <c r="G618" s="139">
        <v>42800</v>
      </c>
      <c r="H618" s="140">
        <v>0.49791666666666662</v>
      </c>
      <c r="I618" s="139">
        <v>42800</v>
      </c>
      <c r="J618" s="140">
        <v>0.61041666666666672</v>
      </c>
      <c r="K618" s="68"/>
      <c r="L618" s="68"/>
      <c r="M618" s="68"/>
      <c r="N618" s="68">
        <v>0</v>
      </c>
      <c r="O618" s="68">
        <v>0</v>
      </c>
      <c r="P618" s="68">
        <v>0</v>
      </c>
      <c r="Q618" s="126">
        <v>2.7</v>
      </c>
      <c r="R618" s="90"/>
      <c r="S618" s="90"/>
      <c r="T618" s="90"/>
      <c r="U618" s="143" t="s">
        <v>782</v>
      </c>
      <c r="V618" s="92" t="s">
        <v>776</v>
      </c>
      <c r="W618" s="93"/>
      <c r="X618" s="90" t="s">
        <v>777</v>
      </c>
    </row>
    <row r="619" spans="1:24" ht="30" outlineLevel="2">
      <c r="A619" s="68">
        <v>195</v>
      </c>
      <c r="B619" s="68" t="s">
        <v>710</v>
      </c>
      <c r="C619" s="86" t="s">
        <v>13</v>
      </c>
      <c r="D619" s="68">
        <v>240</v>
      </c>
      <c r="E619" s="74" t="s">
        <v>212</v>
      </c>
      <c r="F619" s="68"/>
      <c r="G619" s="139">
        <v>42801</v>
      </c>
      <c r="H619" s="140">
        <v>0.47847222222222219</v>
      </c>
      <c r="I619" s="139">
        <v>42801</v>
      </c>
      <c r="J619" s="140">
        <v>0.7319444444444444</v>
      </c>
      <c r="K619" s="68"/>
      <c r="L619" s="68"/>
      <c r="M619" s="68"/>
      <c r="N619" s="68">
        <v>0</v>
      </c>
      <c r="O619" s="68">
        <v>0</v>
      </c>
      <c r="P619" s="68">
        <v>0</v>
      </c>
      <c r="Q619" s="126">
        <v>6.08</v>
      </c>
      <c r="R619" s="90"/>
      <c r="S619" s="90"/>
      <c r="T619" s="90"/>
      <c r="U619" s="143" t="s">
        <v>782</v>
      </c>
      <c r="V619" s="92" t="s">
        <v>776</v>
      </c>
      <c r="W619" s="93"/>
      <c r="X619" s="90" t="s">
        <v>777</v>
      </c>
    </row>
    <row r="620" spans="1:24" ht="30" outlineLevel="2">
      <c r="A620" s="68">
        <v>195</v>
      </c>
      <c r="B620" s="68" t="s">
        <v>710</v>
      </c>
      <c r="C620" s="86" t="s">
        <v>13</v>
      </c>
      <c r="D620" s="68">
        <v>240</v>
      </c>
      <c r="E620" s="74" t="s">
        <v>212</v>
      </c>
      <c r="F620" s="68"/>
      <c r="G620" s="139">
        <v>42802</v>
      </c>
      <c r="H620" s="140">
        <v>0.51666666666666672</v>
      </c>
      <c r="I620" s="139">
        <v>42802</v>
      </c>
      <c r="J620" s="140">
        <v>0.77986111111111101</v>
      </c>
      <c r="K620" s="68"/>
      <c r="L620" s="68"/>
      <c r="M620" s="68"/>
      <c r="N620" s="68">
        <v>0</v>
      </c>
      <c r="O620" s="68">
        <v>0</v>
      </c>
      <c r="P620" s="68">
        <v>0</v>
      </c>
      <c r="Q620" s="126">
        <v>6.32</v>
      </c>
      <c r="R620" s="90"/>
      <c r="S620" s="90"/>
      <c r="T620" s="90"/>
      <c r="U620" s="143" t="s">
        <v>782</v>
      </c>
      <c r="V620" s="92" t="s">
        <v>776</v>
      </c>
      <c r="W620" s="93"/>
      <c r="X620" s="90" t="s">
        <v>777</v>
      </c>
    </row>
    <row r="621" spans="1:24" ht="30" outlineLevel="2">
      <c r="A621" s="68">
        <v>195</v>
      </c>
      <c r="B621" s="68" t="s">
        <v>710</v>
      </c>
      <c r="C621" s="86" t="s">
        <v>13</v>
      </c>
      <c r="D621" s="68">
        <v>240</v>
      </c>
      <c r="E621" s="74" t="s">
        <v>212</v>
      </c>
      <c r="F621" s="68"/>
      <c r="G621" s="139">
        <v>42803</v>
      </c>
      <c r="H621" s="140">
        <v>0.36736111111111108</v>
      </c>
      <c r="I621" s="139">
        <v>42803</v>
      </c>
      <c r="J621" s="140">
        <v>0.70347222222222217</v>
      </c>
      <c r="K621" s="68"/>
      <c r="L621" s="68"/>
      <c r="M621" s="68"/>
      <c r="N621" s="68">
        <v>0</v>
      </c>
      <c r="O621" s="68">
        <v>0</v>
      </c>
      <c r="P621" s="68">
        <v>0</v>
      </c>
      <c r="Q621" s="126">
        <v>8.07</v>
      </c>
      <c r="R621" s="90"/>
      <c r="S621" s="90"/>
      <c r="T621" s="90"/>
      <c r="U621" s="143" t="s">
        <v>782</v>
      </c>
      <c r="V621" s="92" t="s">
        <v>776</v>
      </c>
      <c r="W621" s="93"/>
      <c r="X621" s="90" t="s">
        <v>777</v>
      </c>
    </row>
    <row r="622" spans="1:24" ht="30" outlineLevel="2">
      <c r="A622" s="68">
        <v>195</v>
      </c>
      <c r="B622" s="68" t="s">
        <v>710</v>
      </c>
      <c r="C622" s="86" t="s">
        <v>13</v>
      </c>
      <c r="D622" s="68">
        <v>240</v>
      </c>
      <c r="E622" s="74" t="s">
        <v>212</v>
      </c>
      <c r="F622" s="68"/>
      <c r="G622" s="139">
        <v>42805</v>
      </c>
      <c r="H622" s="140">
        <v>0.3527777777777778</v>
      </c>
      <c r="I622" s="139">
        <v>42805</v>
      </c>
      <c r="J622" s="140">
        <v>0.55694444444444446</v>
      </c>
      <c r="K622" s="68"/>
      <c r="L622" s="68"/>
      <c r="M622" s="68"/>
      <c r="N622" s="68">
        <v>0</v>
      </c>
      <c r="O622" s="68">
        <v>0</v>
      </c>
      <c r="P622" s="68">
        <v>0</v>
      </c>
      <c r="Q622" s="126">
        <v>4.9000000000000004</v>
      </c>
      <c r="R622" s="90"/>
      <c r="S622" s="90"/>
      <c r="T622" s="90"/>
      <c r="U622" s="143" t="s">
        <v>782</v>
      </c>
      <c r="V622" s="92" t="s">
        <v>776</v>
      </c>
      <c r="W622" s="93"/>
      <c r="X622" s="90" t="s">
        <v>777</v>
      </c>
    </row>
    <row r="623" spans="1:24" ht="30" outlineLevel="2">
      <c r="A623" s="68">
        <v>195</v>
      </c>
      <c r="B623" s="68" t="s">
        <v>710</v>
      </c>
      <c r="C623" s="86" t="s">
        <v>13</v>
      </c>
      <c r="D623" s="68">
        <v>240</v>
      </c>
      <c r="E623" s="74" t="s">
        <v>212</v>
      </c>
      <c r="F623" s="68"/>
      <c r="G623" s="148">
        <v>42808</v>
      </c>
      <c r="H623" s="140">
        <v>0.46666666666666662</v>
      </c>
      <c r="I623" s="139">
        <v>42808</v>
      </c>
      <c r="J623" s="140">
        <v>0.70347222222222217</v>
      </c>
      <c r="K623" s="68"/>
      <c r="L623" s="68"/>
      <c r="M623" s="68"/>
      <c r="N623" s="68">
        <v>0</v>
      </c>
      <c r="O623" s="68">
        <v>0</v>
      </c>
      <c r="P623" s="68">
        <v>0</v>
      </c>
      <c r="Q623" s="126">
        <v>5.68</v>
      </c>
      <c r="R623" s="90"/>
      <c r="S623" s="90"/>
      <c r="T623" s="90"/>
      <c r="U623" s="143" t="s">
        <v>782</v>
      </c>
      <c r="V623" s="92" t="s">
        <v>776</v>
      </c>
      <c r="W623" s="93"/>
      <c r="X623" s="90" t="s">
        <v>777</v>
      </c>
    </row>
    <row r="624" spans="1:24" ht="30" outlineLevel="2">
      <c r="A624" s="68">
        <v>195</v>
      </c>
      <c r="B624" s="68" t="s">
        <v>710</v>
      </c>
      <c r="C624" s="86" t="s">
        <v>13</v>
      </c>
      <c r="D624" s="68">
        <v>240</v>
      </c>
      <c r="E624" s="74" t="s">
        <v>212</v>
      </c>
      <c r="F624" s="68"/>
      <c r="G624" s="105">
        <v>42815</v>
      </c>
      <c r="H624" s="123">
        <v>0.48541666666666666</v>
      </c>
      <c r="I624" s="105">
        <v>42815</v>
      </c>
      <c r="J624" s="123">
        <v>0.7055555555555556</v>
      </c>
      <c r="K624" s="68"/>
      <c r="L624" s="68"/>
      <c r="M624" s="68"/>
      <c r="N624" s="68">
        <v>0</v>
      </c>
      <c r="O624" s="68">
        <v>0</v>
      </c>
      <c r="P624" s="68">
        <v>0</v>
      </c>
      <c r="Q624" s="126">
        <v>5.28</v>
      </c>
      <c r="R624" s="90"/>
      <c r="S624" s="90"/>
      <c r="T624" s="90"/>
      <c r="U624" s="127" t="s">
        <v>782</v>
      </c>
      <c r="V624" s="92" t="s">
        <v>776</v>
      </c>
      <c r="W624" s="93"/>
      <c r="X624" s="90" t="s">
        <v>777</v>
      </c>
    </row>
    <row r="625" spans="1:24" ht="30" outlineLevel="2">
      <c r="A625" s="68">
        <v>195</v>
      </c>
      <c r="B625" s="68" t="s">
        <v>710</v>
      </c>
      <c r="C625" s="86" t="s">
        <v>13</v>
      </c>
      <c r="D625" s="68">
        <v>240</v>
      </c>
      <c r="E625" s="74" t="s">
        <v>212</v>
      </c>
      <c r="F625" s="68"/>
      <c r="G625" s="139">
        <v>42816</v>
      </c>
      <c r="H625" s="140">
        <v>0.47083333333333338</v>
      </c>
      <c r="I625" s="139">
        <v>42816</v>
      </c>
      <c r="J625" s="140">
        <v>0.7270833333333333</v>
      </c>
      <c r="K625" s="68"/>
      <c r="L625" s="68"/>
      <c r="M625" s="68"/>
      <c r="N625" s="68">
        <v>0</v>
      </c>
      <c r="O625" s="68">
        <v>0</v>
      </c>
      <c r="P625" s="68">
        <v>0</v>
      </c>
      <c r="Q625" s="126">
        <v>6.15</v>
      </c>
      <c r="R625" s="90"/>
      <c r="S625" s="90"/>
      <c r="T625" s="90"/>
      <c r="U625" s="143" t="s">
        <v>782</v>
      </c>
      <c r="V625" s="92" t="s">
        <v>776</v>
      </c>
      <c r="W625" s="93"/>
      <c r="X625" s="90" t="s">
        <v>777</v>
      </c>
    </row>
    <row r="626" spans="1:24" ht="30" outlineLevel="2">
      <c r="A626" s="68">
        <v>195</v>
      </c>
      <c r="B626" s="68" t="s">
        <v>710</v>
      </c>
      <c r="C626" s="86" t="s">
        <v>13</v>
      </c>
      <c r="D626" s="68">
        <v>240</v>
      </c>
      <c r="E626" s="74" t="s">
        <v>212</v>
      </c>
      <c r="F626" s="68"/>
      <c r="G626" s="139">
        <v>42817</v>
      </c>
      <c r="H626" s="140">
        <v>0.49374999999999997</v>
      </c>
      <c r="I626" s="139">
        <v>42817</v>
      </c>
      <c r="J626" s="140">
        <v>0.76874999999999993</v>
      </c>
      <c r="K626" s="68"/>
      <c r="L626" s="68"/>
      <c r="M626" s="68"/>
      <c r="N626" s="68">
        <v>0</v>
      </c>
      <c r="O626" s="68">
        <v>0</v>
      </c>
      <c r="P626" s="68">
        <v>0</v>
      </c>
      <c r="Q626" s="126">
        <v>6.6</v>
      </c>
      <c r="R626" s="90"/>
      <c r="S626" s="90"/>
      <c r="T626" s="90"/>
      <c r="U626" s="143" t="s">
        <v>782</v>
      </c>
      <c r="V626" s="92" t="s">
        <v>776</v>
      </c>
      <c r="W626" s="93"/>
      <c r="X626" s="90" t="s">
        <v>777</v>
      </c>
    </row>
    <row r="627" spans="1:24" ht="30" outlineLevel="2">
      <c r="A627" s="68">
        <v>195</v>
      </c>
      <c r="B627" s="68" t="s">
        <v>710</v>
      </c>
      <c r="C627" s="86" t="s">
        <v>13</v>
      </c>
      <c r="D627" s="68">
        <v>240</v>
      </c>
      <c r="E627" s="74" t="s">
        <v>212</v>
      </c>
      <c r="F627" s="68"/>
      <c r="G627" s="139">
        <v>42818</v>
      </c>
      <c r="H627" s="140">
        <v>0.28541666666666665</v>
      </c>
      <c r="I627" s="139">
        <v>42818</v>
      </c>
      <c r="J627" s="140">
        <v>0.70138888888888884</v>
      </c>
      <c r="K627" s="68"/>
      <c r="L627" s="68"/>
      <c r="M627" s="68"/>
      <c r="N627" s="68">
        <v>0</v>
      </c>
      <c r="O627" s="68">
        <v>0</v>
      </c>
      <c r="P627" s="68">
        <v>0</v>
      </c>
      <c r="Q627" s="126">
        <v>9.98</v>
      </c>
      <c r="R627" s="90"/>
      <c r="S627" s="90"/>
      <c r="T627" s="90"/>
      <c r="U627" s="143" t="s">
        <v>782</v>
      </c>
      <c r="V627" s="92" t="s">
        <v>776</v>
      </c>
      <c r="W627" s="93"/>
      <c r="X627" s="90" t="s">
        <v>777</v>
      </c>
    </row>
    <row r="628" spans="1:24" ht="30" outlineLevel="2">
      <c r="A628" s="68">
        <v>195</v>
      </c>
      <c r="B628" s="68" t="s">
        <v>710</v>
      </c>
      <c r="C628" s="86" t="s">
        <v>13</v>
      </c>
      <c r="D628" s="68">
        <v>240</v>
      </c>
      <c r="E628" s="74" t="s">
        <v>212</v>
      </c>
      <c r="F628" s="68"/>
      <c r="G628" s="139">
        <v>42821</v>
      </c>
      <c r="H628" s="140">
        <v>0.3576388888888889</v>
      </c>
      <c r="I628" s="139">
        <v>42821</v>
      </c>
      <c r="J628" s="140">
        <v>0.70763888888888893</v>
      </c>
      <c r="K628" s="68"/>
      <c r="L628" s="68"/>
      <c r="M628" s="68"/>
      <c r="N628" s="68">
        <v>0</v>
      </c>
      <c r="O628" s="68">
        <v>0</v>
      </c>
      <c r="P628" s="68">
        <v>0</v>
      </c>
      <c r="Q628" s="126">
        <v>8.4</v>
      </c>
      <c r="R628" s="90"/>
      <c r="S628" s="90"/>
      <c r="T628" s="90"/>
      <c r="U628" s="143" t="s">
        <v>782</v>
      </c>
      <c r="V628" s="92" t="s">
        <v>776</v>
      </c>
      <c r="W628" s="93"/>
      <c r="X628" s="90" t="s">
        <v>777</v>
      </c>
    </row>
    <row r="629" spans="1:24" ht="30" outlineLevel="2">
      <c r="A629" s="68">
        <v>195</v>
      </c>
      <c r="B629" s="68" t="s">
        <v>710</v>
      </c>
      <c r="C629" s="86" t="s">
        <v>13</v>
      </c>
      <c r="D629" s="68">
        <v>240</v>
      </c>
      <c r="E629" s="74" t="s">
        <v>212</v>
      </c>
      <c r="F629" s="68"/>
      <c r="G629" s="105">
        <v>42824</v>
      </c>
      <c r="H629" s="123">
        <v>0.4055555555555555</v>
      </c>
      <c r="I629" s="105">
        <v>42824</v>
      </c>
      <c r="J629" s="123">
        <v>0.55486111111111114</v>
      </c>
      <c r="K629" s="68"/>
      <c r="L629" s="68"/>
      <c r="M629" s="68"/>
      <c r="N629" s="68">
        <v>0</v>
      </c>
      <c r="O629" s="68">
        <v>0</v>
      </c>
      <c r="P629" s="68">
        <v>0</v>
      </c>
      <c r="Q629" s="126">
        <v>3.58</v>
      </c>
      <c r="R629" s="90"/>
      <c r="S629" s="90"/>
      <c r="T629" s="90"/>
      <c r="U629" s="127" t="s">
        <v>782</v>
      </c>
      <c r="V629" s="92" t="s">
        <v>776</v>
      </c>
      <c r="W629" s="93"/>
      <c r="X629" s="90" t="s">
        <v>777</v>
      </c>
    </row>
    <row r="630" spans="1:24" ht="15" outlineLevel="1">
      <c r="A630" s="68"/>
      <c r="B630" s="68"/>
      <c r="C630" s="98" t="s">
        <v>472</v>
      </c>
      <c r="D630" s="68"/>
      <c r="E630" s="74"/>
      <c r="F630" s="68"/>
      <c r="G630" s="68"/>
      <c r="H630" s="68"/>
      <c r="I630" s="68"/>
      <c r="J630" s="68"/>
      <c r="K630" s="68"/>
      <c r="L630" s="68"/>
      <c r="M630" s="68"/>
      <c r="N630" s="68">
        <f>SUBTOTAL(9,N613:N629)</f>
        <v>0</v>
      </c>
      <c r="O630" s="68">
        <f t="shared" ref="O630:Q630" si="15">SUBTOTAL(9,O613:O629)</f>
        <v>0</v>
      </c>
      <c r="P630" s="68">
        <f t="shared" si="15"/>
        <v>0</v>
      </c>
      <c r="Q630" s="68">
        <f t="shared" si="15"/>
        <v>123.38000000000002</v>
      </c>
      <c r="R630" s="90"/>
      <c r="S630" s="90"/>
      <c r="T630" s="90"/>
      <c r="U630" s="68"/>
      <c r="V630" s="92"/>
      <c r="W630" s="97">
        <f>($W$6-O630-P630-N630)/($W$6-O630-P630)</f>
        <v>1</v>
      </c>
      <c r="X630" s="90"/>
    </row>
    <row r="631" spans="1:24" ht="30" outlineLevel="2">
      <c r="A631" s="68">
        <v>196</v>
      </c>
      <c r="B631" s="68" t="s">
        <v>711</v>
      </c>
      <c r="C631" s="86" t="s">
        <v>27</v>
      </c>
      <c r="D631" s="68">
        <v>125</v>
      </c>
      <c r="E631" s="74" t="s">
        <v>212</v>
      </c>
      <c r="F631" s="68"/>
      <c r="G631" s="105">
        <v>42796</v>
      </c>
      <c r="H631" s="132">
        <v>0.28888888888888892</v>
      </c>
      <c r="I631" s="105">
        <v>42796</v>
      </c>
      <c r="J631" s="132">
        <v>0.7583333333333333</v>
      </c>
      <c r="K631" s="68"/>
      <c r="L631" s="68"/>
      <c r="M631" s="68"/>
      <c r="N631" s="68">
        <v>0</v>
      </c>
      <c r="O631" s="68">
        <v>0</v>
      </c>
      <c r="P631" s="68">
        <v>0</v>
      </c>
      <c r="Q631" s="68">
        <v>11.27</v>
      </c>
      <c r="R631" s="90"/>
      <c r="S631" s="90"/>
      <c r="T631" s="90"/>
      <c r="U631" s="131" t="s">
        <v>782</v>
      </c>
      <c r="V631" s="92" t="s">
        <v>776</v>
      </c>
      <c r="W631" s="93"/>
      <c r="X631" s="94" t="s">
        <v>777</v>
      </c>
    </row>
    <row r="632" spans="1:24" ht="30" outlineLevel="2">
      <c r="A632" s="68">
        <v>196</v>
      </c>
      <c r="B632" s="68" t="s">
        <v>711</v>
      </c>
      <c r="C632" s="86" t="s">
        <v>27</v>
      </c>
      <c r="D632" s="68">
        <v>125</v>
      </c>
      <c r="E632" s="74" t="s">
        <v>212</v>
      </c>
      <c r="F632" s="68"/>
      <c r="G632" s="139">
        <v>42798</v>
      </c>
      <c r="H632" s="176">
        <v>0.27430555555555552</v>
      </c>
      <c r="I632" s="139">
        <v>42798</v>
      </c>
      <c r="J632" s="176">
        <v>0.77986111111111101</v>
      </c>
      <c r="K632" s="68"/>
      <c r="L632" s="68"/>
      <c r="M632" s="68"/>
      <c r="N632" s="68">
        <v>0</v>
      </c>
      <c r="O632" s="68">
        <v>0</v>
      </c>
      <c r="P632" s="68">
        <v>0</v>
      </c>
      <c r="Q632" s="68">
        <v>12.13</v>
      </c>
      <c r="R632" s="90"/>
      <c r="S632" s="90"/>
      <c r="T632" s="90"/>
      <c r="U632" s="144" t="s">
        <v>782</v>
      </c>
      <c r="V632" s="92" t="s">
        <v>776</v>
      </c>
      <c r="W632" s="93"/>
      <c r="X632" s="94" t="s">
        <v>777</v>
      </c>
    </row>
    <row r="633" spans="1:24" ht="30" outlineLevel="2">
      <c r="A633" s="68">
        <v>196</v>
      </c>
      <c r="B633" s="68" t="s">
        <v>711</v>
      </c>
      <c r="C633" s="86" t="s">
        <v>27</v>
      </c>
      <c r="D633" s="68">
        <v>125</v>
      </c>
      <c r="E633" s="74" t="s">
        <v>212</v>
      </c>
      <c r="F633" s="68"/>
      <c r="G633" s="139">
        <v>42799</v>
      </c>
      <c r="H633" s="140">
        <v>0.26805555555555555</v>
      </c>
      <c r="I633" s="139">
        <v>42799</v>
      </c>
      <c r="J633" s="140">
        <v>0.63958333333333328</v>
      </c>
      <c r="K633" s="68"/>
      <c r="L633" s="68"/>
      <c r="M633" s="68"/>
      <c r="N633" s="68">
        <v>0</v>
      </c>
      <c r="O633" s="68">
        <v>0</v>
      </c>
      <c r="P633" s="68">
        <v>0</v>
      </c>
      <c r="Q633" s="68">
        <v>8.92</v>
      </c>
      <c r="R633" s="90"/>
      <c r="S633" s="90"/>
      <c r="T633" s="90"/>
      <c r="U633" s="143" t="s">
        <v>782</v>
      </c>
      <c r="V633" s="92" t="s">
        <v>776</v>
      </c>
      <c r="W633" s="93"/>
      <c r="X633" s="94" t="s">
        <v>777</v>
      </c>
    </row>
    <row r="634" spans="1:24" ht="24.75" customHeight="1" outlineLevel="2">
      <c r="A634" s="68">
        <v>196</v>
      </c>
      <c r="B634" s="68" t="s">
        <v>711</v>
      </c>
      <c r="C634" s="86" t="s">
        <v>27</v>
      </c>
      <c r="D634" s="68">
        <v>125</v>
      </c>
      <c r="E634" s="74" t="s">
        <v>212</v>
      </c>
      <c r="F634" s="68"/>
      <c r="G634" s="139">
        <v>42821</v>
      </c>
      <c r="H634" s="140">
        <v>0.66249999999999998</v>
      </c>
      <c r="I634" s="139">
        <v>42821</v>
      </c>
      <c r="J634" s="140">
        <v>0.69930555555555562</v>
      </c>
      <c r="K634" s="68"/>
      <c r="L634" s="68"/>
      <c r="M634" s="68"/>
      <c r="N634" s="68">
        <v>0</v>
      </c>
      <c r="O634" s="68">
        <v>0</v>
      </c>
      <c r="P634" s="68">
        <v>0</v>
      </c>
      <c r="Q634" s="68">
        <v>0.88</v>
      </c>
      <c r="R634" s="90"/>
      <c r="S634" s="90"/>
      <c r="T634" s="90"/>
      <c r="U634" s="143" t="s">
        <v>782</v>
      </c>
      <c r="V634" s="92" t="s">
        <v>776</v>
      </c>
      <c r="W634" s="93"/>
      <c r="X634" s="94" t="s">
        <v>777</v>
      </c>
    </row>
    <row r="635" spans="1:24" ht="24.75" customHeight="1" outlineLevel="2">
      <c r="A635" s="68">
        <v>196</v>
      </c>
      <c r="B635" s="68" t="s">
        <v>711</v>
      </c>
      <c r="C635" s="86" t="s">
        <v>27</v>
      </c>
      <c r="D635" s="68">
        <v>125</v>
      </c>
      <c r="E635" s="74" t="s">
        <v>212</v>
      </c>
      <c r="F635" s="68"/>
      <c r="G635" s="105">
        <v>42824</v>
      </c>
      <c r="H635" s="123">
        <v>0.47638888888888892</v>
      </c>
      <c r="I635" s="105">
        <v>42824</v>
      </c>
      <c r="J635" s="123">
        <v>0.92361111111111116</v>
      </c>
      <c r="K635" s="68"/>
      <c r="L635" s="68"/>
      <c r="M635" s="68"/>
      <c r="N635" s="68">
        <v>0</v>
      </c>
      <c r="O635" s="68">
        <v>0</v>
      </c>
      <c r="P635" s="68">
        <v>0</v>
      </c>
      <c r="Q635" s="68">
        <v>10.73</v>
      </c>
      <c r="R635" s="90"/>
      <c r="S635" s="90"/>
      <c r="T635" s="90"/>
      <c r="U635" s="127" t="s">
        <v>782</v>
      </c>
      <c r="V635" s="92" t="s">
        <v>776</v>
      </c>
      <c r="W635" s="93"/>
      <c r="X635" s="94" t="s">
        <v>777</v>
      </c>
    </row>
    <row r="636" spans="1:24" ht="15" outlineLevel="1">
      <c r="A636" s="68"/>
      <c r="B636" s="68"/>
      <c r="C636" s="98" t="s">
        <v>473</v>
      </c>
      <c r="D636" s="68"/>
      <c r="E636" s="74"/>
      <c r="F636" s="68"/>
      <c r="G636" s="68"/>
      <c r="H636" s="68"/>
      <c r="I636" s="68"/>
      <c r="J636" s="68"/>
      <c r="K636" s="68"/>
      <c r="L636" s="68"/>
      <c r="M636" s="68"/>
      <c r="N636" s="68">
        <f>SUBTOTAL(9,N631:N635)</f>
        <v>0</v>
      </c>
      <c r="O636" s="68">
        <f t="shared" ref="O636:Q636" si="16">SUBTOTAL(9,O631:O635)</f>
        <v>0</v>
      </c>
      <c r="P636" s="68">
        <f t="shared" si="16"/>
        <v>0</v>
      </c>
      <c r="Q636" s="68">
        <f t="shared" si="16"/>
        <v>43.930000000000007</v>
      </c>
      <c r="R636" s="90"/>
      <c r="S636" s="90"/>
      <c r="T636" s="90"/>
      <c r="U636" s="68"/>
      <c r="V636" s="92"/>
      <c r="W636" s="97">
        <f>($W$6-O636-P636-N636)/($W$6-O636-P636)</f>
        <v>1</v>
      </c>
      <c r="X636" s="90"/>
    </row>
    <row r="637" spans="1:24" ht="20.25" customHeight="1" outlineLevel="2">
      <c r="A637" s="68">
        <v>197</v>
      </c>
      <c r="B637" s="68" t="s">
        <v>712</v>
      </c>
      <c r="C637" s="86" t="s">
        <v>4</v>
      </c>
      <c r="D637" s="68">
        <v>240</v>
      </c>
      <c r="E637" s="74" t="s">
        <v>212</v>
      </c>
      <c r="F637" s="68"/>
      <c r="G637" s="68"/>
      <c r="H637" s="68"/>
      <c r="I637" s="68"/>
      <c r="J637" s="68"/>
      <c r="K637" s="68"/>
      <c r="L637" s="68"/>
      <c r="M637" s="68"/>
      <c r="N637" s="68"/>
      <c r="O637" s="68"/>
      <c r="P637" s="68"/>
      <c r="Q637" s="68"/>
      <c r="R637" s="90"/>
      <c r="S637" s="90"/>
      <c r="T637" s="90"/>
      <c r="U637" s="68"/>
      <c r="V637" s="92" t="s">
        <v>776</v>
      </c>
      <c r="W637" s="93"/>
      <c r="X637" s="90"/>
    </row>
    <row r="638" spans="1:24" ht="15" outlineLevel="1">
      <c r="A638" s="68"/>
      <c r="B638" s="68"/>
      <c r="C638" s="98" t="s">
        <v>474</v>
      </c>
      <c r="D638" s="68"/>
      <c r="E638" s="74"/>
      <c r="F638" s="68"/>
      <c r="G638" s="68"/>
      <c r="H638" s="68"/>
      <c r="I638" s="68"/>
      <c r="J638" s="68"/>
      <c r="K638" s="68"/>
      <c r="L638" s="68"/>
      <c r="M638" s="68"/>
      <c r="N638" s="68">
        <f>SUBTOTAL(9,N637:N637)</f>
        <v>0</v>
      </c>
      <c r="O638" s="68">
        <f>SUBTOTAL(9,O637:O637)</f>
        <v>0</v>
      </c>
      <c r="P638" s="68">
        <f>SUBTOTAL(9,P637:P637)</f>
        <v>0</v>
      </c>
      <c r="Q638" s="68">
        <f>SUBTOTAL(9,Q637:Q637)</f>
        <v>0</v>
      </c>
      <c r="R638" s="90"/>
      <c r="S638" s="90"/>
      <c r="T638" s="90"/>
      <c r="U638" s="68"/>
      <c r="V638" s="92"/>
      <c r="W638" s="97">
        <f>($W$6-O638-P638-N638)/($W$6-O638-P638)</f>
        <v>1</v>
      </c>
      <c r="X638" s="90"/>
    </row>
    <row r="639" spans="1:24" ht="21" customHeight="1" outlineLevel="2">
      <c r="A639" s="68">
        <v>198</v>
      </c>
      <c r="B639" s="68" t="s">
        <v>713</v>
      </c>
      <c r="C639" s="86" t="s">
        <v>193</v>
      </c>
      <c r="D639" s="68">
        <v>125</v>
      </c>
      <c r="E639" s="74" t="s">
        <v>212</v>
      </c>
      <c r="F639" s="68"/>
      <c r="G639" s="68"/>
      <c r="H639" s="68"/>
      <c r="I639" s="68"/>
      <c r="J639" s="68"/>
      <c r="K639" s="68"/>
      <c r="L639" s="68"/>
      <c r="M639" s="68"/>
      <c r="N639" s="68"/>
      <c r="O639" s="68"/>
      <c r="P639" s="68"/>
      <c r="Q639" s="68"/>
      <c r="R639" s="90"/>
      <c r="S639" s="90"/>
      <c r="T639" s="90"/>
      <c r="U639" s="68"/>
      <c r="V639" s="92" t="s">
        <v>776</v>
      </c>
      <c r="W639" s="93"/>
      <c r="X639" s="90"/>
    </row>
    <row r="640" spans="1:24" ht="15" outlineLevel="1">
      <c r="A640" s="68"/>
      <c r="B640" s="68"/>
      <c r="C640" s="98" t="s">
        <v>475</v>
      </c>
      <c r="D640" s="68"/>
      <c r="E640" s="74"/>
      <c r="F640" s="68"/>
      <c r="G640" s="68"/>
      <c r="H640" s="68"/>
      <c r="I640" s="68"/>
      <c r="J640" s="68"/>
      <c r="K640" s="68"/>
      <c r="L640" s="68"/>
      <c r="M640" s="68"/>
      <c r="N640" s="68">
        <f>SUBTOTAL(9,N639:N639)</f>
        <v>0</v>
      </c>
      <c r="O640" s="68">
        <f>SUBTOTAL(9,O639:O639)</f>
        <v>0</v>
      </c>
      <c r="P640" s="68">
        <f>SUBTOTAL(9,P639:P639)</f>
        <v>0</v>
      </c>
      <c r="Q640" s="68">
        <f>SUBTOTAL(9,Q639:Q639)</f>
        <v>0</v>
      </c>
      <c r="R640" s="90"/>
      <c r="S640" s="90"/>
      <c r="T640" s="90"/>
      <c r="U640" s="68"/>
      <c r="V640" s="92"/>
      <c r="W640" s="97">
        <f>($W$6-O640-P640-N640)/($W$6-O640-P640)</f>
        <v>1</v>
      </c>
      <c r="X640" s="90"/>
    </row>
    <row r="641" spans="1:24" ht="15" outlineLevel="2">
      <c r="A641" s="68">
        <v>199</v>
      </c>
      <c r="B641" s="68" t="s">
        <v>714</v>
      </c>
      <c r="C641" s="86" t="s">
        <v>194</v>
      </c>
      <c r="D641" s="68">
        <v>240</v>
      </c>
      <c r="E641" s="74" t="s">
        <v>212</v>
      </c>
      <c r="F641" s="68"/>
      <c r="G641" s="105"/>
      <c r="H641" s="132"/>
      <c r="I641" s="105"/>
      <c r="J641" s="132"/>
      <c r="K641" s="68"/>
      <c r="L641" s="68"/>
      <c r="M641" s="68"/>
      <c r="N641" s="68"/>
      <c r="O641" s="68"/>
      <c r="P641" s="68"/>
      <c r="Q641" s="68"/>
      <c r="R641" s="90"/>
      <c r="S641" s="90"/>
      <c r="T641" s="90"/>
      <c r="U641" s="91"/>
      <c r="V641" s="92"/>
      <c r="W641" s="93"/>
      <c r="X641" s="94"/>
    </row>
    <row r="642" spans="1:24" ht="15" outlineLevel="1">
      <c r="A642" s="68"/>
      <c r="B642" s="68"/>
      <c r="C642" s="98" t="s">
        <v>476</v>
      </c>
      <c r="D642" s="68"/>
      <c r="E642" s="74"/>
      <c r="F642" s="68"/>
      <c r="G642" s="68"/>
      <c r="H642" s="68"/>
      <c r="I642" s="68"/>
      <c r="J642" s="68"/>
      <c r="K642" s="68"/>
      <c r="L642" s="68"/>
      <c r="M642" s="68"/>
      <c r="N642" s="68">
        <f>SUBTOTAL(9,N641:N641)</f>
        <v>0</v>
      </c>
      <c r="O642" s="68">
        <f>SUBTOTAL(9,O641:O641)</f>
        <v>0</v>
      </c>
      <c r="P642" s="68">
        <f>SUBTOTAL(9,P641:P641)</f>
        <v>0</v>
      </c>
      <c r="Q642" s="68">
        <f>SUBTOTAL(9,Q641:Q641)</f>
        <v>0</v>
      </c>
      <c r="R642" s="90"/>
      <c r="S642" s="90"/>
      <c r="T642" s="90"/>
      <c r="U642" s="68"/>
      <c r="V642" s="92"/>
      <c r="W642" s="97">
        <f>($W$6-O642-P642-N642)/($W$6-O642-P642)</f>
        <v>1</v>
      </c>
      <c r="X642" s="90"/>
    </row>
    <row r="643" spans="1:24" ht="23.25" customHeight="1" outlineLevel="2">
      <c r="A643" s="68">
        <v>200</v>
      </c>
      <c r="B643" s="68" t="s">
        <v>715</v>
      </c>
      <c r="C643" s="86" t="s">
        <v>195</v>
      </c>
      <c r="D643" s="68">
        <v>125</v>
      </c>
      <c r="E643" s="74" t="s">
        <v>212</v>
      </c>
      <c r="F643" s="68"/>
      <c r="G643" s="68"/>
      <c r="H643" s="68"/>
      <c r="I643" s="68"/>
      <c r="J643" s="68"/>
      <c r="K643" s="68"/>
      <c r="L643" s="68"/>
      <c r="M643" s="68"/>
      <c r="N643" s="68"/>
      <c r="O643" s="68"/>
      <c r="P643" s="68"/>
      <c r="Q643" s="68"/>
      <c r="R643" s="90"/>
      <c r="S643" s="90"/>
      <c r="T643" s="90"/>
      <c r="U643" s="68"/>
      <c r="V643" s="92" t="s">
        <v>776</v>
      </c>
      <c r="W643" s="93"/>
      <c r="X643" s="90"/>
    </row>
    <row r="644" spans="1:24" ht="15" outlineLevel="1">
      <c r="A644" s="68"/>
      <c r="B644" s="68"/>
      <c r="C644" s="98" t="s">
        <v>477</v>
      </c>
      <c r="D644" s="68"/>
      <c r="E644" s="74"/>
      <c r="F644" s="68"/>
      <c r="G644" s="68"/>
      <c r="H644" s="68"/>
      <c r="I644" s="68"/>
      <c r="J644" s="68"/>
      <c r="K644" s="68"/>
      <c r="L644" s="68"/>
      <c r="M644" s="68"/>
      <c r="N644" s="68">
        <f>SUBTOTAL(9,N643:N643)</f>
        <v>0</v>
      </c>
      <c r="O644" s="68">
        <f>SUBTOTAL(9,O643:O643)</f>
        <v>0</v>
      </c>
      <c r="P644" s="68">
        <f>SUBTOTAL(9,P643:P643)</f>
        <v>0</v>
      </c>
      <c r="Q644" s="68">
        <f>SUBTOTAL(9,Q643:Q643)</f>
        <v>0</v>
      </c>
      <c r="R644" s="90"/>
      <c r="S644" s="90"/>
      <c r="T644" s="90"/>
      <c r="U644" s="68"/>
      <c r="V644" s="92"/>
      <c r="W644" s="97">
        <f>($W$6-O644-P644-N644)/($W$6-O644-P644)</f>
        <v>1</v>
      </c>
      <c r="X644" s="90"/>
    </row>
    <row r="645" spans="1:24" ht="24" customHeight="1" outlineLevel="2">
      <c r="A645" s="68">
        <v>201</v>
      </c>
      <c r="B645" s="68" t="s">
        <v>716</v>
      </c>
      <c r="C645" s="86" t="s">
        <v>196</v>
      </c>
      <c r="D645" s="68">
        <v>240</v>
      </c>
      <c r="E645" s="74" t="s">
        <v>212</v>
      </c>
      <c r="F645" s="68"/>
      <c r="G645" s="68"/>
      <c r="H645" s="68"/>
      <c r="I645" s="68"/>
      <c r="J645" s="68"/>
      <c r="K645" s="68"/>
      <c r="L645" s="68"/>
      <c r="M645" s="68"/>
      <c r="N645" s="68"/>
      <c r="O645" s="68"/>
      <c r="P645" s="68"/>
      <c r="Q645" s="68"/>
      <c r="R645" s="90"/>
      <c r="S645" s="90"/>
      <c r="T645" s="90"/>
      <c r="U645" s="68"/>
      <c r="V645" s="92" t="s">
        <v>776</v>
      </c>
      <c r="W645" s="93"/>
      <c r="X645" s="90"/>
    </row>
    <row r="646" spans="1:24" ht="15" outlineLevel="1">
      <c r="A646" s="68"/>
      <c r="B646" s="68"/>
      <c r="C646" s="98" t="s">
        <v>478</v>
      </c>
      <c r="D646" s="68"/>
      <c r="E646" s="74"/>
      <c r="F646" s="68"/>
      <c r="G646" s="68"/>
      <c r="H646" s="68"/>
      <c r="I646" s="68"/>
      <c r="J646" s="68"/>
      <c r="K646" s="68"/>
      <c r="L646" s="68"/>
      <c r="M646" s="68"/>
      <c r="N646" s="68">
        <f>SUBTOTAL(9,N645:N645)</f>
        <v>0</v>
      </c>
      <c r="O646" s="68">
        <f>SUBTOTAL(9,O645:O645)</f>
        <v>0</v>
      </c>
      <c r="P646" s="68">
        <f>SUBTOTAL(9,P645:P645)</f>
        <v>0</v>
      </c>
      <c r="Q646" s="68">
        <f>SUBTOTAL(9,Q645:Q645)</f>
        <v>0</v>
      </c>
      <c r="R646" s="90"/>
      <c r="S646" s="90"/>
      <c r="T646" s="90"/>
      <c r="U646" s="68"/>
      <c r="V646" s="92"/>
      <c r="W646" s="97">
        <f>($W$6-O646-P646-N646)/($W$6-O646-P646)</f>
        <v>1</v>
      </c>
      <c r="X646" s="90"/>
    </row>
    <row r="647" spans="1:24" ht="24.75" customHeight="1" outlineLevel="2">
      <c r="A647" s="68">
        <v>202</v>
      </c>
      <c r="B647" s="68" t="s">
        <v>717</v>
      </c>
      <c r="C647" s="86" t="s">
        <v>18</v>
      </c>
      <c r="D647" s="68">
        <v>240</v>
      </c>
      <c r="E647" s="74" t="s">
        <v>212</v>
      </c>
      <c r="F647" s="68"/>
      <c r="G647" s="68"/>
      <c r="H647" s="68"/>
      <c r="I647" s="68"/>
      <c r="J647" s="68"/>
      <c r="K647" s="68"/>
      <c r="L647" s="68"/>
      <c r="M647" s="68"/>
      <c r="N647" s="68"/>
      <c r="O647" s="68"/>
      <c r="P647" s="68"/>
      <c r="Q647" s="68"/>
      <c r="R647" s="90"/>
      <c r="S647" s="90"/>
      <c r="T647" s="90"/>
      <c r="U647" s="68"/>
      <c r="V647" s="92" t="s">
        <v>776</v>
      </c>
      <c r="W647" s="93"/>
      <c r="X647" s="90"/>
    </row>
    <row r="648" spans="1:24" ht="15" outlineLevel="1">
      <c r="A648" s="68"/>
      <c r="B648" s="68"/>
      <c r="C648" s="98" t="s">
        <v>479</v>
      </c>
      <c r="D648" s="68"/>
      <c r="E648" s="74"/>
      <c r="F648" s="68"/>
      <c r="G648" s="68"/>
      <c r="H648" s="68"/>
      <c r="I648" s="68"/>
      <c r="J648" s="68"/>
      <c r="K648" s="68"/>
      <c r="L648" s="68"/>
      <c r="M648" s="68"/>
      <c r="N648" s="68">
        <f>SUBTOTAL(9,N647:N647)</f>
        <v>0</v>
      </c>
      <c r="O648" s="68">
        <f>SUBTOTAL(9,O647:O647)</f>
        <v>0</v>
      </c>
      <c r="P648" s="68">
        <f>SUBTOTAL(9,P647:P647)</f>
        <v>0</v>
      </c>
      <c r="Q648" s="68">
        <f>SUBTOTAL(9,Q647:Q647)</f>
        <v>0</v>
      </c>
      <c r="R648" s="90"/>
      <c r="S648" s="90"/>
      <c r="T648" s="90"/>
      <c r="U648" s="68"/>
      <c r="V648" s="92"/>
      <c r="W648" s="97">
        <f>($W$6-O648-P648-N648)/($W$6-O648-P648)</f>
        <v>1</v>
      </c>
      <c r="X648" s="90"/>
    </row>
    <row r="649" spans="1:24" ht="24.75" customHeight="1" outlineLevel="2">
      <c r="A649" s="68">
        <v>203</v>
      </c>
      <c r="B649" s="68" t="s">
        <v>718</v>
      </c>
      <c r="C649" s="86" t="s">
        <v>197</v>
      </c>
      <c r="D649" s="68">
        <v>240</v>
      </c>
      <c r="E649" s="74" t="s">
        <v>212</v>
      </c>
      <c r="F649" s="68"/>
      <c r="G649" s="68"/>
      <c r="H649" s="68"/>
      <c r="I649" s="68"/>
      <c r="J649" s="68"/>
      <c r="K649" s="68"/>
      <c r="L649" s="68"/>
      <c r="M649" s="68"/>
      <c r="N649" s="68"/>
      <c r="O649" s="68"/>
      <c r="P649" s="68"/>
      <c r="Q649" s="68"/>
      <c r="R649" s="90"/>
      <c r="S649" s="90"/>
      <c r="T649" s="90"/>
      <c r="U649" s="68"/>
      <c r="V649" s="92" t="s">
        <v>776</v>
      </c>
      <c r="W649" s="93"/>
      <c r="X649" s="90"/>
    </row>
    <row r="650" spans="1:24" ht="15" outlineLevel="1">
      <c r="A650" s="68"/>
      <c r="B650" s="68"/>
      <c r="C650" s="98" t="s">
        <v>480</v>
      </c>
      <c r="D650" s="68"/>
      <c r="E650" s="74"/>
      <c r="F650" s="68"/>
      <c r="G650" s="68"/>
      <c r="H650" s="68"/>
      <c r="I650" s="68"/>
      <c r="J650" s="68"/>
      <c r="K650" s="68"/>
      <c r="L650" s="68"/>
      <c r="M650" s="68"/>
      <c r="N650" s="68">
        <f>SUBTOTAL(9,N649:N649)</f>
        <v>0</v>
      </c>
      <c r="O650" s="68">
        <f>SUBTOTAL(9,O649:O649)</f>
        <v>0</v>
      </c>
      <c r="P650" s="68">
        <f>SUBTOTAL(9,P649:P649)</f>
        <v>0</v>
      </c>
      <c r="Q650" s="68">
        <f>SUBTOTAL(9,Q649:Q649)</f>
        <v>0</v>
      </c>
      <c r="R650" s="90"/>
      <c r="S650" s="90"/>
      <c r="T650" s="90"/>
      <c r="U650" s="68"/>
      <c r="V650" s="92"/>
      <c r="W650" s="97">
        <f>($W$6-O650-P650-N650)/($W$6-O650-P650)</f>
        <v>1</v>
      </c>
      <c r="X650" s="90"/>
    </row>
    <row r="651" spans="1:24" ht="15" outlineLevel="2">
      <c r="A651" s="68">
        <v>204</v>
      </c>
      <c r="B651" s="68" t="s">
        <v>719</v>
      </c>
      <c r="C651" s="86" t="s">
        <v>198</v>
      </c>
      <c r="D651" s="68">
        <v>240</v>
      </c>
      <c r="E651" s="74" t="s">
        <v>212</v>
      </c>
      <c r="F651" s="68"/>
      <c r="G651" s="105"/>
      <c r="H651" s="132"/>
      <c r="I651" s="105"/>
      <c r="J651" s="132"/>
      <c r="K651" s="68"/>
      <c r="L651" s="68"/>
      <c r="M651" s="68"/>
      <c r="N651" s="68"/>
      <c r="O651" s="68"/>
      <c r="P651" s="68"/>
      <c r="Q651" s="68"/>
      <c r="R651" s="90"/>
      <c r="S651" s="90"/>
      <c r="T651" s="90"/>
      <c r="U651" s="91"/>
      <c r="V651" s="92"/>
      <c r="W651" s="93"/>
      <c r="X651" s="94"/>
    </row>
    <row r="652" spans="1:24" ht="15" outlineLevel="1">
      <c r="A652" s="68"/>
      <c r="B652" s="68"/>
      <c r="C652" s="98" t="s">
        <v>481</v>
      </c>
      <c r="D652" s="68"/>
      <c r="E652" s="74"/>
      <c r="F652" s="68"/>
      <c r="G652" s="68"/>
      <c r="H652" s="68"/>
      <c r="I652" s="68"/>
      <c r="J652" s="68"/>
      <c r="K652" s="68"/>
      <c r="L652" s="68"/>
      <c r="M652" s="68"/>
      <c r="N652" s="68">
        <f>SUBTOTAL(9,N651:N651)</f>
        <v>0</v>
      </c>
      <c r="O652" s="68">
        <f>SUBTOTAL(9,O651:O651)</f>
        <v>0</v>
      </c>
      <c r="P652" s="68">
        <f>SUBTOTAL(9,P651:P651)</f>
        <v>0</v>
      </c>
      <c r="Q652" s="68">
        <f>SUBTOTAL(9,Q651:Q651)</f>
        <v>0</v>
      </c>
      <c r="R652" s="90"/>
      <c r="S652" s="90"/>
      <c r="T652" s="90"/>
      <c r="U652" s="68"/>
      <c r="V652" s="92"/>
      <c r="W652" s="97">
        <f>($W$6-O652-P652-N652)/($W$6-O652-P652)</f>
        <v>1</v>
      </c>
      <c r="X652" s="90"/>
    </row>
    <row r="653" spans="1:24" ht="27" customHeight="1" outlineLevel="2">
      <c r="A653" s="68">
        <v>205</v>
      </c>
      <c r="B653" s="68" t="s">
        <v>720</v>
      </c>
      <c r="C653" s="86" t="s">
        <v>199</v>
      </c>
      <c r="D653" s="68">
        <v>80</v>
      </c>
      <c r="E653" s="74" t="s">
        <v>212</v>
      </c>
      <c r="F653" s="68"/>
      <c r="G653" s="105">
        <v>42824</v>
      </c>
      <c r="H653" s="123">
        <v>0.4770833333333333</v>
      </c>
      <c r="I653" s="105">
        <v>42825</v>
      </c>
      <c r="J653" s="123">
        <v>0.87152777777777779</v>
      </c>
      <c r="K653" s="68"/>
      <c r="L653" s="68"/>
      <c r="M653" s="68"/>
      <c r="N653" s="68">
        <v>0</v>
      </c>
      <c r="O653" s="68">
        <v>0</v>
      </c>
      <c r="P653" s="68">
        <v>0</v>
      </c>
      <c r="Q653" s="68">
        <v>33.47</v>
      </c>
      <c r="R653" s="90"/>
      <c r="S653" s="90"/>
      <c r="T653" s="90"/>
      <c r="U653" s="127" t="s">
        <v>782</v>
      </c>
      <c r="V653" s="92" t="s">
        <v>776</v>
      </c>
      <c r="W653" s="93"/>
      <c r="X653" s="90" t="s">
        <v>777</v>
      </c>
    </row>
    <row r="654" spans="1:24" ht="15" outlineLevel="1">
      <c r="A654" s="68"/>
      <c r="B654" s="68"/>
      <c r="C654" s="98" t="s">
        <v>482</v>
      </c>
      <c r="D654" s="68"/>
      <c r="E654" s="74"/>
      <c r="F654" s="68"/>
      <c r="G654" s="68"/>
      <c r="H654" s="68"/>
      <c r="I654" s="68"/>
      <c r="J654" s="68"/>
      <c r="K654" s="68"/>
      <c r="L654" s="68"/>
      <c r="M654" s="68"/>
      <c r="N654" s="68">
        <f>SUBTOTAL(9,N653:N653)</f>
        <v>0</v>
      </c>
      <c r="O654" s="68">
        <f>SUBTOTAL(9,O653:O653)</f>
        <v>0</v>
      </c>
      <c r="P654" s="68">
        <f>SUBTOTAL(9,P653:P653)</f>
        <v>0</v>
      </c>
      <c r="Q654" s="68">
        <f>SUBTOTAL(9,Q653:Q653)</f>
        <v>33.47</v>
      </c>
      <c r="R654" s="90"/>
      <c r="S654" s="90"/>
      <c r="T654" s="90"/>
      <c r="U654" s="68"/>
      <c r="V654" s="92"/>
      <c r="W654" s="97">
        <f>($W$6-O654-P654-N654)/($W$6-O654-P654)</f>
        <v>1</v>
      </c>
      <c r="X654" s="90"/>
    </row>
    <row r="655" spans="1:24" ht="21.75" customHeight="1" outlineLevel="2">
      <c r="A655" s="68">
        <v>206</v>
      </c>
      <c r="B655" s="68" t="s">
        <v>721</v>
      </c>
      <c r="C655" s="86" t="s">
        <v>200</v>
      </c>
      <c r="D655" s="68">
        <v>80</v>
      </c>
      <c r="E655" s="74" t="s">
        <v>212</v>
      </c>
      <c r="F655" s="68"/>
      <c r="G655" s="105">
        <v>42824</v>
      </c>
      <c r="H655" s="123">
        <v>0.4770833333333333</v>
      </c>
      <c r="I655" s="105" t="s">
        <v>810</v>
      </c>
      <c r="J655" s="123" t="s">
        <v>810</v>
      </c>
      <c r="K655" s="68"/>
      <c r="L655" s="68"/>
      <c r="M655" s="68"/>
      <c r="N655" s="68">
        <v>0</v>
      </c>
      <c r="O655" s="68">
        <v>0</v>
      </c>
      <c r="P655" s="68">
        <v>0</v>
      </c>
      <c r="Q655" s="68">
        <v>0</v>
      </c>
      <c r="R655" s="90"/>
      <c r="S655" s="90"/>
      <c r="T655" s="90"/>
      <c r="U655" s="127" t="s">
        <v>782</v>
      </c>
      <c r="V655" s="92" t="s">
        <v>776</v>
      </c>
      <c r="W655" s="93"/>
      <c r="X655" s="90" t="s">
        <v>777</v>
      </c>
    </row>
    <row r="656" spans="1:24" ht="15" outlineLevel="1">
      <c r="A656" s="68"/>
      <c r="B656" s="68"/>
      <c r="C656" s="98" t="s">
        <v>483</v>
      </c>
      <c r="D656" s="68"/>
      <c r="E656" s="74"/>
      <c r="F656" s="68"/>
      <c r="G656" s="68"/>
      <c r="H656" s="68"/>
      <c r="I656" s="68"/>
      <c r="J656" s="68"/>
      <c r="K656" s="68"/>
      <c r="L656" s="68"/>
      <c r="M656" s="68"/>
      <c r="N656" s="68">
        <f>SUBTOTAL(9,N655:N655)</f>
        <v>0</v>
      </c>
      <c r="O656" s="68">
        <f>SUBTOTAL(9,O655:O655)</f>
        <v>0</v>
      </c>
      <c r="P656" s="68">
        <f>SUBTOTAL(9,P655:P655)</f>
        <v>0</v>
      </c>
      <c r="Q656" s="68">
        <f>SUBTOTAL(9,Q655:Q655)</f>
        <v>0</v>
      </c>
      <c r="R656" s="90"/>
      <c r="S656" s="90"/>
      <c r="T656" s="90"/>
      <c r="U656" s="68"/>
      <c r="V656" s="92"/>
      <c r="W656" s="97">
        <f>($W$6-O656-P656-N656)/($W$6-O656-P656)</f>
        <v>1</v>
      </c>
      <c r="X656" s="90"/>
    </row>
    <row r="657" spans="1:24" ht="24" customHeight="1" outlineLevel="2">
      <c r="A657" s="68">
        <v>207</v>
      </c>
      <c r="B657" s="68" t="s">
        <v>722</v>
      </c>
      <c r="C657" s="86" t="s">
        <v>201</v>
      </c>
      <c r="D657" s="68">
        <v>125</v>
      </c>
      <c r="E657" s="74" t="s">
        <v>212</v>
      </c>
      <c r="F657" s="68"/>
      <c r="G657" s="172"/>
      <c r="H657" s="173"/>
      <c r="I657" s="112"/>
      <c r="J657" s="174"/>
      <c r="K657" s="68"/>
      <c r="L657" s="68"/>
      <c r="M657" s="68"/>
      <c r="N657" s="68">
        <v>0</v>
      </c>
      <c r="O657" s="68">
        <v>0</v>
      </c>
      <c r="P657" s="68">
        <v>0</v>
      </c>
      <c r="Q657" s="68">
        <v>0</v>
      </c>
      <c r="R657" s="90"/>
      <c r="S657" s="90"/>
      <c r="T657" s="90"/>
      <c r="U657" s="91"/>
      <c r="V657" s="92" t="s">
        <v>776</v>
      </c>
      <c r="W657" s="93"/>
      <c r="X657" s="90"/>
    </row>
    <row r="658" spans="1:24" ht="15" outlineLevel="1">
      <c r="A658" s="68"/>
      <c r="B658" s="68"/>
      <c r="C658" s="98" t="s">
        <v>484</v>
      </c>
      <c r="D658" s="68"/>
      <c r="E658" s="74"/>
      <c r="F658" s="68"/>
      <c r="G658" s="68"/>
      <c r="H658" s="68"/>
      <c r="I658" s="68"/>
      <c r="J658" s="68"/>
      <c r="K658" s="68"/>
      <c r="L658" s="68"/>
      <c r="M658" s="68"/>
      <c r="N658" s="68">
        <f>SUBTOTAL(9,N657:N657)</f>
        <v>0</v>
      </c>
      <c r="O658" s="68">
        <f>SUBTOTAL(9,O657:O657)</f>
        <v>0</v>
      </c>
      <c r="P658" s="68">
        <f>SUBTOTAL(9,P657:P657)</f>
        <v>0</v>
      </c>
      <c r="Q658" s="68">
        <f>SUBTOTAL(9,Q657:Q657)</f>
        <v>0</v>
      </c>
      <c r="R658" s="90"/>
      <c r="S658" s="90"/>
      <c r="T658" s="90"/>
      <c r="U658" s="68"/>
      <c r="V658" s="92"/>
      <c r="W658" s="97">
        <f>($W$6-O658-P658-N658)/($W$6-O658-P658)</f>
        <v>1</v>
      </c>
      <c r="X658" s="90"/>
    </row>
    <row r="659" spans="1:24" ht="20.25" customHeight="1" outlineLevel="2">
      <c r="A659" s="68">
        <v>208</v>
      </c>
      <c r="B659" s="68" t="s">
        <v>723</v>
      </c>
      <c r="C659" s="86" t="s">
        <v>202</v>
      </c>
      <c r="D659" s="68">
        <v>330</v>
      </c>
      <c r="E659" s="74" t="s">
        <v>212</v>
      </c>
      <c r="F659" s="68"/>
      <c r="G659" s="68"/>
      <c r="H659" s="68"/>
      <c r="I659" s="68"/>
      <c r="J659" s="68"/>
      <c r="K659" s="68"/>
      <c r="L659" s="68"/>
      <c r="M659" s="68"/>
      <c r="N659" s="68"/>
      <c r="O659" s="68"/>
      <c r="P659" s="68"/>
      <c r="Q659" s="68"/>
      <c r="R659" s="90"/>
      <c r="S659" s="90"/>
      <c r="T659" s="90"/>
      <c r="U659" s="68"/>
      <c r="V659" s="92" t="s">
        <v>776</v>
      </c>
      <c r="W659" s="93"/>
      <c r="X659" s="90"/>
    </row>
    <row r="660" spans="1:24" ht="15" outlineLevel="1">
      <c r="A660" s="68"/>
      <c r="B660" s="68"/>
      <c r="C660" s="98" t="s">
        <v>485</v>
      </c>
      <c r="D660" s="68"/>
      <c r="E660" s="74"/>
      <c r="F660" s="68"/>
      <c r="G660" s="68"/>
      <c r="H660" s="68"/>
      <c r="I660" s="68"/>
      <c r="J660" s="68"/>
      <c r="K660" s="68"/>
      <c r="L660" s="68"/>
      <c r="M660" s="68"/>
      <c r="N660" s="68">
        <f>SUBTOTAL(9,N659:N659)</f>
        <v>0</v>
      </c>
      <c r="O660" s="68">
        <f>SUBTOTAL(9,O659:O659)</f>
        <v>0</v>
      </c>
      <c r="P660" s="68">
        <f>SUBTOTAL(9,P659:P659)</f>
        <v>0</v>
      </c>
      <c r="Q660" s="68">
        <f>SUBTOTAL(9,Q659:Q659)</f>
        <v>0</v>
      </c>
      <c r="R660" s="90"/>
      <c r="S660" s="90"/>
      <c r="T660" s="90"/>
      <c r="U660" s="68"/>
      <c r="V660" s="92"/>
      <c r="W660" s="97">
        <f>($W$6-O660-P660-N660)/($W$6-O660-P660)</f>
        <v>1</v>
      </c>
      <c r="X660" s="90"/>
    </row>
    <row r="661" spans="1:24" ht="23.25" customHeight="1" outlineLevel="2">
      <c r="A661" s="68">
        <v>209</v>
      </c>
      <c r="B661" s="68" t="s">
        <v>724</v>
      </c>
      <c r="C661" s="86" t="s">
        <v>203</v>
      </c>
      <c r="D661" s="68">
        <v>80</v>
      </c>
      <c r="E661" s="74" t="s">
        <v>212</v>
      </c>
      <c r="F661" s="68"/>
      <c r="G661" s="68"/>
      <c r="H661" s="68"/>
      <c r="I661" s="68"/>
      <c r="J661" s="68"/>
      <c r="K661" s="68"/>
      <c r="L661" s="68"/>
      <c r="M661" s="68"/>
      <c r="N661" s="68"/>
      <c r="O661" s="68"/>
      <c r="P661" s="68"/>
      <c r="Q661" s="68"/>
      <c r="R661" s="90"/>
      <c r="S661" s="90"/>
      <c r="T661" s="90"/>
      <c r="U661" s="68"/>
      <c r="V661" s="92" t="s">
        <v>776</v>
      </c>
      <c r="W661" s="93"/>
      <c r="X661" s="90"/>
    </row>
    <row r="662" spans="1:24" ht="15" outlineLevel="1">
      <c r="A662" s="68"/>
      <c r="B662" s="68"/>
      <c r="C662" s="98" t="s">
        <v>486</v>
      </c>
      <c r="D662" s="68"/>
      <c r="E662" s="74"/>
      <c r="F662" s="68"/>
      <c r="G662" s="68"/>
      <c r="H662" s="68"/>
      <c r="I662" s="68"/>
      <c r="J662" s="68"/>
      <c r="K662" s="68"/>
      <c r="L662" s="68"/>
      <c r="M662" s="68"/>
      <c r="N662" s="68">
        <f>SUBTOTAL(9,N661:N661)</f>
        <v>0</v>
      </c>
      <c r="O662" s="68">
        <f>SUBTOTAL(9,O661:O661)</f>
        <v>0</v>
      </c>
      <c r="P662" s="68">
        <f>SUBTOTAL(9,P661:P661)</f>
        <v>0</v>
      </c>
      <c r="Q662" s="68">
        <f>SUBTOTAL(9,Q661:Q661)</f>
        <v>0</v>
      </c>
      <c r="R662" s="90"/>
      <c r="S662" s="90"/>
      <c r="T662" s="90"/>
      <c r="U662" s="68"/>
      <c r="V662" s="92"/>
      <c r="W662" s="97">
        <f>($W$6-O662-P662-N662)/($W$6-O662-P662)</f>
        <v>1</v>
      </c>
      <c r="X662" s="90"/>
    </row>
    <row r="663" spans="1:24" ht="21.75" customHeight="1" outlineLevel="2">
      <c r="A663" s="68">
        <v>210</v>
      </c>
      <c r="B663" s="68" t="s">
        <v>725</v>
      </c>
      <c r="C663" s="86" t="s">
        <v>204</v>
      </c>
      <c r="D663" s="68">
        <v>125</v>
      </c>
      <c r="E663" s="74" t="s">
        <v>212</v>
      </c>
      <c r="F663" s="68"/>
      <c r="G663" s="105"/>
      <c r="H663" s="132"/>
      <c r="I663" s="105"/>
      <c r="J663" s="132"/>
      <c r="K663" s="68"/>
      <c r="L663" s="68"/>
      <c r="M663" s="68"/>
      <c r="N663" s="68">
        <v>0</v>
      </c>
      <c r="O663" s="68">
        <v>0</v>
      </c>
      <c r="P663" s="68">
        <v>0</v>
      </c>
      <c r="Q663" s="68">
        <v>0</v>
      </c>
      <c r="R663" s="90"/>
      <c r="S663" s="90"/>
      <c r="T663" s="90"/>
      <c r="U663" s="91"/>
      <c r="V663" s="92" t="s">
        <v>776</v>
      </c>
      <c r="W663" s="93"/>
      <c r="X663" s="108"/>
    </row>
    <row r="664" spans="1:24" ht="15" outlineLevel="1">
      <c r="A664" s="68"/>
      <c r="B664" s="68"/>
      <c r="C664" s="98" t="s">
        <v>487</v>
      </c>
      <c r="D664" s="68"/>
      <c r="E664" s="74"/>
      <c r="F664" s="68"/>
      <c r="G664" s="68"/>
      <c r="H664" s="68"/>
      <c r="I664" s="68"/>
      <c r="J664" s="68"/>
      <c r="K664" s="68"/>
      <c r="L664" s="68"/>
      <c r="M664" s="68"/>
      <c r="N664" s="68">
        <f>SUBTOTAL(9,N663:N663)</f>
        <v>0</v>
      </c>
      <c r="O664" s="68">
        <f>SUBTOTAL(9,O663:O663)</f>
        <v>0</v>
      </c>
      <c r="P664" s="68">
        <f>SUBTOTAL(9,P663:P663)</f>
        <v>0</v>
      </c>
      <c r="Q664" s="68">
        <f>SUBTOTAL(9,Q663:Q663)</f>
        <v>0</v>
      </c>
      <c r="R664" s="90"/>
      <c r="S664" s="90"/>
      <c r="T664" s="90"/>
      <c r="U664" s="68"/>
      <c r="V664" s="92"/>
      <c r="W664" s="97">
        <f>($W$6-O664-P664-N664)/($W$6-O664-P664)</f>
        <v>1</v>
      </c>
      <c r="X664" s="90"/>
    </row>
    <row r="665" spans="1:24" ht="30" outlineLevel="2">
      <c r="A665" s="68">
        <v>211</v>
      </c>
      <c r="B665" s="68" t="s">
        <v>726</v>
      </c>
      <c r="C665" s="86" t="s">
        <v>31</v>
      </c>
      <c r="D665" s="68">
        <v>50</v>
      </c>
      <c r="E665" s="74" t="s">
        <v>212</v>
      </c>
      <c r="F665" s="68"/>
      <c r="G665" s="139">
        <v>42814</v>
      </c>
      <c r="H665" s="140">
        <v>0.48472222222222222</v>
      </c>
      <c r="I665" s="139">
        <v>42815</v>
      </c>
      <c r="J665" s="140">
        <v>0.7055555555555556</v>
      </c>
      <c r="K665" s="68"/>
      <c r="L665" s="68"/>
      <c r="M665" s="68"/>
      <c r="N665" s="68">
        <v>0</v>
      </c>
      <c r="O665" s="68">
        <v>0</v>
      </c>
      <c r="P665" s="68">
        <v>0</v>
      </c>
      <c r="Q665" s="68">
        <v>29.3</v>
      </c>
      <c r="R665" s="90"/>
      <c r="S665" s="90"/>
      <c r="T665" s="90"/>
      <c r="U665" s="143" t="s">
        <v>782</v>
      </c>
      <c r="V665" s="92" t="s">
        <v>776</v>
      </c>
      <c r="W665" s="93"/>
      <c r="X665" s="108" t="s">
        <v>777</v>
      </c>
    </row>
    <row r="666" spans="1:24" ht="30" outlineLevel="2">
      <c r="A666" s="68">
        <v>211</v>
      </c>
      <c r="B666" s="68" t="s">
        <v>726</v>
      </c>
      <c r="C666" s="86" t="s">
        <v>31</v>
      </c>
      <c r="D666" s="68">
        <v>50</v>
      </c>
      <c r="E666" s="74" t="s">
        <v>212</v>
      </c>
      <c r="F666" s="68"/>
      <c r="G666" s="105">
        <v>42824</v>
      </c>
      <c r="H666" s="123">
        <v>0.47986111111111113</v>
      </c>
      <c r="I666" s="105">
        <v>42824</v>
      </c>
      <c r="J666" s="123">
        <v>0.60277777777777775</v>
      </c>
      <c r="K666" s="68"/>
      <c r="L666" s="68"/>
      <c r="M666" s="68"/>
      <c r="N666" s="68">
        <v>0</v>
      </c>
      <c r="O666" s="68">
        <v>0</v>
      </c>
      <c r="P666" s="68">
        <v>0</v>
      </c>
      <c r="Q666" s="68">
        <v>2.95</v>
      </c>
      <c r="R666" s="90"/>
      <c r="S666" s="90"/>
      <c r="T666" s="90"/>
      <c r="U666" s="127" t="s">
        <v>782</v>
      </c>
      <c r="V666" s="92" t="s">
        <v>776</v>
      </c>
      <c r="W666" s="93"/>
      <c r="X666" s="114" t="s">
        <v>777</v>
      </c>
    </row>
    <row r="667" spans="1:24" ht="15" outlineLevel="1">
      <c r="A667" s="68"/>
      <c r="B667" s="68"/>
      <c r="C667" s="98" t="s">
        <v>488</v>
      </c>
      <c r="D667" s="68"/>
      <c r="E667" s="74"/>
      <c r="F667" s="68"/>
      <c r="G667" s="68"/>
      <c r="H667" s="68"/>
      <c r="I667" s="68"/>
      <c r="J667" s="68"/>
      <c r="K667" s="68"/>
      <c r="L667" s="68"/>
      <c r="M667" s="68"/>
      <c r="N667" s="68">
        <f>SUBTOTAL(9,N665:N666)</f>
        <v>0</v>
      </c>
      <c r="O667" s="68">
        <f t="shared" ref="O667:Q667" si="17">SUBTOTAL(9,O665:O666)</f>
        <v>0</v>
      </c>
      <c r="P667" s="68">
        <f t="shared" si="17"/>
        <v>0</v>
      </c>
      <c r="Q667" s="68">
        <f t="shared" si="17"/>
        <v>32.25</v>
      </c>
      <c r="R667" s="90"/>
      <c r="S667" s="90"/>
      <c r="T667" s="90"/>
      <c r="U667" s="68"/>
      <c r="V667" s="92"/>
      <c r="W667" s="97">
        <f>($W$6-O667-P667-N667)/($W$6-O667-P667)</f>
        <v>1</v>
      </c>
      <c r="X667" s="90"/>
    </row>
    <row r="668" spans="1:24" ht="30" outlineLevel="2">
      <c r="A668" s="68">
        <v>212</v>
      </c>
      <c r="B668" s="68" t="s">
        <v>727</v>
      </c>
      <c r="C668" s="86" t="s">
        <v>32</v>
      </c>
      <c r="D668" s="68">
        <v>50</v>
      </c>
      <c r="E668" s="74" t="s">
        <v>212</v>
      </c>
      <c r="F668" s="68"/>
      <c r="G668" s="139">
        <v>42814</v>
      </c>
      <c r="H668" s="140">
        <v>0.48541666666666666</v>
      </c>
      <c r="I668" s="139">
        <v>42815</v>
      </c>
      <c r="J668" s="140">
        <v>0.7055555555555556</v>
      </c>
      <c r="K668" s="68"/>
      <c r="L668" s="68"/>
      <c r="M668" s="68"/>
      <c r="N668" s="107">
        <v>0</v>
      </c>
      <c r="O668" s="107">
        <v>0</v>
      </c>
      <c r="P668" s="107">
        <v>0</v>
      </c>
      <c r="Q668" s="107">
        <v>29.28</v>
      </c>
      <c r="R668" s="90"/>
      <c r="S668" s="90"/>
      <c r="T668" s="90"/>
      <c r="U668" s="143" t="s">
        <v>782</v>
      </c>
      <c r="V668" s="92" t="s">
        <v>776</v>
      </c>
      <c r="W668" s="93"/>
      <c r="X668" s="108" t="s">
        <v>777</v>
      </c>
    </row>
    <row r="669" spans="1:24" ht="30" outlineLevel="2">
      <c r="A669" s="68">
        <v>212</v>
      </c>
      <c r="B669" s="68" t="s">
        <v>727</v>
      </c>
      <c r="C669" s="86" t="s">
        <v>32</v>
      </c>
      <c r="D669" s="68">
        <v>50</v>
      </c>
      <c r="E669" s="74" t="s">
        <v>212</v>
      </c>
      <c r="F669" s="68"/>
      <c r="G669" s="105">
        <v>42824</v>
      </c>
      <c r="H669" s="123">
        <v>0.48055555555555557</v>
      </c>
      <c r="I669" s="105">
        <v>42824</v>
      </c>
      <c r="J669" s="123">
        <v>0.6166666666666667</v>
      </c>
      <c r="K669" s="68"/>
      <c r="L669" s="68"/>
      <c r="M669" s="68"/>
      <c r="N669" s="107">
        <v>0</v>
      </c>
      <c r="O669" s="107">
        <v>0</v>
      </c>
      <c r="P669" s="107">
        <v>0</v>
      </c>
      <c r="Q669" s="107">
        <v>3.27</v>
      </c>
      <c r="R669" s="90"/>
      <c r="S669" s="90"/>
      <c r="T669" s="90"/>
      <c r="U669" s="127" t="s">
        <v>782</v>
      </c>
      <c r="V669" s="92" t="s">
        <v>776</v>
      </c>
      <c r="W669" s="93"/>
      <c r="X669" s="114" t="s">
        <v>777</v>
      </c>
    </row>
    <row r="670" spans="1:24" ht="15" outlineLevel="1">
      <c r="A670" s="68"/>
      <c r="B670" s="68"/>
      <c r="C670" s="98" t="s">
        <v>489</v>
      </c>
      <c r="D670" s="68"/>
      <c r="E670" s="74"/>
      <c r="F670" s="68"/>
      <c r="G670" s="68"/>
      <c r="H670" s="68"/>
      <c r="I670" s="68"/>
      <c r="J670" s="68"/>
      <c r="K670" s="68"/>
      <c r="L670" s="68"/>
      <c r="M670" s="68"/>
      <c r="N670" s="68">
        <f>SUBTOTAL(9,N668:N669)</f>
        <v>0</v>
      </c>
      <c r="O670" s="68">
        <f t="shared" ref="O670:Q670" si="18">SUBTOTAL(9,O668:O669)</f>
        <v>0</v>
      </c>
      <c r="P670" s="68">
        <f t="shared" si="18"/>
        <v>0</v>
      </c>
      <c r="Q670" s="68">
        <f t="shared" si="18"/>
        <v>32.550000000000004</v>
      </c>
      <c r="R670" s="90"/>
      <c r="S670" s="90"/>
      <c r="T670" s="90"/>
      <c r="U670" s="68"/>
      <c r="V670" s="92"/>
      <c r="W670" s="97">
        <f>($W$6-O670-P670-N670)/($W$6-O670-P670)</f>
        <v>1</v>
      </c>
      <c r="X670" s="90"/>
    </row>
    <row r="671" spans="1:24" ht="15" outlineLevel="2">
      <c r="A671" s="68">
        <v>213</v>
      </c>
      <c r="B671" s="68" t="s">
        <v>728</v>
      </c>
      <c r="C671" s="86" t="s">
        <v>764</v>
      </c>
      <c r="D671" s="68">
        <v>50</v>
      </c>
      <c r="E671" s="74" t="s">
        <v>212</v>
      </c>
      <c r="F671" s="68"/>
      <c r="G671" s="105"/>
      <c r="H671" s="132"/>
      <c r="I671" s="105"/>
      <c r="J671" s="132"/>
      <c r="K671" s="68"/>
      <c r="L671" s="68"/>
      <c r="M671" s="68"/>
      <c r="N671" s="107"/>
      <c r="O671" s="107"/>
      <c r="P671" s="107"/>
      <c r="Q671" s="107"/>
      <c r="R671" s="90"/>
      <c r="S671" s="90"/>
      <c r="T671" s="90"/>
      <c r="U671" s="91"/>
      <c r="V671" s="92"/>
      <c r="W671" s="93"/>
      <c r="X671" s="108"/>
    </row>
    <row r="672" spans="1:24" ht="15" outlineLevel="1">
      <c r="A672" s="68"/>
      <c r="B672" s="68"/>
      <c r="C672" s="98" t="s">
        <v>774</v>
      </c>
      <c r="D672" s="68"/>
      <c r="E672" s="74"/>
      <c r="F672" s="68"/>
      <c r="G672" s="68"/>
      <c r="H672" s="68"/>
      <c r="I672" s="68"/>
      <c r="J672" s="68"/>
      <c r="K672" s="68"/>
      <c r="L672" s="68"/>
      <c r="M672" s="68"/>
      <c r="N672" s="68">
        <f>SUBTOTAL(9,N671:N671)</f>
        <v>0</v>
      </c>
      <c r="O672" s="68">
        <f>SUBTOTAL(9,O671:O671)</f>
        <v>0</v>
      </c>
      <c r="P672" s="68">
        <f>SUBTOTAL(9,P671:P671)</f>
        <v>0</v>
      </c>
      <c r="Q672" s="68">
        <f>SUBTOTAL(9,Q671:Q671)</f>
        <v>0</v>
      </c>
      <c r="R672" s="90"/>
      <c r="S672" s="90"/>
      <c r="T672" s="90"/>
      <c r="U672" s="68"/>
      <c r="V672" s="92"/>
      <c r="W672" s="97">
        <f>($W$6-O672-P672-N672)/($W$6-O672-P672)</f>
        <v>1</v>
      </c>
      <c r="X672" s="90"/>
    </row>
    <row r="673" spans="1:24" ht="15" outlineLevel="2">
      <c r="A673" s="68">
        <v>214</v>
      </c>
      <c r="B673" s="68" t="s">
        <v>729</v>
      </c>
      <c r="C673" s="86" t="s">
        <v>765</v>
      </c>
      <c r="D673" s="68">
        <v>50</v>
      </c>
      <c r="E673" s="74" t="s">
        <v>212</v>
      </c>
      <c r="F673" s="68"/>
      <c r="G673" s="105"/>
      <c r="H673" s="132"/>
      <c r="I673" s="105"/>
      <c r="J673" s="132"/>
      <c r="K673" s="68"/>
      <c r="L673" s="68"/>
      <c r="M673" s="68"/>
      <c r="N673" s="107"/>
      <c r="O673" s="107"/>
      <c r="P673" s="107"/>
      <c r="Q673" s="107"/>
      <c r="R673" s="90"/>
      <c r="S673" s="90"/>
      <c r="T673" s="90"/>
      <c r="U673" s="91"/>
      <c r="V673" s="92"/>
      <c r="W673" s="93"/>
      <c r="X673" s="108"/>
    </row>
    <row r="674" spans="1:24" ht="15" outlineLevel="1">
      <c r="A674" s="74"/>
      <c r="B674" s="68"/>
      <c r="C674" s="98" t="s">
        <v>775</v>
      </c>
      <c r="D674" s="68"/>
      <c r="E674" s="74"/>
      <c r="F674" s="68"/>
      <c r="G674" s="68"/>
      <c r="H674" s="68"/>
      <c r="I674" s="68"/>
      <c r="J674" s="68"/>
      <c r="K674" s="68"/>
      <c r="L674" s="68"/>
      <c r="M674" s="68"/>
      <c r="N674" s="68">
        <f>SUBTOTAL(9,N673:N673)</f>
        <v>0</v>
      </c>
      <c r="O674" s="68">
        <f>SUBTOTAL(9,O673:O673)</f>
        <v>0</v>
      </c>
      <c r="P674" s="68">
        <f>SUBTOTAL(9,P673:P673)</f>
        <v>0</v>
      </c>
      <c r="Q674" s="68">
        <f>SUBTOTAL(9,Q673:Q673)</f>
        <v>0</v>
      </c>
      <c r="R674" s="90"/>
      <c r="S674" s="90"/>
      <c r="T674" s="90"/>
      <c r="U674" s="68"/>
      <c r="V674" s="92"/>
      <c r="W674" s="97">
        <f>($W$6-O674-P674-N674)/($W$6-O674-P674)</f>
        <v>1</v>
      </c>
      <c r="X674" s="90"/>
    </row>
    <row r="675" spans="1:24" ht="30" outlineLevel="2">
      <c r="A675" s="74">
        <v>215</v>
      </c>
      <c r="B675" s="74" t="s">
        <v>730</v>
      </c>
      <c r="C675" s="91" t="s">
        <v>8</v>
      </c>
      <c r="D675" s="74">
        <v>125</v>
      </c>
      <c r="E675" s="74" t="s">
        <v>212</v>
      </c>
      <c r="F675" s="74"/>
      <c r="G675" s="105">
        <v>42795</v>
      </c>
      <c r="H675" s="132">
        <v>0.26527777777777778</v>
      </c>
      <c r="I675" s="105">
        <v>42795</v>
      </c>
      <c r="J675" s="132">
        <v>0.89097222222222217</v>
      </c>
      <c r="K675" s="123"/>
      <c r="L675" s="123"/>
      <c r="M675" s="123"/>
      <c r="N675" s="107">
        <v>0</v>
      </c>
      <c r="O675" s="107">
        <v>0</v>
      </c>
      <c r="P675" s="107">
        <v>0</v>
      </c>
      <c r="Q675" s="107">
        <v>15.02</v>
      </c>
      <c r="R675" s="53"/>
      <c r="S675" s="53"/>
      <c r="T675" s="53"/>
      <c r="U675" s="131" t="s">
        <v>782</v>
      </c>
      <c r="V675" s="92" t="s">
        <v>776</v>
      </c>
      <c r="W675" s="92"/>
      <c r="X675" s="108" t="s">
        <v>777</v>
      </c>
    </row>
    <row r="676" spans="1:24" ht="30" outlineLevel="2">
      <c r="A676" s="74">
        <v>215</v>
      </c>
      <c r="B676" s="74" t="s">
        <v>730</v>
      </c>
      <c r="C676" s="91" t="s">
        <v>8</v>
      </c>
      <c r="D676" s="74">
        <v>125</v>
      </c>
      <c r="E676" s="74" t="s">
        <v>212</v>
      </c>
      <c r="F676" s="74"/>
      <c r="G676" s="105">
        <v>42796</v>
      </c>
      <c r="H676" s="132">
        <v>0.28680555555555554</v>
      </c>
      <c r="I676" s="105">
        <v>42796</v>
      </c>
      <c r="J676" s="132">
        <v>0.76597222222222217</v>
      </c>
      <c r="K676" s="123"/>
      <c r="L676" s="123"/>
      <c r="M676" s="123"/>
      <c r="N676" s="107">
        <v>0</v>
      </c>
      <c r="O676" s="107">
        <v>0</v>
      </c>
      <c r="P676" s="107">
        <v>0</v>
      </c>
      <c r="Q676" s="107">
        <v>11.5</v>
      </c>
      <c r="R676" s="53"/>
      <c r="S676" s="53"/>
      <c r="T676" s="53"/>
      <c r="U676" s="131" t="s">
        <v>782</v>
      </c>
      <c r="V676" s="92" t="s">
        <v>776</v>
      </c>
      <c r="W676" s="92"/>
      <c r="X676" s="108" t="s">
        <v>777</v>
      </c>
    </row>
    <row r="677" spans="1:24" ht="27" customHeight="1" outlineLevel="2">
      <c r="A677" s="74">
        <v>215</v>
      </c>
      <c r="B677" s="74" t="s">
        <v>730</v>
      </c>
      <c r="C677" s="91" t="s">
        <v>8</v>
      </c>
      <c r="D677" s="74">
        <v>125</v>
      </c>
      <c r="E677" s="74" t="s">
        <v>212</v>
      </c>
      <c r="F677" s="74"/>
      <c r="G677" s="105">
        <v>42797</v>
      </c>
      <c r="H677" s="132">
        <v>0.27499999999999997</v>
      </c>
      <c r="I677" s="105">
        <v>42797</v>
      </c>
      <c r="J677" s="132">
        <v>0.75486111111111109</v>
      </c>
      <c r="K677" s="123"/>
      <c r="L677" s="123"/>
      <c r="M677" s="123"/>
      <c r="N677" s="107">
        <v>0</v>
      </c>
      <c r="O677" s="107">
        <v>0</v>
      </c>
      <c r="P677" s="107">
        <v>0</v>
      </c>
      <c r="Q677" s="107">
        <v>11.52</v>
      </c>
      <c r="R677" s="53"/>
      <c r="S677" s="53"/>
      <c r="T677" s="53"/>
      <c r="U677" s="131" t="s">
        <v>782</v>
      </c>
      <c r="V677" s="92" t="s">
        <v>776</v>
      </c>
      <c r="W677" s="92"/>
      <c r="X677" s="108" t="s">
        <v>777</v>
      </c>
    </row>
    <row r="678" spans="1:24" ht="27" customHeight="1" outlineLevel="2">
      <c r="A678" s="74">
        <v>215</v>
      </c>
      <c r="B678" s="74" t="s">
        <v>730</v>
      </c>
      <c r="C678" s="91" t="s">
        <v>8</v>
      </c>
      <c r="D678" s="74">
        <v>125</v>
      </c>
      <c r="E678" s="74" t="s">
        <v>212</v>
      </c>
      <c r="F678" s="74"/>
      <c r="G678" s="139">
        <v>42798</v>
      </c>
      <c r="H678" s="176">
        <v>0.27499999999999997</v>
      </c>
      <c r="I678" s="139">
        <v>42798</v>
      </c>
      <c r="J678" s="176">
        <v>0.72083333333333333</v>
      </c>
      <c r="K678" s="123"/>
      <c r="L678" s="123"/>
      <c r="M678" s="123"/>
      <c r="N678" s="107">
        <v>0</v>
      </c>
      <c r="O678" s="107">
        <v>0</v>
      </c>
      <c r="P678" s="107">
        <v>0</v>
      </c>
      <c r="Q678" s="107">
        <v>10.7</v>
      </c>
      <c r="R678" s="53"/>
      <c r="S678" s="53"/>
      <c r="T678" s="53"/>
      <c r="U678" s="144" t="s">
        <v>782</v>
      </c>
      <c r="V678" s="92" t="s">
        <v>776</v>
      </c>
      <c r="W678" s="92"/>
      <c r="X678" s="108" t="s">
        <v>777</v>
      </c>
    </row>
    <row r="679" spans="1:24" ht="27" customHeight="1" outlineLevel="2">
      <c r="A679" s="74">
        <v>215</v>
      </c>
      <c r="B679" s="74" t="s">
        <v>730</v>
      </c>
      <c r="C679" s="91" t="s">
        <v>8</v>
      </c>
      <c r="D679" s="74">
        <v>125</v>
      </c>
      <c r="E679" s="74" t="s">
        <v>212</v>
      </c>
      <c r="F679" s="74"/>
      <c r="G679" s="139">
        <v>42799</v>
      </c>
      <c r="H679" s="140">
        <v>0.27152777777777776</v>
      </c>
      <c r="I679" s="139">
        <v>42799</v>
      </c>
      <c r="J679" s="140">
        <v>0.65208333333333335</v>
      </c>
      <c r="K679" s="123"/>
      <c r="L679" s="123"/>
      <c r="M679" s="123"/>
      <c r="N679" s="107">
        <v>0</v>
      </c>
      <c r="O679" s="107">
        <v>0</v>
      </c>
      <c r="P679" s="107">
        <v>0</v>
      </c>
      <c r="Q679" s="107">
        <v>9.1300000000000008</v>
      </c>
      <c r="R679" s="53"/>
      <c r="S679" s="53"/>
      <c r="T679" s="53"/>
      <c r="U679" s="143" t="s">
        <v>782</v>
      </c>
      <c r="V679" s="92" t="s">
        <v>776</v>
      </c>
      <c r="W679" s="92"/>
      <c r="X679" s="108" t="s">
        <v>777</v>
      </c>
    </row>
    <row r="680" spans="1:24" ht="27" customHeight="1" outlineLevel="2">
      <c r="A680" s="74">
        <v>215</v>
      </c>
      <c r="B680" s="74" t="s">
        <v>730</v>
      </c>
      <c r="C680" s="91" t="s">
        <v>8</v>
      </c>
      <c r="D680" s="74">
        <v>125</v>
      </c>
      <c r="E680" s="74" t="s">
        <v>212</v>
      </c>
      <c r="F680" s="74"/>
      <c r="G680" s="139">
        <v>42800</v>
      </c>
      <c r="H680" s="140">
        <v>0.27708333333333335</v>
      </c>
      <c r="I680" s="139">
        <v>42800</v>
      </c>
      <c r="J680" s="140">
        <v>0.69861111111111107</v>
      </c>
      <c r="K680" s="123"/>
      <c r="L680" s="123"/>
      <c r="M680" s="123"/>
      <c r="N680" s="107">
        <v>0</v>
      </c>
      <c r="O680" s="107">
        <v>0</v>
      </c>
      <c r="P680" s="107">
        <v>0</v>
      </c>
      <c r="Q680" s="107">
        <v>10.119999999999999</v>
      </c>
      <c r="R680" s="53"/>
      <c r="S680" s="53"/>
      <c r="T680" s="53"/>
      <c r="U680" s="143" t="s">
        <v>782</v>
      </c>
      <c r="V680" s="92" t="s">
        <v>776</v>
      </c>
      <c r="W680" s="92"/>
      <c r="X680" s="108" t="s">
        <v>777</v>
      </c>
    </row>
    <row r="681" spans="1:24" ht="27" customHeight="1" outlineLevel="2">
      <c r="A681" s="74">
        <v>215</v>
      </c>
      <c r="B681" s="74" t="s">
        <v>730</v>
      </c>
      <c r="C681" s="91" t="s">
        <v>8</v>
      </c>
      <c r="D681" s="74">
        <v>125</v>
      </c>
      <c r="E681" s="74" t="s">
        <v>212</v>
      </c>
      <c r="F681" s="74"/>
      <c r="G681" s="139">
        <v>42801</v>
      </c>
      <c r="H681" s="140">
        <v>0.25138888888888888</v>
      </c>
      <c r="I681" s="139">
        <v>42801</v>
      </c>
      <c r="J681" s="140">
        <v>0.72986111111111107</v>
      </c>
      <c r="K681" s="123"/>
      <c r="L681" s="123"/>
      <c r="M681" s="123"/>
      <c r="N681" s="107">
        <v>0</v>
      </c>
      <c r="O681" s="107">
        <v>0</v>
      </c>
      <c r="P681" s="107">
        <v>0</v>
      </c>
      <c r="Q681" s="107">
        <v>11.48</v>
      </c>
      <c r="R681" s="53"/>
      <c r="S681" s="53"/>
      <c r="T681" s="53"/>
      <c r="U681" s="143" t="s">
        <v>782</v>
      </c>
      <c r="V681" s="92" t="s">
        <v>776</v>
      </c>
      <c r="W681" s="92"/>
      <c r="X681" s="108" t="s">
        <v>777</v>
      </c>
    </row>
    <row r="682" spans="1:24" ht="27" customHeight="1" outlineLevel="2">
      <c r="A682" s="74">
        <v>215</v>
      </c>
      <c r="B682" s="74" t="s">
        <v>730</v>
      </c>
      <c r="C682" s="91" t="s">
        <v>8</v>
      </c>
      <c r="D682" s="74">
        <v>125</v>
      </c>
      <c r="E682" s="74" t="s">
        <v>212</v>
      </c>
      <c r="F682" s="74"/>
      <c r="G682" s="139">
        <v>42802</v>
      </c>
      <c r="H682" s="140">
        <v>0.27013888888888887</v>
      </c>
      <c r="I682" s="139">
        <v>42802</v>
      </c>
      <c r="J682" s="140">
        <v>0.72152777777777777</v>
      </c>
      <c r="K682" s="123"/>
      <c r="L682" s="123"/>
      <c r="M682" s="123"/>
      <c r="N682" s="107">
        <v>0</v>
      </c>
      <c r="O682" s="107">
        <v>0</v>
      </c>
      <c r="P682" s="107">
        <v>0</v>
      </c>
      <c r="Q682" s="107">
        <v>10.83</v>
      </c>
      <c r="R682" s="53"/>
      <c r="S682" s="53"/>
      <c r="T682" s="53"/>
      <c r="U682" s="143" t="s">
        <v>782</v>
      </c>
      <c r="V682" s="92" t="s">
        <v>776</v>
      </c>
      <c r="W682" s="92"/>
      <c r="X682" s="108" t="s">
        <v>777</v>
      </c>
    </row>
    <row r="683" spans="1:24" ht="27" customHeight="1" outlineLevel="2">
      <c r="A683" s="74">
        <v>215</v>
      </c>
      <c r="B683" s="74" t="s">
        <v>730</v>
      </c>
      <c r="C683" s="91" t="s">
        <v>8</v>
      </c>
      <c r="D683" s="74">
        <v>125</v>
      </c>
      <c r="E683" s="74" t="s">
        <v>212</v>
      </c>
      <c r="F683" s="74"/>
      <c r="G683" s="139">
        <v>42803</v>
      </c>
      <c r="H683" s="140">
        <v>0.23472222222222219</v>
      </c>
      <c r="I683" s="139">
        <v>42803</v>
      </c>
      <c r="J683" s="140">
        <v>0.70833333333333337</v>
      </c>
      <c r="K683" s="123"/>
      <c r="L683" s="123"/>
      <c r="M683" s="123"/>
      <c r="N683" s="107">
        <v>0</v>
      </c>
      <c r="O683" s="107">
        <v>0</v>
      </c>
      <c r="P683" s="107">
        <v>0</v>
      </c>
      <c r="Q683" s="107">
        <v>11.37</v>
      </c>
      <c r="R683" s="53"/>
      <c r="S683" s="53"/>
      <c r="T683" s="53"/>
      <c r="U683" s="143" t="s">
        <v>782</v>
      </c>
      <c r="V683" s="92" t="s">
        <v>776</v>
      </c>
      <c r="W683" s="92"/>
      <c r="X683" s="108" t="s">
        <v>777</v>
      </c>
    </row>
    <row r="684" spans="1:24" ht="27" customHeight="1" outlineLevel="2">
      <c r="A684" s="74">
        <v>215</v>
      </c>
      <c r="B684" s="74" t="s">
        <v>730</v>
      </c>
      <c r="C684" s="91" t="s">
        <v>8</v>
      </c>
      <c r="D684" s="74">
        <v>125</v>
      </c>
      <c r="E684" s="74" t="s">
        <v>212</v>
      </c>
      <c r="F684" s="74"/>
      <c r="G684" s="105">
        <v>42804</v>
      </c>
      <c r="H684" s="123">
        <v>0.30208333333333331</v>
      </c>
      <c r="I684" s="105">
        <v>42804</v>
      </c>
      <c r="J684" s="123">
        <v>0.6972222222222223</v>
      </c>
      <c r="K684" s="123"/>
      <c r="L684" s="123"/>
      <c r="M684" s="123"/>
      <c r="N684" s="107">
        <v>0</v>
      </c>
      <c r="O684" s="107">
        <v>0</v>
      </c>
      <c r="P684" s="107">
        <v>0</v>
      </c>
      <c r="Q684" s="107">
        <v>9.48</v>
      </c>
      <c r="R684" s="53"/>
      <c r="S684" s="53"/>
      <c r="T684" s="53"/>
      <c r="U684" s="127" t="s">
        <v>782</v>
      </c>
      <c r="V684" s="92" t="s">
        <v>776</v>
      </c>
      <c r="W684" s="92"/>
      <c r="X684" s="108" t="s">
        <v>777</v>
      </c>
    </row>
    <row r="685" spans="1:24" ht="27" customHeight="1" outlineLevel="2">
      <c r="A685" s="74">
        <v>215</v>
      </c>
      <c r="B685" s="74" t="s">
        <v>730</v>
      </c>
      <c r="C685" s="91" t="s">
        <v>8</v>
      </c>
      <c r="D685" s="74">
        <v>125</v>
      </c>
      <c r="E685" s="74" t="s">
        <v>212</v>
      </c>
      <c r="F685" s="74"/>
      <c r="G685" s="139">
        <v>42805</v>
      </c>
      <c r="H685" s="140">
        <v>0.38125000000000003</v>
      </c>
      <c r="I685" s="139">
        <v>42805</v>
      </c>
      <c r="J685" s="140">
        <v>0.70208333333333339</v>
      </c>
      <c r="K685" s="123"/>
      <c r="L685" s="123"/>
      <c r="M685" s="123"/>
      <c r="N685" s="107">
        <v>0</v>
      </c>
      <c r="O685" s="107">
        <v>0</v>
      </c>
      <c r="P685" s="107">
        <v>0</v>
      </c>
      <c r="Q685" s="107">
        <v>7.7</v>
      </c>
      <c r="R685" s="53"/>
      <c r="S685" s="53"/>
      <c r="T685" s="53"/>
      <c r="U685" s="143" t="s">
        <v>782</v>
      </c>
      <c r="V685" s="92" t="s">
        <v>776</v>
      </c>
      <c r="W685" s="92"/>
      <c r="X685" s="108" t="s">
        <v>777</v>
      </c>
    </row>
    <row r="686" spans="1:24" ht="27" customHeight="1" outlineLevel="2">
      <c r="A686" s="74">
        <v>215</v>
      </c>
      <c r="B686" s="74" t="s">
        <v>730</v>
      </c>
      <c r="C686" s="91" t="s">
        <v>8</v>
      </c>
      <c r="D686" s="74">
        <v>125</v>
      </c>
      <c r="E686" s="74" t="s">
        <v>212</v>
      </c>
      <c r="F686" s="74"/>
      <c r="G686" s="139">
        <v>42806</v>
      </c>
      <c r="H686" s="140">
        <v>0.47430555555555554</v>
      </c>
      <c r="I686" s="139">
        <v>42806</v>
      </c>
      <c r="J686" s="140">
        <v>0.67847222222222225</v>
      </c>
      <c r="K686" s="123"/>
      <c r="L686" s="123"/>
      <c r="M686" s="123"/>
      <c r="N686" s="107">
        <v>0</v>
      </c>
      <c r="O686" s="107">
        <v>0</v>
      </c>
      <c r="P686" s="107">
        <v>0</v>
      </c>
      <c r="Q686" s="107">
        <v>4.9000000000000004</v>
      </c>
      <c r="R686" s="53"/>
      <c r="S686" s="53"/>
      <c r="T686" s="53"/>
      <c r="U686" s="143" t="s">
        <v>782</v>
      </c>
      <c r="V686" s="92" t="s">
        <v>776</v>
      </c>
      <c r="W686" s="92"/>
      <c r="X686" s="108" t="s">
        <v>777</v>
      </c>
    </row>
    <row r="687" spans="1:24" ht="27" customHeight="1" outlineLevel="2">
      <c r="A687" s="74">
        <v>215</v>
      </c>
      <c r="B687" s="74" t="s">
        <v>730</v>
      </c>
      <c r="C687" s="91" t="s">
        <v>8</v>
      </c>
      <c r="D687" s="74">
        <v>125</v>
      </c>
      <c r="E687" s="74" t="s">
        <v>212</v>
      </c>
      <c r="F687" s="74"/>
      <c r="G687" s="148">
        <v>42808</v>
      </c>
      <c r="H687" s="140">
        <v>0.24236111111111111</v>
      </c>
      <c r="I687" s="139">
        <v>42808</v>
      </c>
      <c r="J687" s="140">
        <v>0.7055555555555556</v>
      </c>
      <c r="K687" s="123"/>
      <c r="L687" s="123"/>
      <c r="M687" s="123"/>
      <c r="N687" s="107">
        <v>0</v>
      </c>
      <c r="O687" s="107">
        <v>0</v>
      </c>
      <c r="P687" s="107">
        <v>0</v>
      </c>
      <c r="Q687" s="107">
        <v>11.12</v>
      </c>
      <c r="R687" s="53"/>
      <c r="S687" s="53"/>
      <c r="T687" s="53"/>
      <c r="U687" s="143" t="s">
        <v>782</v>
      </c>
      <c r="V687" s="92" t="s">
        <v>776</v>
      </c>
      <c r="W687" s="92"/>
      <c r="X687" s="108" t="s">
        <v>777</v>
      </c>
    </row>
    <row r="688" spans="1:24" ht="27" customHeight="1" outlineLevel="2">
      <c r="A688" s="74">
        <v>215</v>
      </c>
      <c r="B688" s="74" t="s">
        <v>730</v>
      </c>
      <c r="C688" s="91" t="s">
        <v>8</v>
      </c>
      <c r="D688" s="74">
        <v>125</v>
      </c>
      <c r="E688" s="74" t="s">
        <v>212</v>
      </c>
      <c r="F688" s="74"/>
      <c r="G688" s="139">
        <v>42809</v>
      </c>
      <c r="H688" s="140">
        <v>0.25625000000000003</v>
      </c>
      <c r="I688" s="139">
        <v>42809</v>
      </c>
      <c r="J688" s="140">
        <v>0.70347222222222217</v>
      </c>
      <c r="K688" s="123"/>
      <c r="L688" s="123"/>
      <c r="M688" s="123"/>
      <c r="N688" s="107">
        <v>0</v>
      </c>
      <c r="O688" s="107">
        <v>0</v>
      </c>
      <c r="P688" s="107">
        <v>0</v>
      </c>
      <c r="Q688" s="107">
        <v>10.73</v>
      </c>
      <c r="R688" s="53"/>
      <c r="S688" s="53"/>
      <c r="T688" s="53"/>
      <c r="U688" s="143" t="s">
        <v>782</v>
      </c>
      <c r="V688" s="92" t="s">
        <v>776</v>
      </c>
      <c r="W688" s="92"/>
      <c r="X688" s="108" t="s">
        <v>777</v>
      </c>
    </row>
    <row r="689" spans="1:24" ht="27" customHeight="1" outlineLevel="2">
      <c r="A689" s="74">
        <v>215</v>
      </c>
      <c r="B689" s="74" t="s">
        <v>730</v>
      </c>
      <c r="C689" s="91" t="s">
        <v>8</v>
      </c>
      <c r="D689" s="74">
        <v>125</v>
      </c>
      <c r="E689" s="74" t="s">
        <v>212</v>
      </c>
      <c r="F689" s="74"/>
      <c r="G689" s="139">
        <v>42811</v>
      </c>
      <c r="H689" s="140">
        <v>0.31111111111111112</v>
      </c>
      <c r="I689" s="139">
        <v>42811</v>
      </c>
      <c r="J689" s="140">
        <v>0.71388888888888891</v>
      </c>
      <c r="K689" s="123"/>
      <c r="L689" s="123"/>
      <c r="M689" s="123"/>
      <c r="N689" s="107">
        <v>0</v>
      </c>
      <c r="O689" s="107">
        <v>0</v>
      </c>
      <c r="P689" s="107">
        <v>0</v>
      </c>
      <c r="Q689" s="107">
        <v>9.67</v>
      </c>
      <c r="R689" s="53"/>
      <c r="S689" s="53"/>
      <c r="T689" s="53"/>
      <c r="U689" s="143" t="s">
        <v>782</v>
      </c>
      <c r="V689" s="92" t="s">
        <v>776</v>
      </c>
      <c r="W689" s="92"/>
      <c r="X689" s="108" t="s">
        <v>777</v>
      </c>
    </row>
    <row r="690" spans="1:24" ht="27" customHeight="1" outlineLevel="2">
      <c r="A690" s="74">
        <v>215</v>
      </c>
      <c r="B690" s="74" t="s">
        <v>730</v>
      </c>
      <c r="C690" s="91" t="s">
        <v>8</v>
      </c>
      <c r="D690" s="74">
        <v>125</v>
      </c>
      <c r="E690" s="74" t="s">
        <v>212</v>
      </c>
      <c r="F690" s="74"/>
      <c r="G690" s="139">
        <v>42812</v>
      </c>
      <c r="H690" s="140">
        <v>0.47222222222222227</v>
      </c>
      <c r="I690" s="139">
        <v>42812</v>
      </c>
      <c r="J690" s="140">
        <v>0.86319444444444438</v>
      </c>
      <c r="K690" s="123"/>
      <c r="L690" s="123"/>
      <c r="M690" s="123"/>
      <c r="N690" s="107">
        <v>0</v>
      </c>
      <c r="O690" s="107">
        <v>0</v>
      </c>
      <c r="P690" s="107">
        <v>0</v>
      </c>
      <c r="Q690" s="107">
        <v>9.3800000000000008</v>
      </c>
      <c r="R690" s="53"/>
      <c r="S690" s="53"/>
      <c r="T690" s="53"/>
      <c r="U690" s="143" t="s">
        <v>782</v>
      </c>
      <c r="V690" s="92" t="s">
        <v>776</v>
      </c>
      <c r="W690" s="92"/>
      <c r="X690" s="108" t="s">
        <v>777</v>
      </c>
    </row>
    <row r="691" spans="1:24" ht="27" customHeight="1" outlineLevel="2">
      <c r="A691" s="74">
        <v>215</v>
      </c>
      <c r="B691" s="74" t="s">
        <v>730</v>
      </c>
      <c r="C691" s="91" t="s">
        <v>8</v>
      </c>
      <c r="D691" s="74">
        <v>125</v>
      </c>
      <c r="E691" s="74" t="s">
        <v>212</v>
      </c>
      <c r="F691" s="74"/>
      <c r="G691" s="105">
        <v>42813</v>
      </c>
      <c r="H691" s="123">
        <v>0.37638888888888888</v>
      </c>
      <c r="I691" s="105">
        <v>42813</v>
      </c>
      <c r="J691" s="123">
        <v>0.66180555555555554</v>
      </c>
      <c r="K691" s="123"/>
      <c r="L691" s="123"/>
      <c r="M691" s="123"/>
      <c r="N691" s="107">
        <v>0</v>
      </c>
      <c r="O691" s="107">
        <v>0</v>
      </c>
      <c r="P691" s="107">
        <v>0</v>
      </c>
      <c r="Q691" s="107">
        <v>6.85</v>
      </c>
      <c r="R691" s="53"/>
      <c r="S691" s="53"/>
      <c r="T691" s="53"/>
      <c r="U691" s="127" t="s">
        <v>782</v>
      </c>
      <c r="V691" s="92" t="s">
        <v>776</v>
      </c>
      <c r="W691" s="92"/>
      <c r="X691" s="108" t="s">
        <v>777</v>
      </c>
    </row>
    <row r="692" spans="1:24" ht="27" customHeight="1" outlineLevel="2">
      <c r="A692" s="74">
        <v>215</v>
      </c>
      <c r="B692" s="74" t="s">
        <v>730</v>
      </c>
      <c r="C692" s="91" t="s">
        <v>8</v>
      </c>
      <c r="D692" s="74">
        <v>125</v>
      </c>
      <c r="E692" s="74" t="s">
        <v>212</v>
      </c>
      <c r="F692" s="74"/>
      <c r="G692" s="139">
        <v>42814</v>
      </c>
      <c r="H692" s="140">
        <v>0.28263888888888888</v>
      </c>
      <c r="I692" s="139">
        <v>42814</v>
      </c>
      <c r="J692" s="140">
        <v>0.86249999999999993</v>
      </c>
      <c r="K692" s="123"/>
      <c r="L692" s="123"/>
      <c r="M692" s="123"/>
      <c r="N692" s="107">
        <v>0</v>
      </c>
      <c r="O692" s="107">
        <v>0</v>
      </c>
      <c r="P692" s="107">
        <v>0</v>
      </c>
      <c r="Q692" s="107">
        <v>13.92</v>
      </c>
      <c r="R692" s="53"/>
      <c r="S692" s="53"/>
      <c r="T692" s="53"/>
      <c r="U692" s="127" t="s">
        <v>782</v>
      </c>
      <c r="V692" s="92" t="s">
        <v>776</v>
      </c>
      <c r="W692" s="92"/>
      <c r="X692" s="108" t="s">
        <v>777</v>
      </c>
    </row>
    <row r="693" spans="1:24" ht="27" customHeight="1" outlineLevel="2">
      <c r="A693" s="74">
        <v>215</v>
      </c>
      <c r="B693" s="74" t="s">
        <v>730</v>
      </c>
      <c r="C693" s="91" t="s">
        <v>8</v>
      </c>
      <c r="D693" s="74">
        <v>125</v>
      </c>
      <c r="E693" s="74" t="s">
        <v>212</v>
      </c>
      <c r="F693" s="74"/>
      <c r="G693" s="105">
        <v>42815</v>
      </c>
      <c r="H693" s="123">
        <v>0.28958333333333336</v>
      </c>
      <c r="I693" s="105">
        <v>42815</v>
      </c>
      <c r="J693" s="123">
        <v>0.77361111111111114</v>
      </c>
      <c r="K693" s="123"/>
      <c r="L693" s="123"/>
      <c r="M693" s="123"/>
      <c r="N693" s="107">
        <v>0</v>
      </c>
      <c r="O693" s="107">
        <v>0</v>
      </c>
      <c r="P693" s="107">
        <v>0</v>
      </c>
      <c r="Q693" s="107">
        <v>11.62</v>
      </c>
      <c r="R693" s="53"/>
      <c r="S693" s="53"/>
      <c r="T693" s="53"/>
      <c r="U693" s="127" t="s">
        <v>782</v>
      </c>
      <c r="V693" s="92" t="s">
        <v>776</v>
      </c>
      <c r="W693" s="92"/>
      <c r="X693" s="108" t="s">
        <v>777</v>
      </c>
    </row>
    <row r="694" spans="1:24" ht="27" customHeight="1" outlineLevel="2">
      <c r="A694" s="74">
        <v>215</v>
      </c>
      <c r="B694" s="74" t="s">
        <v>730</v>
      </c>
      <c r="C694" s="91" t="s">
        <v>8</v>
      </c>
      <c r="D694" s="74">
        <v>125</v>
      </c>
      <c r="E694" s="74" t="s">
        <v>212</v>
      </c>
      <c r="F694" s="74"/>
      <c r="G694" s="139">
        <v>42816</v>
      </c>
      <c r="H694" s="140">
        <v>0.26319444444444445</v>
      </c>
      <c r="I694" s="139">
        <v>42816</v>
      </c>
      <c r="J694" s="140">
        <v>0.73263888888888884</v>
      </c>
      <c r="K694" s="123"/>
      <c r="L694" s="123"/>
      <c r="M694" s="123"/>
      <c r="N694" s="107">
        <v>0</v>
      </c>
      <c r="O694" s="107">
        <v>0</v>
      </c>
      <c r="P694" s="107">
        <v>0</v>
      </c>
      <c r="Q694" s="107">
        <v>11.27</v>
      </c>
      <c r="R694" s="53"/>
      <c r="S694" s="53"/>
      <c r="T694" s="53"/>
      <c r="U694" s="143" t="s">
        <v>782</v>
      </c>
      <c r="V694" s="92" t="s">
        <v>776</v>
      </c>
      <c r="W694" s="92"/>
      <c r="X694" s="108" t="s">
        <v>777</v>
      </c>
    </row>
    <row r="695" spans="1:24" ht="27" customHeight="1" outlineLevel="2">
      <c r="A695" s="74">
        <v>215</v>
      </c>
      <c r="B695" s="74" t="s">
        <v>730</v>
      </c>
      <c r="C695" s="91" t="s">
        <v>8</v>
      </c>
      <c r="D695" s="74">
        <v>125</v>
      </c>
      <c r="E695" s="74" t="s">
        <v>212</v>
      </c>
      <c r="F695" s="74"/>
      <c r="G695" s="139">
        <v>42818</v>
      </c>
      <c r="H695" s="140">
        <v>0.24722222222222223</v>
      </c>
      <c r="I695" s="139">
        <v>42818</v>
      </c>
      <c r="J695" s="140">
        <v>0.76388888888888884</v>
      </c>
      <c r="K695" s="123"/>
      <c r="L695" s="123"/>
      <c r="M695" s="123"/>
      <c r="N695" s="107">
        <v>0</v>
      </c>
      <c r="O695" s="107">
        <v>0</v>
      </c>
      <c r="P695" s="107">
        <v>0</v>
      </c>
      <c r="Q695" s="107">
        <v>12.4</v>
      </c>
      <c r="R695" s="53"/>
      <c r="S695" s="53"/>
      <c r="T695" s="53"/>
      <c r="U695" s="143" t="s">
        <v>782</v>
      </c>
      <c r="V695" s="92" t="s">
        <v>776</v>
      </c>
      <c r="W695" s="92"/>
      <c r="X695" s="108" t="s">
        <v>777</v>
      </c>
    </row>
    <row r="696" spans="1:24" ht="27" customHeight="1" outlineLevel="2">
      <c r="A696" s="74">
        <v>215</v>
      </c>
      <c r="B696" s="74" t="s">
        <v>730</v>
      </c>
      <c r="C696" s="91" t="s">
        <v>8</v>
      </c>
      <c r="D696" s="74">
        <v>125</v>
      </c>
      <c r="E696" s="74" t="s">
        <v>212</v>
      </c>
      <c r="F696" s="74"/>
      <c r="G696" s="139">
        <v>42819</v>
      </c>
      <c r="H696" s="140">
        <v>0.24444444444444446</v>
      </c>
      <c r="I696" s="139">
        <v>42819</v>
      </c>
      <c r="J696" s="140">
        <v>0.7006944444444444</v>
      </c>
      <c r="K696" s="123"/>
      <c r="L696" s="123"/>
      <c r="M696" s="123"/>
      <c r="N696" s="107">
        <v>0</v>
      </c>
      <c r="O696" s="107">
        <v>0</v>
      </c>
      <c r="P696" s="107">
        <v>0</v>
      </c>
      <c r="Q696" s="107">
        <v>10.95</v>
      </c>
      <c r="R696" s="53"/>
      <c r="S696" s="53"/>
      <c r="T696" s="53"/>
      <c r="U696" s="143" t="s">
        <v>782</v>
      </c>
      <c r="V696" s="92" t="s">
        <v>776</v>
      </c>
      <c r="W696" s="92"/>
      <c r="X696" s="108" t="s">
        <v>777</v>
      </c>
    </row>
    <row r="697" spans="1:24" ht="27" customHeight="1" outlineLevel="2">
      <c r="A697" s="74">
        <v>215</v>
      </c>
      <c r="B697" s="74" t="s">
        <v>730</v>
      </c>
      <c r="C697" s="91" t="s">
        <v>8</v>
      </c>
      <c r="D697" s="74">
        <v>125</v>
      </c>
      <c r="E697" s="74" t="s">
        <v>212</v>
      </c>
      <c r="F697" s="74"/>
      <c r="G697" s="139">
        <v>42820</v>
      </c>
      <c r="H697" s="140">
        <v>0.45694444444444443</v>
      </c>
      <c r="I697" s="139">
        <v>42820</v>
      </c>
      <c r="J697" s="140">
        <v>0.7583333333333333</v>
      </c>
      <c r="K697" s="123"/>
      <c r="L697" s="123"/>
      <c r="M697" s="123"/>
      <c r="N697" s="107">
        <v>0</v>
      </c>
      <c r="O697" s="107">
        <v>0</v>
      </c>
      <c r="P697" s="107">
        <v>0</v>
      </c>
      <c r="Q697" s="107">
        <v>7.23</v>
      </c>
      <c r="R697" s="53"/>
      <c r="S697" s="53"/>
      <c r="T697" s="53"/>
      <c r="U697" s="143" t="s">
        <v>782</v>
      </c>
      <c r="V697" s="92" t="s">
        <v>776</v>
      </c>
      <c r="W697" s="92"/>
      <c r="X697" s="108" t="s">
        <v>777</v>
      </c>
    </row>
    <row r="698" spans="1:24" ht="27" customHeight="1" outlineLevel="2">
      <c r="A698" s="74">
        <v>215</v>
      </c>
      <c r="B698" s="74" t="s">
        <v>730</v>
      </c>
      <c r="C698" s="91" t="s">
        <v>8</v>
      </c>
      <c r="D698" s="74">
        <v>125</v>
      </c>
      <c r="E698" s="74" t="s">
        <v>212</v>
      </c>
      <c r="F698" s="74"/>
      <c r="G698" s="139">
        <v>42821</v>
      </c>
      <c r="H698" s="140">
        <v>0.28263888888888888</v>
      </c>
      <c r="I698" s="139">
        <v>42821</v>
      </c>
      <c r="J698" s="140">
        <v>0.86944444444444446</v>
      </c>
      <c r="K698" s="123"/>
      <c r="L698" s="123"/>
      <c r="M698" s="123"/>
      <c r="N698" s="107">
        <v>0</v>
      </c>
      <c r="O698" s="107">
        <v>0</v>
      </c>
      <c r="P698" s="107">
        <v>0</v>
      </c>
      <c r="Q698" s="107">
        <v>14.08</v>
      </c>
      <c r="R698" s="53"/>
      <c r="S698" s="53"/>
      <c r="T698" s="53"/>
      <c r="U698" s="143" t="s">
        <v>782</v>
      </c>
      <c r="V698" s="92" t="s">
        <v>776</v>
      </c>
      <c r="W698" s="92"/>
      <c r="X698" s="108" t="s">
        <v>777</v>
      </c>
    </row>
    <row r="699" spans="1:24" ht="27" customHeight="1" outlineLevel="2">
      <c r="A699" s="74">
        <v>215</v>
      </c>
      <c r="B699" s="74" t="s">
        <v>730</v>
      </c>
      <c r="C699" s="91" t="s">
        <v>8</v>
      </c>
      <c r="D699" s="74">
        <v>125</v>
      </c>
      <c r="E699" s="74" t="s">
        <v>212</v>
      </c>
      <c r="F699" s="74"/>
      <c r="G699" s="139">
        <v>42822</v>
      </c>
      <c r="H699" s="140">
        <v>0.42569444444444443</v>
      </c>
      <c r="I699" s="139">
        <v>42822</v>
      </c>
      <c r="J699" s="140">
        <v>0.9277777777777777</v>
      </c>
      <c r="K699" s="123"/>
      <c r="L699" s="123"/>
      <c r="M699" s="123"/>
      <c r="N699" s="107">
        <v>0</v>
      </c>
      <c r="O699" s="107">
        <v>0</v>
      </c>
      <c r="P699" s="107">
        <v>0</v>
      </c>
      <c r="Q699" s="107">
        <v>12.05</v>
      </c>
      <c r="R699" s="53"/>
      <c r="S699" s="53"/>
      <c r="T699" s="53"/>
      <c r="U699" s="143" t="s">
        <v>782</v>
      </c>
      <c r="V699" s="92" t="s">
        <v>776</v>
      </c>
      <c r="W699" s="92"/>
      <c r="X699" s="108" t="s">
        <v>777</v>
      </c>
    </row>
    <row r="700" spans="1:24" ht="27" customHeight="1" outlineLevel="2">
      <c r="A700" s="74">
        <v>215</v>
      </c>
      <c r="B700" s="74" t="s">
        <v>730</v>
      </c>
      <c r="C700" s="91" t="s">
        <v>8</v>
      </c>
      <c r="D700" s="74">
        <v>125</v>
      </c>
      <c r="E700" s="74" t="s">
        <v>212</v>
      </c>
      <c r="F700" s="74"/>
      <c r="G700" s="139">
        <v>42823</v>
      </c>
      <c r="H700" s="140">
        <v>0.22500000000000001</v>
      </c>
      <c r="I700" s="139">
        <v>42823</v>
      </c>
      <c r="J700" s="140">
        <v>0.71597222222222223</v>
      </c>
      <c r="K700" s="123"/>
      <c r="L700" s="123"/>
      <c r="M700" s="123"/>
      <c r="N700" s="107">
        <v>0</v>
      </c>
      <c r="O700" s="107">
        <v>0</v>
      </c>
      <c r="P700" s="107">
        <v>0</v>
      </c>
      <c r="Q700" s="107">
        <v>11.78</v>
      </c>
      <c r="R700" s="53"/>
      <c r="S700" s="53"/>
      <c r="T700" s="53"/>
      <c r="U700" s="143" t="s">
        <v>782</v>
      </c>
      <c r="V700" s="92" t="s">
        <v>776</v>
      </c>
      <c r="W700" s="92"/>
      <c r="X700" s="108" t="s">
        <v>777</v>
      </c>
    </row>
    <row r="701" spans="1:24" ht="27" customHeight="1" outlineLevel="2">
      <c r="A701" s="74">
        <v>215</v>
      </c>
      <c r="B701" s="74" t="s">
        <v>730</v>
      </c>
      <c r="C701" s="91" t="s">
        <v>8</v>
      </c>
      <c r="D701" s="74">
        <v>125</v>
      </c>
      <c r="E701" s="74" t="s">
        <v>212</v>
      </c>
      <c r="F701" s="74"/>
      <c r="G701" s="105">
        <v>42824</v>
      </c>
      <c r="H701" s="123">
        <v>0.28819444444444448</v>
      </c>
      <c r="I701" s="105">
        <v>42824</v>
      </c>
      <c r="J701" s="123">
        <v>0.75138888888888899</v>
      </c>
      <c r="K701" s="123"/>
      <c r="L701" s="123"/>
      <c r="M701" s="123"/>
      <c r="N701" s="107">
        <v>0</v>
      </c>
      <c r="O701" s="107">
        <v>0</v>
      </c>
      <c r="P701" s="107">
        <v>0</v>
      </c>
      <c r="Q701" s="107">
        <v>11.12</v>
      </c>
      <c r="R701" s="53"/>
      <c r="S701" s="53"/>
      <c r="T701" s="53"/>
      <c r="U701" s="127" t="s">
        <v>782</v>
      </c>
      <c r="V701" s="92" t="s">
        <v>776</v>
      </c>
      <c r="W701" s="92"/>
      <c r="X701" s="108" t="s">
        <v>777</v>
      </c>
    </row>
    <row r="702" spans="1:24" ht="27" customHeight="1" outlineLevel="2">
      <c r="A702" s="74">
        <v>215</v>
      </c>
      <c r="B702" s="74" t="s">
        <v>730</v>
      </c>
      <c r="C702" s="91" t="s">
        <v>8</v>
      </c>
      <c r="D702" s="74">
        <v>125</v>
      </c>
      <c r="E702" s="74" t="s">
        <v>212</v>
      </c>
      <c r="F702" s="74"/>
      <c r="G702" s="105">
        <v>42825</v>
      </c>
      <c r="H702" s="123">
        <v>0.3</v>
      </c>
      <c r="I702" s="105">
        <v>42825</v>
      </c>
      <c r="J702" s="123">
        <v>0.76458333333333339</v>
      </c>
      <c r="K702" s="123"/>
      <c r="L702" s="123"/>
      <c r="M702" s="123"/>
      <c r="N702" s="107">
        <v>0</v>
      </c>
      <c r="O702" s="107">
        <v>0</v>
      </c>
      <c r="P702" s="107">
        <v>0</v>
      </c>
      <c r="Q702" s="107">
        <v>11.15</v>
      </c>
      <c r="R702" s="53"/>
      <c r="S702" s="53"/>
      <c r="T702" s="53"/>
      <c r="U702" s="127" t="s">
        <v>782</v>
      </c>
      <c r="V702" s="92" t="s">
        <v>776</v>
      </c>
      <c r="W702" s="92"/>
      <c r="X702" s="114" t="s">
        <v>777</v>
      </c>
    </row>
    <row r="703" spans="1:24" ht="15" outlineLevel="1">
      <c r="A703" s="74"/>
      <c r="B703" s="74"/>
      <c r="C703" s="117" t="s">
        <v>490</v>
      </c>
      <c r="D703" s="74"/>
      <c r="E703" s="74"/>
      <c r="F703" s="74"/>
      <c r="G703" s="105"/>
      <c r="H703" s="123"/>
      <c r="I703" s="105"/>
      <c r="J703" s="123"/>
      <c r="K703" s="123"/>
      <c r="L703" s="123"/>
      <c r="M703" s="123"/>
      <c r="N703" s="107">
        <f>SUBTOTAL(9,N675:N702)</f>
        <v>0</v>
      </c>
      <c r="O703" s="107">
        <f t="shared" ref="O703:Q703" si="19">SUBTOTAL(9,O675:O702)</f>
        <v>0</v>
      </c>
      <c r="P703" s="107">
        <f t="shared" si="19"/>
        <v>0</v>
      </c>
      <c r="Q703" s="107">
        <f t="shared" si="19"/>
        <v>299.06999999999994</v>
      </c>
      <c r="R703" s="53"/>
      <c r="S703" s="53"/>
      <c r="T703" s="53"/>
      <c r="U703" s="91"/>
      <c r="V703" s="92"/>
      <c r="W703" s="97">
        <f>($W$6-O703-P703-N703)/($W$6-O703-P703)</f>
        <v>1</v>
      </c>
      <c r="X703" s="108"/>
    </row>
    <row r="704" spans="1:24" ht="30" outlineLevel="2">
      <c r="A704" s="74">
        <v>216</v>
      </c>
      <c r="B704" s="74" t="s">
        <v>731</v>
      </c>
      <c r="C704" s="127" t="s">
        <v>12</v>
      </c>
      <c r="D704" s="74">
        <v>240</v>
      </c>
      <c r="E704" s="74" t="s">
        <v>212</v>
      </c>
      <c r="F704" s="74"/>
      <c r="G704" s="105">
        <v>42795</v>
      </c>
      <c r="H704" s="132">
        <v>0.28055555555555556</v>
      </c>
      <c r="I704" s="105">
        <v>42795</v>
      </c>
      <c r="J704" s="132">
        <v>0.71875</v>
      </c>
      <c r="K704" s="123"/>
      <c r="L704" s="123"/>
      <c r="M704" s="123"/>
      <c r="N704" s="107">
        <v>0</v>
      </c>
      <c r="O704" s="107">
        <v>0</v>
      </c>
      <c r="P704" s="107">
        <v>0</v>
      </c>
      <c r="Q704" s="107">
        <v>10.52</v>
      </c>
      <c r="R704" s="53"/>
      <c r="S704" s="53"/>
      <c r="T704" s="53"/>
      <c r="U704" s="131" t="s">
        <v>782</v>
      </c>
      <c r="V704" s="92" t="s">
        <v>776</v>
      </c>
      <c r="W704" s="92"/>
      <c r="X704" s="108" t="s">
        <v>777</v>
      </c>
    </row>
    <row r="705" spans="1:24" ht="30" outlineLevel="2">
      <c r="A705" s="74">
        <v>216</v>
      </c>
      <c r="B705" s="74" t="s">
        <v>731</v>
      </c>
      <c r="C705" s="127" t="s">
        <v>12</v>
      </c>
      <c r="D705" s="74">
        <v>240</v>
      </c>
      <c r="E705" s="74" t="s">
        <v>212</v>
      </c>
      <c r="F705" s="74"/>
      <c r="G705" s="105">
        <v>42796</v>
      </c>
      <c r="H705" s="132">
        <v>0.40208333333333335</v>
      </c>
      <c r="I705" s="105">
        <v>42796</v>
      </c>
      <c r="J705" s="132">
        <v>0.73263888888888884</v>
      </c>
      <c r="K705" s="123"/>
      <c r="L705" s="123"/>
      <c r="M705" s="123"/>
      <c r="N705" s="107">
        <v>0</v>
      </c>
      <c r="O705" s="107">
        <v>0</v>
      </c>
      <c r="P705" s="107">
        <v>0</v>
      </c>
      <c r="Q705" s="107">
        <v>7.93</v>
      </c>
      <c r="R705" s="53"/>
      <c r="S705" s="53"/>
      <c r="T705" s="53"/>
      <c r="U705" s="131" t="s">
        <v>782</v>
      </c>
      <c r="V705" s="92" t="s">
        <v>776</v>
      </c>
      <c r="W705" s="92"/>
      <c r="X705" s="108" t="s">
        <v>777</v>
      </c>
    </row>
    <row r="706" spans="1:24" ht="30" outlineLevel="2">
      <c r="A706" s="74">
        <v>216</v>
      </c>
      <c r="B706" s="74" t="s">
        <v>731</v>
      </c>
      <c r="C706" s="127" t="s">
        <v>12</v>
      </c>
      <c r="D706" s="74">
        <v>240</v>
      </c>
      <c r="E706" s="74" t="s">
        <v>212</v>
      </c>
      <c r="F706" s="74"/>
      <c r="G706" s="105">
        <v>42797</v>
      </c>
      <c r="H706" s="132">
        <v>0.29444444444444445</v>
      </c>
      <c r="I706" s="105">
        <v>42797</v>
      </c>
      <c r="J706" s="132">
        <v>0.7006944444444444</v>
      </c>
      <c r="K706" s="123"/>
      <c r="L706" s="123"/>
      <c r="M706" s="123"/>
      <c r="N706" s="107">
        <v>0</v>
      </c>
      <c r="O706" s="107">
        <v>0</v>
      </c>
      <c r="P706" s="107">
        <v>0</v>
      </c>
      <c r="Q706" s="107">
        <v>9.75</v>
      </c>
      <c r="R706" s="53"/>
      <c r="S706" s="53"/>
      <c r="T706" s="53"/>
      <c r="U706" s="131" t="s">
        <v>782</v>
      </c>
      <c r="V706" s="92" t="s">
        <v>776</v>
      </c>
      <c r="W706" s="92"/>
      <c r="X706" s="108" t="s">
        <v>777</v>
      </c>
    </row>
    <row r="707" spans="1:24" ht="30" outlineLevel="2">
      <c r="A707" s="74">
        <v>216</v>
      </c>
      <c r="B707" s="74" t="s">
        <v>731</v>
      </c>
      <c r="C707" s="127" t="s">
        <v>12</v>
      </c>
      <c r="D707" s="74">
        <v>240</v>
      </c>
      <c r="E707" s="74" t="s">
        <v>212</v>
      </c>
      <c r="F707" s="74"/>
      <c r="G707" s="139">
        <v>42798</v>
      </c>
      <c r="H707" s="176">
        <v>0.30902777777777779</v>
      </c>
      <c r="I707" s="139">
        <v>42798</v>
      </c>
      <c r="J707" s="176">
        <v>0.70972222222222225</v>
      </c>
      <c r="K707" s="123"/>
      <c r="L707" s="123"/>
      <c r="M707" s="123"/>
      <c r="N707" s="107">
        <v>0</v>
      </c>
      <c r="O707" s="107">
        <v>0</v>
      </c>
      <c r="P707" s="107">
        <v>0</v>
      </c>
      <c r="Q707" s="107">
        <v>9.6199999999999992</v>
      </c>
      <c r="R707" s="53"/>
      <c r="S707" s="53"/>
      <c r="T707" s="53"/>
      <c r="U707" s="144" t="s">
        <v>782</v>
      </c>
      <c r="V707" s="92" t="s">
        <v>776</v>
      </c>
      <c r="W707" s="92"/>
      <c r="X707" s="108" t="s">
        <v>777</v>
      </c>
    </row>
    <row r="708" spans="1:24" ht="30" outlineLevel="2">
      <c r="A708" s="74">
        <v>216</v>
      </c>
      <c r="B708" s="74" t="s">
        <v>731</v>
      </c>
      <c r="C708" s="127" t="s">
        <v>12</v>
      </c>
      <c r="D708" s="74">
        <v>240</v>
      </c>
      <c r="E708" s="74" t="s">
        <v>212</v>
      </c>
      <c r="F708" s="74"/>
      <c r="G708" s="139">
        <v>42799</v>
      </c>
      <c r="H708" s="140">
        <v>0.47430555555555554</v>
      </c>
      <c r="I708" s="139">
        <v>42799</v>
      </c>
      <c r="J708" s="140">
        <v>0.64444444444444449</v>
      </c>
      <c r="K708" s="123"/>
      <c r="L708" s="123"/>
      <c r="M708" s="123"/>
      <c r="N708" s="107">
        <v>0</v>
      </c>
      <c r="O708" s="107">
        <v>0</v>
      </c>
      <c r="P708" s="107">
        <v>0</v>
      </c>
      <c r="Q708" s="107">
        <v>4.08</v>
      </c>
      <c r="R708" s="53"/>
      <c r="S708" s="53"/>
      <c r="T708" s="53"/>
      <c r="U708" s="143" t="s">
        <v>782</v>
      </c>
      <c r="V708" s="92" t="s">
        <v>776</v>
      </c>
      <c r="W708" s="92"/>
      <c r="X708" s="108" t="s">
        <v>777</v>
      </c>
    </row>
    <row r="709" spans="1:24" ht="30" outlineLevel="2">
      <c r="A709" s="74">
        <v>216</v>
      </c>
      <c r="B709" s="74" t="s">
        <v>731</v>
      </c>
      <c r="C709" s="127" t="s">
        <v>12</v>
      </c>
      <c r="D709" s="74">
        <v>240</v>
      </c>
      <c r="E709" s="74" t="s">
        <v>212</v>
      </c>
      <c r="F709" s="74"/>
      <c r="G709" s="139">
        <v>42800</v>
      </c>
      <c r="H709" s="140">
        <v>0.39652777777777781</v>
      </c>
      <c r="I709" s="139">
        <v>42800</v>
      </c>
      <c r="J709" s="140">
        <v>0.71805555555555556</v>
      </c>
      <c r="K709" s="123"/>
      <c r="L709" s="123"/>
      <c r="M709" s="123"/>
      <c r="N709" s="107">
        <v>0</v>
      </c>
      <c r="O709" s="107">
        <v>0</v>
      </c>
      <c r="P709" s="107">
        <v>0</v>
      </c>
      <c r="Q709" s="107">
        <v>7.72</v>
      </c>
      <c r="R709" s="53"/>
      <c r="S709" s="53"/>
      <c r="T709" s="53"/>
      <c r="U709" s="143" t="s">
        <v>782</v>
      </c>
      <c r="V709" s="92" t="s">
        <v>776</v>
      </c>
      <c r="W709" s="92"/>
      <c r="X709" s="108" t="s">
        <v>777</v>
      </c>
    </row>
    <row r="710" spans="1:24" ht="30" outlineLevel="2">
      <c r="A710" s="74">
        <v>216</v>
      </c>
      <c r="B710" s="74" t="s">
        <v>731</v>
      </c>
      <c r="C710" s="127" t="s">
        <v>12</v>
      </c>
      <c r="D710" s="74">
        <v>240</v>
      </c>
      <c r="E710" s="74" t="s">
        <v>212</v>
      </c>
      <c r="F710" s="74"/>
      <c r="G710" s="139">
        <v>42801</v>
      </c>
      <c r="H710" s="140">
        <v>0.31388888888888888</v>
      </c>
      <c r="I710" s="139">
        <v>42801</v>
      </c>
      <c r="J710" s="140">
        <v>0.74375000000000002</v>
      </c>
      <c r="K710" s="123"/>
      <c r="L710" s="123"/>
      <c r="M710" s="123"/>
      <c r="N710" s="107">
        <v>0</v>
      </c>
      <c r="O710" s="107">
        <v>0</v>
      </c>
      <c r="P710" s="107">
        <v>0</v>
      </c>
      <c r="Q710" s="107">
        <v>10.32</v>
      </c>
      <c r="R710" s="53"/>
      <c r="S710" s="53"/>
      <c r="T710" s="53"/>
      <c r="U710" s="143" t="s">
        <v>782</v>
      </c>
      <c r="V710" s="92" t="s">
        <v>776</v>
      </c>
      <c r="W710" s="92"/>
      <c r="X710" s="108" t="s">
        <v>777</v>
      </c>
    </row>
    <row r="711" spans="1:24" ht="30" outlineLevel="2">
      <c r="A711" s="74">
        <v>216</v>
      </c>
      <c r="B711" s="74" t="s">
        <v>731</v>
      </c>
      <c r="C711" s="127" t="s">
        <v>12</v>
      </c>
      <c r="D711" s="74">
        <v>240</v>
      </c>
      <c r="E711" s="74" t="s">
        <v>212</v>
      </c>
      <c r="F711" s="74"/>
      <c r="G711" s="139">
        <v>42802</v>
      </c>
      <c r="H711" s="140">
        <v>0.27013888888888887</v>
      </c>
      <c r="I711" s="139">
        <v>42802</v>
      </c>
      <c r="J711" s="140">
        <v>0.76388888888888884</v>
      </c>
      <c r="K711" s="123"/>
      <c r="L711" s="123"/>
      <c r="M711" s="123"/>
      <c r="N711" s="107">
        <v>0</v>
      </c>
      <c r="O711" s="107">
        <v>0</v>
      </c>
      <c r="P711" s="107">
        <v>0</v>
      </c>
      <c r="Q711" s="107">
        <v>11.85</v>
      </c>
      <c r="R711" s="53"/>
      <c r="S711" s="53"/>
      <c r="T711" s="53"/>
      <c r="U711" s="143" t="s">
        <v>782</v>
      </c>
      <c r="V711" s="92" t="s">
        <v>776</v>
      </c>
      <c r="W711" s="92"/>
      <c r="X711" s="108" t="s">
        <v>777</v>
      </c>
    </row>
    <row r="712" spans="1:24" ht="30" outlineLevel="2">
      <c r="A712" s="74">
        <v>216</v>
      </c>
      <c r="B712" s="74" t="s">
        <v>731</v>
      </c>
      <c r="C712" s="127" t="s">
        <v>12</v>
      </c>
      <c r="D712" s="74">
        <v>240</v>
      </c>
      <c r="E712" s="74" t="s">
        <v>212</v>
      </c>
      <c r="F712" s="74"/>
      <c r="G712" s="139">
        <v>42803</v>
      </c>
      <c r="H712" s="140">
        <v>0.24166666666666667</v>
      </c>
      <c r="I712" s="139">
        <v>42803</v>
      </c>
      <c r="J712" s="140">
        <v>0.72361111111111109</v>
      </c>
      <c r="K712" s="123"/>
      <c r="L712" s="123"/>
      <c r="M712" s="123"/>
      <c r="N712" s="107">
        <v>0</v>
      </c>
      <c r="O712" s="107">
        <v>0</v>
      </c>
      <c r="P712" s="107">
        <v>0</v>
      </c>
      <c r="Q712" s="107">
        <v>11.57</v>
      </c>
      <c r="R712" s="53"/>
      <c r="S712" s="53"/>
      <c r="T712" s="53"/>
      <c r="U712" s="143" t="s">
        <v>782</v>
      </c>
      <c r="V712" s="92" t="s">
        <v>776</v>
      </c>
      <c r="W712" s="92"/>
      <c r="X712" s="108" t="s">
        <v>777</v>
      </c>
    </row>
    <row r="713" spans="1:24" ht="30" outlineLevel="2">
      <c r="A713" s="74">
        <v>216</v>
      </c>
      <c r="B713" s="74" t="s">
        <v>731</v>
      </c>
      <c r="C713" s="127" t="s">
        <v>12</v>
      </c>
      <c r="D713" s="74">
        <v>240</v>
      </c>
      <c r="E713" s="74" t="s">
        <v>212</v>
      </c>
      <c r="F713" s="74"/>
      <c r="G713" s="139">
        <v>42805</v>
      </c>
      <c r="H713" s="140">
        <v>0.36041666666666666</v>
      </c>
      <c r="I713" s="139">
        <v>42805</v>
      </c>
      <c r="J713" s="140">
        <v>0.69097222222222221</v>
      </c>
      <c r="K713" s="123"/>
      <c r="L713" s="123"/>
      <c r="M713" s="123"/>
      <c r="N713" s="107">
        <v>0</v>
      </c>
      <c r="O713" s="107">
        <v>0</v>
      </c>
      <c r="P713" s="107">
        <v>0</v>
      </c>
      <c r="Q713" s="107">
        <v>7.93</v>
      </c>
      <c r="R713" s="53"/>
      <c r="S713" s="53"/>
      <c r="T713" s="53"/>
      <c r="U713" s="143" t="s">
        <v>782</v>
      </c>
      <c r="V713" s="92" t="s">
        <v>776</v>
      </c>
      <c r="W713" s="92"/>
      <c r="X713" s="108" t="s">
        <v>777</v>
      </c>
    </row>
    <row r="714" spans="1:24" ht="30" outlineLevel="2">
      <c r="A714" s="74">
        <v>216</v>
      </c>
      <c r="B714" s="74" t="s">
        <v>731</v>
      </c>
      <c r="C714" s="127" t="s">
        <v>12</v>
      </c>
      <c r="D714" s="74">
        <v>240</v>
      </c>
      <c r="E714" s="74" t="s">
        <v>212</v>
      </c>
      <c r="F714" s="74"/>
      <c r="G714" s="139">
        <v>42806</v>
      </c>
      <c r="H714" s="140">
        <v>0.22152777777777777</v>
      </c>
      <c r="I714" s="139">
        <v>42806</v>
      </c>
      <c r="J714" s="140">
        <v>0.54305555555555551</v>
      </c>
      <c r="K714" s="123"/>
      <c r="L714" s="123"/>
      <c r="M714" s="123"/>
      <c r="N714" s="107">
        <v>0</v>
      </c>
      <c r="O714" s="107">
        <v>0</v>
      </c>
      <c r="P714" s="107">
        <v>0</v>
      </c>
      <c r="Q714" s="107">
        <v>7.72</v>
      </c>
      <c r="R714" s="53"/>
      <c r="S714" s="53"/>
      <c r="T714" s="53"/>
      <c r="U714" s="143" t="s">
        <v>782</v>
      </c>
      <c r="V714" s="92" t="s">
        <v>776</v>
      </c>
      <c r="W714" s="92"/>
      <c r="X714" s="108" t="s">
        <v>777</v>
      </c>
    </row>
    <row r="715" spans="1:24" ht="30" outlineLevel="2">
      <c r="A715" s="74">
        <v>216</v>
      </c>
      <c r="B715" s="74" t="s">
        <v>731</v>
      </c>
      <c r="C715" s="127" t="s">
        <v>12</v>
      </c>
      <c r="D715" s="74">
        <v>240</v>
      </c>
      <c r="E715" s="74" t="s">
        <v>212</v>
      </c>
      <c r="F715" s="74"/>
      <c r="G715" s="148">
        <v>42808</v>
      </c>
      <c r="H715" s="140">
        <v>0.24236111111111111</v>
      </c>
      <c r="I715" s="139">
        <v>42808</v>
      </c>
      <c r="J715" s="140">
        <v>0.27361111111111108</v>
      </c>
      <c r="K715" s="123"/>
      <c r="L715" s="123"/>
      <c r="M715" s="123"/>
      <c r="N715" s="107">
        <v>0</v>
      </c>
      <c r="O715" s="107">
        <v>0</v>
      </c>
      <c r="P715" s="107">
        <v>0</v>
      </c>
      <c r="Q715" s="107">
        <v>0.75</v>
      </c>
      <c r="R715" s="53"/>
      <c r="S715" s="53"/>
      <c r="T715" s="53"/>
      <c r="U715" s="143" t="s">
        <v>782</v>
      </c>
      <c r="V715" s="92" t="s">
        <v>776</v>
      </c>
      <c r="W715" s="92"/>
      <c r="X715" s="108" t="s">
        <v>777</v>
      </c>
    </row>
    <row r="716" spans="1:24" ht="30" outlineLevel="2">
      <c r="A716" s="74">
        <v>216</v>
      </c>
      <c r="B716" s="74" t="s">
        <v>731</v>
      </c>
      <c r="C716" s="127" t="s">
        <v>12</v>
      </c>
      <c r="D716" s="74">
        <v>240</v>
      </c>
      <c r="E716" s="74" t="s">
        <v>212</v>
      </c>
      <c r="F716" s="74"/>
      <c r="G716" s="148">
        <v>42808</v>
      </c>
      <c r="H716" s="140">
        <v>0.40416666666666662</v>
      </c>
      <c r="I716" s="139">
        <v>42808</v>
      </c>
      <c r="J716" s="140">
        <v>0.6972222222222223</v>
      </c>
      <c r="K716" s="123"/>
      <c r="L716" s="123"/>
      <c r="M716" s="123"/>
      <c r="N716" s="107">
        <v>0</v>
      </c>
      <c r="O716" s="107">
        <v>0</v>
      </c>
      <c r="P716" s="107">
        <v>0</v>
      </c>
      <c r="Q716" s="107">
        <v>7.03</v>
      </c>
      <c r="R716" s="53"/>
      <c r="S716" s="53"/>
      <c r="T716" s="53"/>
      <c r="U716" s="143" t="s">
        <v>782</v>
      </c>
      <c r="V716" s="92" t="s">
        <v>776</v>
      </c>
      <c r="W716" s="92"/>
      <c r="X716" s="108" t="s">
        <v>777</v>
      </c>
    </row>
    <row r="717" spans="1:24" ht="30" outlineLevel="2">
      <c r="A717" s="74">
        <v>216</v>
      </c>
      <c r="B717" s="74" t="s">
        <v>731</v>
      </c>
      <c r="C717" s="127" t="s">
        <v>12</v>
      </c>
      <c r="D717" s="74">
        <v>240</v>
      </c>
      <c r="E717" s="74" t="s">
        <v>212</v>
      </c>
      <c r="F717" s="74"/>
      <c r="G717" s="139">
        <v>42809</v>
      </c>
      <c r="H717" s="140">
        <v>0.64513888888888882</v>
      </c>
      <c r="I717" s="139">
        <v>42809</v>
      </c>
      <c r="J717" s="140">
        <v>0.71736111111111101</v>
      </c>
      <c r="K717" s="123"/>
      <c r="L717" s="123"/>
      <c r="M717" s="123"/>
      <c r="N717" s="107">
        <v>0</v>
      </c>
      <c r="O717" s="107">
        <v>0</v>
      </c>
      <c r="P717" s="107">
        <v>0</v>
      </c>
      <c r="Q717" s="107">
        <v>1.73</v>
      </c>
      <c r="R717" s="53"/>
      <c r="S717" s="53"/>
      <c r="T717" s="53"/>
      <c r="U717" s="143" t="s">
        <v>782</v>
      </c>
      <c r="V717" s="92" t="s">
        <v>776</v>
      </c>
      <c r="W717" s="92"/>
      <c r="X717" s="108" t="s">
        <v>777</v>
      </c>
    </row>
    <row r="718" spans="1:24" ht="30" outlineLevel="2">
      <c r="A718" s="74">
        <v>216</v>
      </c>
      <c r="B718" s="74" t="s">
        <v>731</v>
      </c>
      <c r="C718" s="127" t="s">
        <v>12</v>
      </c>
      <c r="D718" s="74">
        <v>240</v>
      </c>
      <c r="E718" s="74" t="s">
        <v>212</v>
      </c>
      <c r="F718" s="74"/>
      <c r="G718" s="139">
        <v>42810</v>
      </c>
      <c r="H718" s="140">
        <v>0.47430555555555554</v>
      </c>
      <c r="I718" s="139">
        <v>42810</v>
      </c>
      <c r="J718" s="140">
        <v>0.73472222222222217</v>
      </c>
      <c r="K718" s="123"/>
      <c r="L718" s="123"/>
      <c r="M718" s="123"/>
      <c r="N718" s="107">
        <v>0</v>
      </c>
      <c r="O718" s="107">
        <v>0</v>
      </c>
      <c r="P718" s="107">
        <v>0</v>
      </c>
      <c r="Q718" s="107">
        <v>6.25</v>
      </c>
      <c r="R718" s="53"/>
      <c r="S718" s="53"/>
      <c r="T718" s="53"/>
      <c r="U718" s="143" t="s">
        <v>782</v>
      </c>
      <c r="V718" s="92" t="s">
        <v>776</v>
      </c>
      <c r="W718" s="92"/>
      <c r="X718" s="108" t="s">
        <v>777</v>
      </c>
    </row>
    <row r="719" spans="1:24" ht="30" outlineLevel="2">
      <c r="A719" s="74">
        <v>216</v>
      </c>
      <c r="B719" s="74" t="s">
        <v>731</v>
      </c>
      <c r="C719" s="127" t="s">
        <v>12</v>
      </c>
      <c r="D719" s="74">
        <v>240</v>
      </c>
      <c r="E719" s="74" t="s">
        <v>212</v>
      </c>
      <c r="F719" s="74"/>
      <c r="G719" s="139">
        <v>42811</v>
      </c>
      <c r="H719" s="140">
        <v>0.53472222222222221</v>
      </c>
      <c r="I719" s="139">
        <v>42811</v>
      </c>
      <c r="J719" s="140">
        <v>0.7104166666666667</v>
      </c>
      <c r="K719" s="123"/>
      <c r="L719" s="123"/>
      <c r="M719" s="123"/>
      <c r="N719" s="107">
        <v>0</v>
      </c>
      <c r="O719" s="107">
        <v>0</v>
      </c>
      <c r="P719" s="107">
        <v>0</v>
      </c>
      <c r="Q719" s="107">
        <v>4.22</v>
      </c>
      <c r="R719" s="53"/>
      <c r="S719" s="53"/>
      <c r="T719" s="53"/>
      <c r="U719" s="143" t="s">
        <v>782</v>
      </c>
      <c r="V719" s="92" t="s">
        <v>776</v>
      </c>
      <c r="W719" s="92"/>
      <c r="X719" s="108" t="s">
        <v>777</v>
      </c>
    </row>
    <row r="720" spans="1:24" ht="30" outlineLevel="2">
      <c r="A720" s="74">
        <v>216</v>
      </c>
      <c r="B720" s="74" t="s">
        <v>731</v>
      </c>
      <c r="C720" s="127" t="s">
        <v>12</v>
      </c>
      <c r="D720" s="74">
        <v>240</v>
      </c>
      <c r="E720" s="74" t="s">
        <v>212</v>
      </c>
      <c r="F720" s="74"/>
      <c r="G720" s="139">
        <v>42812</v>
      </c>
      <c r="H720" s="140">
        <v>0.3756944444444445</v>
      </c>
      <c r="I720" s="139">
        <v>42812</v>
      </c>
      <c r="J720" s="140">
        <v>0.73611111111111116</v>
      </c>
      <c r="K720" s="123"/>
      <c r="L720" s="123"/>
      <c r="M720" s="123"/>
      <c r="N720" s="107">
        <v>0</v>
      </c>
      <c r="O720" s="107">
        <v>0</v>
      </c>
      <c r="P720" s="107">
        <v>0</v>
      </c>
      <c r="Q720" s="107">
        <v>8.65</v>
      </c>
      <c r="R720" s="53"/>
      <c r="S720" s="53"/>
      <c r="T720" s="53"/>
      <c r="U720" s="143" t="s">
        <v>782</v>
      </c>
      <c r="V720" s="92" t="s">
        <v>776</v>
      </c>
      <c r="W720" s="92"/>
      <c r="X720" s="108" t="s">
        <v>777</v>
      </c>
    </row>
    <row r="721" spans="1:24" ht="30" outlineLevel="2">
      <c r="A721" s="74">
        <v>216</v>
      </c>
      <c r="B721" s="74" t="s">
        <v>731</v>
      </c>
      <c r="C721" s="127" t="s">
        <v>12</v>
      </c>
      <c r="D721" s="74">
        <v>240</v>
      </c>
      <c r="E721" s="74" t="s">
        <v>212</v>
      </c>
      <c r="F721" s="74"/>
      <c r="G721" s="139">
        <v>42813</v>
      </c>
      <c r="H721" s="140">
        <v>0.82291666666666663</v>
      </c>
      <c r="I721" s="139">
        <v>42814</v>
      </c>
      <c r="J721" s="140">
        <v>0.70000000000000007</v>
      </c>
      <c r="K721" s="123"/>
      <c r="L721" s="123"/>
      <c r="M721" s="123"/>
      <c r="N721" s="107">
        <v>0</v>
      </c>
      <c r="O721" s="107">
        <v>0</v>
      </c>
      <c r="P721" s="107">
        <v>0</v>
      </c>
      <c r="Q721" s="107">
        <v>21.05</v>
      </c>
      <c r="R721" s="53"/>
      <c r="S721" s="53"/>
      <c r="T721" s="53"/>
      <c r="U721" s="143" t="s">
        <v>782</v>
      </c>
      <c r="V721" s="92" t="s">
        <v>776</v>
      </c>
      <c r="W721" s="92"/>
      <c r="X721" s="108" t="s">
        <v>777</v>
      </c>
    </row>
    <row r="722" spans="1:24" ht="30" outlineLevel="2">
      <c r="A722" s="74">
        <v>216</v>
      </c>
      <c r="B722" s="74" t="s">
        <v>731</v>
      </c>
      <c r="C722" s="127" t="s">
        <v>12</v>
      </c>
      <c r="D722" s="74">
        <v>240</v>
      </c>
      <c r="E722" s="74" t="s">
        <v>212</v>
      </c>
      <c r="F722" s="74"/>
      <c r="G722" s="139">
        <v>42814</v>
      </c>
      <c r="H722" s="140">
        <v>0.77847222222222223</v>
      </c>
      <c r="I722" s="139">
        <v>42815</v>
      </c>
      <c r="J722" s="179">
        <v>0.70486111111111116</v>
      </c>
      <c r="K722" s="123"/>
      <c r="L722" s="123"/>
      <c r="M722" s="123"/>
      <c r="N722" s="107">
        <v>0</v>
      </c>
      <c r="O722" s="107">
        <v>0</v>
      </c>
      <c r="P722" s="107">
        <v>0</v>
      </c>
      <c r="Q722" s="107">
        <v>22.23</v>
      </c>
      <c r="R722" s="53"/>
      <c r="S722" s="53"/>
      <c r="T722" s="53"/>
      <c r="U722" s="143" t="s">
        <v>782</v>
      </c>
      <c r="V722" s="92" t="s">
        <v>776</v>
      </c>
      <c r="W722" s="92"/>
      <c r="X722" s="108" t="s">
        <v>777</v>
      </c>
    </row>
    <row r="723" spans="1:24" ht="30" outlineLevel="2">
      <c r="A723" s="74">
        <v>216</v>
      </c>
      <c r="B723" s="74" t="s">
        <v>731</v>
      </c>
      <c r="C723" s="127" t="s">
        <v>12</v>
      </c>
      <c r="D723" s="74">
        <v>240</v>
      </c>
      <c r="E723" s="74" t="s">
        <v>212</v>
      </c>
      <c r="F723" s="74"/>
      <c r="G723" s="139">
        <v>42816</v>
      </c>
      <c r="H723" s="140">
        <v>0.37291666666666662</v>
      </c>
      <c r="I723" s="139">
        <v>42816</v>
      </c>
      <c r="J723" s="140">
        <v>0.72013888888888899</v>
      </c>
      <c r="K723" s="123"/>
      <c r="L723" s="123"/>
      <c r="M723" s="123"/>
      <c r="N723" s="107">
        <v>0</v>
      </c>
      <c r="O723" s="107">
        <v>0</v>
      </c>
      <c r="P723" s="107">
        <v>0</v>
      </c>
      <c r="Q723" s="107">
        <v>8.33</v>
      </c>
      <c r="R723" s="53"/>
      <c r="S723" s="53"/>
      <c r="T723" s="53"/>
      <c r="U723" s="143" t="s">
        <v>782</v>
      </c>
      <c r="V723" s="92" t="s">
        <v>776</v>
      </c>
      <c r="W723" s="92"/>
      <c r="X723" s="108" t="s">
        <v>777</v>
      </c>
    </row>
    <row r="724" spans="1:24" ht="30" outlineLevel="2">
      <c r="A724" s="74">
        <v>216</v>
      </c>
      <c r="B724" s="74" t="s">
        <v>731</v>
      </c>
      <c r="C724" s="127" t="s">
        <v>12</v>
      </c>
      <c r="D724" s="74">
        <v>240</v>
      </c>
      <c r="E724" s="74" t="s">
        <v>212</v>
      </c>
      <c r="F724" s="74"/>
      <c r="G724" s="139">
        <v>42817</v>
      </c>
      <c r="H724" s="140">
        <v>0.50416666666666665</v>
      </c>
      <c r="I724" s="139">
        <v>42817</v>
      </c>
      <c r="J724" s="140">
        <v>0.73958333333333337</v>
      </c>
      <c r="K724" s="123"/>
      <c r="L724" s="123"/>
      <c r="M724" s="123"/>
      <c r="N724" s="107">
        <v>0</v>
      </c>
      <c r="O724" s="107">
        <v>0</v>
      </c>
      <c r="P724" s="107">
        <v>0</v>
      </c>
      <c r="Q724" s="107">
        <v>5.65</v>
      </c>
      <c r="R724" s="53"/>
      <c r="S724" s="53"/>
      <c r="T724" s="53"/>
      <c r="U724" s="143" t="s">
        <v>782</v>
      </c>
      <c r="V724" s="92" t="s">
        <v>776</v>
      </c>
      <c r="W724" s="92"/>
      <c r="X724" s="108" t="s">
        <v>777</v>
      </c>
    </row>
    <row r="725" spans="1:24" ht="30" outlineLevel="2">
      <c r="A725" s="74">
        <v>216</v>
      </c>
      <c r="B725" s="74" t="s">
        <v>731</v>
      </c>
      <c r="C725" s="127" t="s">
        <v>12</v>
      </c>
      <c r="D725" s="74">
        <v>240</v>
      </c>
      <c r="E725" s="74" t="s">
        <v>212</v>
      </c>
      <c r="F725" s="74"/>
      <c r="G725" s="139">
        <v>42818</v>
      </c>
      <c r="H725" s="140">
        <v>0.2986111111111111</v>
      </c>
      <c r="I725" s="139">
        <v>42818</v>
      </c>
      <c r="J725" s="140">
        <v>0.76180555555555562</v>
      </c>
      <c r="K725" s="123"/>
      <c r="L725" s="123"/>
      <c r="M725" s="123"/>
      <c r="N725" s="107">
        <v>0</v>
      </c>
      <c r="O725" s="107">
        <v>0</v>
      </c>
      <c r="P725" s="107">
        <v>0</v>
      </c>
      <c r="Q725" s="107">
        <v>11.12</v>
      </c>
      <c r="R725" s="53"/>
      <c r="S725" s="53"/>
      <c r="T725" s="53"/>
      <c r="U725" s="143" t="s">
        <v>782</v>
      </c>
      <c r="V725" s="92" t="s">
        <v>776</v>
      </c>
      <c r="W725" s="92"/>
      <c r="X725" s="108" t="s">
        <v>777</v>
      </c>
    </row>
    <row r="726" spans="1:24" ht="30" outlineLevel="2">
      <c r="A726" s="74">
        <v>216</v>
      </c>
      <c r="B726" s="74" t="s">
        <v>731</v>
      </c>
      <c r="C726" s="127" t="s">
        <v>12</v>
      </c>
      <c r="D726" s="74">
        <v>240</v>
      </c>
      <c r="E726" s="74" t="s">
        <v>212</v>
      </c>
      <c r="F726" s="74"/>
      <c r="G726" s="139">
        <v>42819</v>
      </c>
      <c r="H726" s="140">
        <v>0.26250000000000001</v>
      </c>
      <c r="I726" s="139">
        <v>42819</v>
      </c>
      <c r="J726" s="140">
        <v>0.71666666666666667</v>
      </c>
      <c r="K726" s="123"/>
      <c r="L726" s="123"/>
      <c r="M726" s="123"/>
      <c r="N726" s="107">
        <v>0</v>
      </c>
      <c r="O726" s="107">
        <v>0</v>
      </c>
      <c r="P726" s="107">
        <v>0</v>
      </c>
      <c r="Q726" s="107">
        <v>10.9</v>
      </c>
      <c r="R726" s="53"/>
      <c r="S726" s="53"/>
      <c r="T726" s="53"/>
      <c r="U726" s="143" t="s">
        <v>782</v>
      </c>
      <c r="V726" s="92" t="s">
        <v>776</v>
      </c>
      <c r="W726" s="92"/>
      <c r="X726" s="108" t="s">
        <v>777</v>
      </c>
    </row>
    <row r="727" spans="1:24" ht="30" outlineLevel="2">
      <c r="A727" s="74">
        <v>216</v>
      </c>
      <c r="B727" s="74" t="s">
        <v>731</v>
      </c>
      <c r="C727" s="127" t="s">
        <v>12</v>
      </c>
      <c r="D727" s="74">
        <v>240</v>
      </c>
      <c r="E727" s="74" t="s">
        <v>212</v>
      </c>
      <c r="F727" s="74"/>
      <c r="G727" s="139">
        <v>42820</v>
      </c>
      <c r="H727" s="140">
        <v>0.48333333333333334</v>
      </c>
      <c r="I727" s="139">
        <v>42820</v>
      </c>
      <c r="J727" s="140">
        <v>0.75416666666666676</v>
      </c>
      <c r="K727" s="123"/>
      <c r="L727" s="123"/>
      <c r="M727" s="123"/>
      <c r="N727" s="107">
        <v>0</v>
      </c>
      <c r="O727" s="107">
        <v>0</v>
      </c>
      <c r="P727" s="107">
        <v>0</v>
      </c>
      <c r="Q727" s="107">
        <v>6.5</v>
      </c>
      <c r="R727" s="53"/>
      <c r="S727" s="53"/>
      <c r="T727" s="53"/>
      <c r="U727" s="143" t="s">
        <v>782</v>
      </c>
      <c r="V727" s="92" t="s">
        <v>776</v>
      </c>
      <c r="W727" s="92"/>
      <c r="X727" s="108" t="s">
        <v>777</v>
      </c>
    </row>
    <row r="728" spans="1:24" ht="30" outlineLevel="2">
      <c r="A728" s="74">
        <v>216</v>
      </c>
      <c r="B728" s="74" t="s">
        <v>731</v>
      </c>
      <c r="C728" s="127" t="s">
        <v>12</v>
      </c>
      <c r="D728" s="74">
        <v>240</v>
      </c>
      <c r="E728" s="74" t="s">
        <v>212</v>
      </c>
      <c r="F728" s="74"/>
      <c r="G728" s="139">
        <v>42821</v>
      </c>
      <c r="H728" s="140">
        <v>0.28263888888888888</v>
      </c>
      <c r="I728" s="139">
        <v>42821</v>
      </c>
      <c r="J728" s="140">
        <v>0.7006944444444444</v>
      </c>
      <c r="K728" s="123"/>
      <c r="L728" s="123"/>
      <c r="M728" s="123"/>
      <c r="N728" s="107">
        <v>0</v>
      </c>
      <c r="O728" s="107">
        <v>0</v>
      </c>
      <c r="P728" s="107">
        <v>0</v>
      </c>
      <c r="Q728" s="107">
        <v>10.029999999999999</v>
      </c>
      <c r="R728" s="53"/>
      <c r="S728" s="53"/>
      <c r="T728" s="53"/>
      <c r="U728" s="143" t="s">
        <v>782</v>
      </c>
      <c r="V728" s="92" t="s">
        <v>776</v>
      </c>
      <c r="W728" s="92"/>
      <c r="X728" s="108" t="s">
        <v>777</v>
      </c>
    </row>
    <row r="729" spans="1:24" ht="30" outlineLevel="2">
      <c r="A729" s="74">
        <v>216</v>
      </c>
      <c r="B729" s="74" t="s">
        <v>731</v>
      </c>
      <c r="C729" s="127" t="s">
        <v>12</v>
      </c>
      <c r="D729" s="74">
        <v>240</v>
      </c>
      <c r="E729" s="74" t="s">
        <v>212</v>
      </c>
      <c r="F729" s="74"/>
      <c r="G729" s="139">
        <v>42822</v>
      </c>
      <c r="H729" s="140">
        <v>0.32847222222222222</v>
      </c>
      <c r="I729" s="139">
        <v>42822</v>
      </c>
      <c r="J729" s="140">
        <v>0.73541666666666661</v>
      </c>
      <c r="K729" s="123"/>
      <c r="L729" s="123"/>
      <c r="M729" s="123"/>
      <c r="N729" s="107">
        <v>0</v>
      </c>
      <c r="O729" s="107">
        <v>0</v>
      </c>
      <c r="P729" s="107">
        <v>0</v>
      </c>
      <c r="Q729" s="107">
        <v>9.77</v>
      </c>
      <c r="R729" s="53"/>
      <c r="S729" s="53"/>
      <c r="T729" s="53"/>
      <c r="U729" s="143" t="s">
        <v>782</v>
      </c>
      <c r="V729" s="92" t="s">
        <v>776</v>
      </c>
      <c r="W729" s="92"/>
      <c r="X729" s="108" t="s">
        <v>777</v>
      </c>
    </row>
    <row r="730" spans="1:24" ht="30" outlineLevel="2">
      <c r="A730" s="74">
        <v>216</v>
      </c>
      <c r="B730" s="74" t="s">
        <v>731</v>
      </c>
      <c r="C730" s="127" t="s">
        <v>12</v>
      </c>
      <c r="D730" s="74">
        <v>240</v>
      </c>
      <c r="E730" s="74" t="s">
        <v>212</v>
      </c>
      <c r="F730" s="74"/>
      <c r="G730" s="139">
        <v>42823</v>
      </c>
      <c r="H730" s="140">
        <v>0.39027777777777778</v>
      </c>
      <c r="I730" s="139">
        <v>42823</v>
      </c>
      <c r="J730" s="140">
        <v>0.56736111111111109</v>
      </c>
      <c r="K730" s="123"/>
      <c r="L730" s="123"/>
      <c r="M730" s="123"/>
      <c r="N730" s="107">
        <v>0</v>
      </c>
      <c r="O730" s="107">
        <v>0</v>
      </c>
      <c r="P730" s="107">
        <v>0</v>
      </c>
      <c r="Q730" s="107">
        <v>4.25</v>
      </c>
      <c r="R730" s="53"/>
      <c r="S730" s="53"/>
      <c r="T730" s="53"/>
      <c r="U730" s="143" t="s">
        <v>782</v>
      </c>
      <c r="V730" s="92" t="s">
        <v>776</v>
      </c>
      <c r="W730" s="92"/>
      <c r="X730" s="108" t="s">
        <v>777</v>
      </c>
    </row>
    <row r="731" spans="1:24" ht="30" outlineLevel="2">
      <c r="A731" s="74">
        <v>216</v>
      </c>
      <c r="B731" s="74" t="s">
        <v>731</v>
      </c>
      <c r="C731" s="127" t="s">
        <v>12</v>
      </c>
      <c r="D731" s="74">
        <v>240</v>
      </c>
      <c r="E731" s="74" t="s">
        <v>212</v>
      </c>
      <c r="F731" s="74"/>
      <c r="G731" s="139">
        <v>42823</v>
      </c>
      <c r="H731" s="140">
        <v>0.60486111111111118</v>
      </c>
      <c r="I731" s="139">
        <v>42823</v>
      </c>
      <c r="J731" s="140">
        <v>0.7402777777777777</v>
      </c>
      <c r="K731" s="123"/>
      <c r="L731" s="123"/>
      <c r="M731" s="123"/>
      <c r="N731" s="107">
        <v>0</v>
      </c>
      <c r="O731" s="107">
        <v>0</v>
      </c>
      <c r="P731" s="107">
        <v>0</v>
      </c>
      <c r="Q731" s="107">
        <v>3.25</v>
      </c>
      <c r="R731" s="53"/>
      <c r="S731" s="53"/>
      <c r="T731" s="53"/>
      <c r="U731" s="143" t="s">
        <v>782</v>
      </c>
      <c r="V731" s="92" t="s">
        <v>776</v>
      </c>
      <c r="W731" s="92"/>
      <c r="X731" s="108" t="s">
        <v>777</v>
      </c>
    </row>
    <row r="732" spans="1:24" ht="30" outlineLevel="2">
      <c r="A732" s="74">
        <v>216</v>
      </c>
      <c r="B732" s="74" t="s">
        <v>731</v>
      </c>
      <c r="C732" s="127" t="s">
        <v>12</v>
      </c>
      <c r="D732" s="74">
        <v>240</v>
      </c>
      <c r="E732" s="74" t="s">
        <v>212</v>
      </c>
      <c r="F732" s="74"/>
      <c r="G732" s="105">
        <v>42824</v>
      </c>
      <c r="H732" s="123">
        <v>0.28611111111111115</v>
      </c>
      <c r="I732" s="105">
        <v>42824</v>
      </c>
      <c r="J732" s="123">
        <v>0.6791666666666667</v>
      </c>
      <c r="K732" s="123"/>
      <c r="L732" s="123"/>
      <c r="M732" s="123"/>
      <c r="N732" s="107">
        <v>0</v>
      </c>
      <c r="O732" s="107">
        <v>0</v>
      </c>
      <c r="P732" s="107">
        <v>0</v>
      </c>
      <c r="Q732" s="107">
        <v>9.43</v>
      </c>
      <c r="R732" s="53"/>
      <c r="S732" s="53"/>
      <c r="T732" s="53"/>
      <c r="U732" s="127" t="s">
        <v>782</v>
      </c>
      <c r="V732" s="92" t="s">
        <v>776</v>
      </c>
      <c r="W732" s="92"/>
      <c r="X732" s="108" t="s">
        <v>777</v>
      </c>
    </row>
    <row r="733" spans="1:24" ht="30" outlineLevel="2">
      <c r="A733" s="74">
        <v>216</v>
      </c>
      <c r="B733" s="74" t="s">
        <v>731</v>
      </c>
      <c r="C733" s="127" t="s">
        <v>12</v>
      </c>
      <c r="D733" s="74">
        <v>240</v>
      </c>
      <c r="E733" s="74" t="s">
        <v>212</v>
      </c>
      <c r="F733" s="74"/>
      <c r="G733" s="105">
        <v>42825</v>
      </c>
      <c r="H733" s="123">
        <v>0.29583333333333334</v>
      </c>
      <c r="I733" s="105">
        <v>42825</v>
      </c>
      <c r="J733" s="123">
        <v>0.77708333333333324</v>
      </c>
      <c r="K733" s="123"/>
      <c r="L733" s="123"/>
      <c r="M733" s="123"/>
      <c r="N733" s="107">
        <v>0</v>
      </c>
      <c r="O733" s="107">
        <v>0</v>
      </c>
      <c r="P733" s="107">
        <v>0</v>
      </c>
      <c r="Q733" s="107">
        <v>11.55</v>
      </c>
      <c r="R733" s="53"/>
      <c r="S733" s="53"/>
      <c r="T733" s="53"/>
      <c r="U733" s="127" t="s">
        <v>782</v>
      </c>
      <c r="V733" s="92" t="s">
        <v>776</v>
      </c>
      <c r="W733" s="92"/>
      <c r="X733" s="108" t="s">
        <v>777</v>
      </c>
    </row>
    <row r="734" spans="1:24" ht="15" outlineLevel="1">
      <c r="A734" s="74"/>
      <c r="B734" s="74"/>
      <c r="C734" s="138" t="s">
        <v>491</v>
      </c>
      <c r="D734" s="74"/>
      <c r="E734" s="74"/>
      <c r="F734" s="74"/>
      <c r="G734" s="105"/>
      <c r="H734" s="123"/>
      <c r="I734" s="105"/>
      <c r="J734" s="123"/>
      <c r="K734" s="123"/>
      <c r="L734" s="123"/>
      <c r="M734" s="123"/>
      <c r="N734" s="107">
        <f>SUBTOTAL(9,N704:N733)</f>
        <v>0</v>
      </c>
      <c r="O734" s="107">
        <f t="shared" ref="O734:Q734" si="20">SUBTOTAL(9,O704:O733)</f>
        <v>0</v>
      </c>
      <c r="P734" s="107">
        <f t="shared" si="20"/>
        <v>0</v>
      </c>
      <c r="Q734" s="107">
        <f t="shared" si="20"/>
        <v>261.70000000000005</v>
      </c>
      <c r="R734" s="53"/>
      <c r="S734" s="53"/>
      <c r="T734" s="53"/>
      <c r="U734" s="127"/>
      <c r="V734" s="92"/>
      <c r="W734" s="97">
        <f>($W$6-O734-P734-N734)/($W$6-O734-P734)</f>
        <v>1</v>
      </c>
      <c r="X734" s="108"/>
    </row>
    <row r="735" spans="1:24" ht="30" outlineLevel="2">
      <c r="A735" s="74">
        <v>217</v>
      </c>
      <c r="B735" s="74" t="s">
        <v>732</v>
      </c>
      <c r="C735" s="113" t="s">
        <v>205</v>
      </c>
      <c r="D735" s="74">
        <v>240</v>
      </c>
      <c r="E735" s="74" t="s">
        <v>212</v>
      </c>
      <c r="F735" s="74"/>
      <c r="G735" s="139">
        <v>42812</v>
      </c>
      <c r="H735" s="140">
        <v>0.47638888888888892</v>
      </c>
      <c r="I735" s="139">
        <v>42812</v>
      </c>
      <c r="J735" s="140">
        <v>0.56874999999999998</v>
      </c>
      <c r="K735" s="132"/>
      <c r="L735" s="132"/>
      <c r="M735" s="132"/>
      <c r="N735" s="107">
        <v>0</v>
      </c>
      <c r="O735" s="107">
        <v>0</v>
      </c>
      <c r="P735" s="107">
        <v>0</v>
      </c>
      <c r="Q735" s="107">
        <v>2.2200000000000002</v>
      </c>
      <c r="R735" s="53"/>
      <c r="S735" s="53"/>
      <c r="T735" s="53"/>
      <c r="U735" s="143" t="s">
        <v>782</v>
      </c>
      <c r="V735" s="92" t="s">
        <v>776</v>
      </c>
      <c r="W735" s="92"/>
      <c r="X735" s="94" t="s">
        <v>777</v>
      </c>
    </row>
    <row r="736" spans="1:24" ht="30" outlineLevel="2">
      <c r="A736" s="74">
        <v>217</v>
      </c>
      <c r="B736" s="74" t="s">
        <v>732</v>
      </c>
      <c r="C736" s="113" t="s">
        <v>205</v>
      </c>
      <c r="D736" s="74">
        <v>240</v>
      </c>
      <c r="E736" s="74" t="s">
        <v>212</v>
      </c>
      <c r="F736" s="74"/>
      <c r="G736" s="105">
        <v>42813</v>
      </c>
      <c r="H736" s="140">
        <v>0.46597222222222223</v>
      </c>
      <c r="I736" s="139">
        <v>42813</v>
      </c>
      <c r="J736" s="140">
        <v>0.65694444444444444</v>
      </c>
      <c r="K736" s="132"/>
      <c r="L736" s="132"/>
      <c r="M736" s="132"/>
      <c r="N736" s="107">
        <v>0</v>
      </c>
      <c r="O736" s="107">
        <v>0</v>
      </c>
      <c r="P736" s="107">
        <v>0</v>
      </c>
      <c r="Q736" s="107">
        <v>4.58</v>
      </c>
      <c r="R736" s="53"/>
      <c r="S736" s="53"/>
      <c r="T736" s="53"/>
      <c r="U736" s="127" t="s">
        <v>782</v>
      </c>
      <c r="V736" s="92" t="s">
        <v>776</v>
      </c>
      <c r="W736" s="92"/>
      <c r="X736" s="94" t="s">
        <v>777</v>
      </c>
    </row>
    <row r="737" spans="1:24" ht="30" outlineLevel="2">
      <c r="A737" s="74">
        <v>217</v>
      </c>
      <c r="B737" s="74" t="s">
        <v>732</v>
      </c>
      <c r="C737" s="113" t="s">
        <v>205</v>
      </c>
      <c r="D737" s="74">
        <v>240</v>
      </c>
      <c r="E737" s="74" t="s">
        <v>212</v>
      </c>
      <c r="F737" s="74"/>
      <c r="G737" s="139">
        <v>42821</v>
      </c>
      <c r="H737" s="140">
        <v>0.63958333333333328</v>
      </c>
      <c r="I737" s="139">
        <v>42821</v>
      </c>
      <c r="J737" s="140">
        <v>0.72291666666666676</v>
      </c>
      <c r="K737" s="132"/>
      <c r="L737" s="132"/>
      <c r="M737" s="132"/>
      <c r="N737" s="107">
        <v>0</v>
      </c>
      <c r="O737" s="107">
        <v>0</v>
      </c>
      <c r="P737" s="107">
        <v>0</v>
      </c>
      <c r="Q737" s="107">
        <v>2</v>
      </c>
      <c r="R737" s="53"/>
      <c r="S737" s="53"/>
      <c r="T737" s="53"/>
      <c r="U737" s="143" t="s">
        <v>782</v>
      </c>
      <c r="V737" s="92" t="s">
        <v>776</v>
      </c>
      <c r="W737" s="92"/>
      <c r="X737" s="94" t="s">
        <v>777</v>
      </c>
    </row>
    <row r="738" spans="1:24" ht="30" outlineLevel="2">
      <c r="A738" s="74">
        <v>217</v>
      </c>
      <c r="B738" s="74" t="s">
        <v>732</v>
      </c>
      <c r="C738" s="113" t="s">
        <v>205</v>
      </c>
      <c r="D738" s="74">
        <v>240</v>
      </c>
      <c r="E738" s="74" t="s">
        <v>212</v>
      </c>
      <c r="F738" s="74"/>
      <c r="G738" s="105">
        <v>42824</v>
      </c>
      <c r="H738" s="123">
        <v>0.62777777777777777</v>
      </c>
      <c r="I738" s="105">
        <v>42824</v>
      </c>
      <c r="J738" s="123">
        <v>0.74583333333333324</v>
      </c>
      <c r="K738" s="132"/>
      <c r="L738" s="132"/>
      <c r="M738" s="132"/>
      <c r="N738" s="107">
        <v>0</v>
      </c>
      <c r="O738" s="107">
        <v>0</v>
      </c>
      <c r="P738" s="107">
        <v>0</v>
      </c>
      <c r="Q738" s="107">
        <v>2.83</v>
      </c>
      <c r="R738" s="53"/>
      <c r="S738" s="53"/>
      <c r="T738" s="53"/>
      <c r="U738" s="127" t="s">
        <v>782</v>
      </c>
      <c r="V738" s="92" t="s">
        <v>776</v>
      </c>
      <c r="W738" s="92"/>
      <c r="X738" s="94" t="s">
        <v>777</v>
      </c>
    </row>
    <row r="739" spans="1:24" ht="15" outlineLevel="1">
      <c r="A739" s="74"/>
      <c r="B739" s="74"/>
      <c r="C739" s="109" t="s">
        <v>492</v>
      </c>
      <c r="D739" s="74"/>
      <c r="E739" s="74"/>
      <c r="F739" s="74"/>
      <c r="G739" s="110"/>
      <c r="H739" s="134"/>
      <c r="I739" s="112"/>
      <c r="J739" s="132"/>
      <c r="K739" s="132"/>
      <c r="L739" s="132"/>
      <c r="M739" s="132"/>
      <c r="N739" s="107">
        <f>SUBTOTAL(9,N735:N738)</f>
        <v>0</v>
      </c>
      <c r="O739" s="107">
        <f t="shared" ref="O739:Q739" si="21">SUBTOTAL(9,O735:O738)</f>
        <v>0</v>
      </c>
      <c r="P739" s="107">
        <f t="shared" si="21"/>
        <v>0</v>
      </c>
      <c r="Q739" s="107">
        <f t="shared" si="21"/>
        <v>11.63</v>
      </c>
      <c r="R739" s="53"/>
      <c r="S739" s="53"/>
      <c r="T739" s="53"/>
      <c r="U739" s="91"/>
      <c r="V739" s="92"/>
      <c r="W739" s="97">
        <f>($W$6-O739-P739-N739)/($W$6-O739-P739)</f>
        <v>1</v>
      </c>
      <c r="X739" s="94"/>
    </row>
    <row r="740" spans="1:24" ht="24.75" customHeight="1" outlineLevel="2">
      <c r="A740" s="68">
        <v>218</v>
      </c>
      <c r="B740" s="68" t="s">
        <v>733</v>
      </c>
      <c r="C740" s="86" t="s">
        <v>206</v>
      </c>
      <c r="D740" s="68">
        <v>80</v>
      </c>
      <c r="E740" s="74" t="s">
        <v>212</v>
      </c>
      <c r="F740" s="68"/>
      <c r="G740" s="139">
        <v>42821</v>
      </c>
      <c r="H740" s="140">
        <v>0.4680555555555555</v>
      </c>
      <c r="I740" s="185">
        <v>42825</v>
      </c>
      <c r="J740" s="186">
        <v>1</v>
      </c>
      <c r="K740" s="68"/>
      <c r="L740" s="68"/>
      <c r="M740" s="68"/>
      <c r="N740" s="68">
        <v>108.77</v>
      </c>
      <c r="O740" s="68">
        <v>0</v>
      </c>
      <c r="P740" s="68">
        <v>0</v>
      </c>
      <c r="Q740" s="68">
        <v>0</v>
      </c>
      <c r="R740" s="90"/>
      <c r="S740" s="90"/>
      <c r="T740" s="90"/>
      <c r="U740" s="143" t="s">
        <v>855</v>
      </c>
      <c r="V740" s="92" t="s">
        <v>776</v>
      </c>
      <c r="W740" s="93"/>
      <c r="X740" s="146" t="s">
        <v>250</v>
      </c>
    </row>
    <row r="741" spans="1:24" ht="15" outlineLevel="1">
      <c r="A741" s="68"/>
      <c r="B741" s="68"/>
      <c r="C741" s="98" t="s">
        <v>493</v>
      </c>
      <c r="D741" s="68"/>
      <c r="E741" s="74"/>
      <c r="F741" s="68"/>
      <c r="G741" s="68"/>
      <c r="H741" s="68"/>
      <c r="I741" s="68"/>
      <c r="J741" s="68"/>
      <c r="K741" s="68"/>
      <c r="L741" s="68"/>
      <c r="M741" s="68"/>
      <c r="N741" s="68">
        <f>SUBTOTAL(9,N740:N740)</f>
        <v>108.77</v>
      </c>
      <c r="O741" s="68">
        <f>SUBTOTAL(9,O740:O740)</f>
        <v>0</v>
      </c>
      <c r="P741" s="68">
        <f>SUBTOTAL(9,P740:P740)</f>
        <v>0</v>
      </c>
      <c r="Q741" s="68">
        <f>SUBTOTAL(9,Q740:Q740)</f>
        <v>0</v>
      </c>
      <c r="R741" s="90"/>
      <c r="S741" s="90"/>
      <c r="T741" s="90"/>
      <c r="U741" s="68"/>
      <c r="V741" s="92"/>
      <c r="W741" s="187">
        <f>($W$6-O741-P741-N741)/($W$6-O741-P741)</f>
        <v>0.85380376344086029</v>
      </c>
      <c r="X741" s="90"/>
    </row>
    <row r="742" spans="1:24" ht="21" customHeight="1" outlineLevel="2">
      <c r="A742" s="68">
        <v>219</v>
      </c>
      <c r="B742" s="68" t="s">
        <v>734</v>
      </c>
      <c r="C742" s="86" t="s">
        <v>207</v>
      </c>
      <c r="D742" s="68">
        <v>330</v>
      </c>
      <c r="E742" s="74" t="s">
        <v>212</v>
      </c>
      <c r="F742" s="68"/>
      <c r="G742" s="68"/>
      <c r="H742" s="68"/>
      <c r="I742" s="68"/>
      <c r="J742" s="68"/>
      <c r="K742" s="68"/>
      <c r="L742" s="68"/>
      <c r="M742" s="68"/>
      <c r="N742" s="68"/>
      <c r="O742" s="68"/>
      <c r="P742" s="68"/>
      <c r="Q742" s="68"/>
      <c r="R742" s="90"/>
      <c r="S742" s="90"/>
      <c r="T742" s="90"/>
      <c r="U742" s="68"/>
      <c r="V742" s="92" t="s">
        <v>776</v>
      </c>
      <c r="W742" s="93"/>
      <c r="X742" s="90"/>
    </row>
    <row r="743" spans="1:24" ht="15" outlineLevel="1">
      <c r="A743" s="68"/>
      <c r="B743" s="68"/>
      <c r="C743" s="98" t="s">
        <v>494</v>
      </c>
      <c r="D743" s="68"/>
      <c r="E743" s="74"/>
      <c r="F743" s="68"/>
      <c r="G743" s="68"/>
      <c r="H743" s="68"/>
      <c r="I743" s="68"/>
      <c r="J743" s="68"/>
      <c r="K743" s="68"/>
      <c r="L743" s="68"/>
      <c r="M743" s="68"/>
      <c r="N743" s="68">
        <f>SUBTOTAL(9,N742:N742)</f>
        <v>0</v>
      </c>
      <c r="O743" s="68">
        <f>SUBTOTAL(9,O742:O742)</f>
        <v>0</v>
      </c>
      <c r="P743" s="68">
        <f>SUBTOTAL(9,P742:P742)</f>
        <v>0</v>
      </c>
      <c r="Q743" s="68">
        <f>SUBTOTAL(9,Q742:Q742)</f>
        <v>0</v>
      </c>
      <c r="R743" s="90"/>
      <c r="S743" s="90"/>
      <c r="T743" s="90"/>
      <c r="U743" s="68"/>
      <c r="V743" s="92"/>
      <c r="W743" s="97">
        <f>($W$6-O743-P743-N743)/($W$6-O743-P743)</f>
        <v>1</v>
      </c>
      <c r="X743" s="90"/>
    </row>
    <row r="744" spans="1:24" ht="45" outlineLevel="2">
      <c r="A744" s="68">
        <v>220</v>
      </c>
      <c r="B744" s="68" t="s">
        <v>735</v>
      </c>
      <c r="C744" s="86" t="s">
        <v>208</v>
      </c>
      <c r="D744" s="68">
        <v>330</v>
      </c>
      <c r="E744" s="74" t="s">
        <v>212</v>
      </c>
      <c r="F744" s="68"/>
      <c r="G744" s="105">
        <v>42795</v>
      </c>
      <c r="H744" s="132">
        <v>0</v>
      </c>
      <c r="I744" s="105">
        <v>42798</v>
      </c>
      <c r="J744" s="132">
        <v>0.59375</v>
      </c>
      <c r="K744" s="68"/>
      <c r="L744" s="68"/>
      <c r="M744" s="68"/>
      <c r="N744" s="68">
        <v>86.25</v>
      </c>
      <c r="O744" s="68">
        <v>0</v>
      </c>
      <c r="P744" s="68">
        <v>0</v>
      </c>
      <c r="Q744" s="68">
        <v>0</v>
      </c>
      <c r="R744" s="90"/>
      <c r="S744" s="90"/>
      <c r="T744" s="90"/>
      <c r="U744" s="131" t="s">
        <v>867</v>
      </c>
      <c r="V744" s="92" t="s">
        <v>776</v>
      </c>
      <c r="W744" s="93"/>
      <c r="X744" s="108" t="s">
        <v>854</v>
      </c>
    </row>
    <row r="745" spans="1:24" ht="23.25" customHeight="1" outlineLevel="2">
      <c r="A745" s="68">
        <v>220</v>
      </c>
      <c r="B745" s="68" t="s">
        <v>735</v>
      </c>
      <c r="C745" s="86" t="s">
        <v>208</v>
      </c>
      <c r="D745" s="68">
        <v>330</v>
      </c>
      <c r="E745" s="74" t="s">
        <v>212</v>
      </c>
      <c r="F745" s="68"/>
      <c r="G745" s="139">
        <v>42799</v>
      </c>
      <c r="H745" s="140">
        <v>0.45624999999999999</v>
      </c>
      <c r="I745" s="139">
        <v>42799</v>
      </c>
      <c r="J745" s="140">
        <v>0.65</v>
      </c>
      <c r="K745" s="68"/>
      <c r="L745" s="68"/>
      <c r="M745" s="68"/>
      <c r="N745" s="68">
        <v>4.6500000000000004</v>
      </c>
      <c r="O745" s="68">
        <v>0</v>
      </c>
      <c r="P745" s="68">
        <v>0</v>
      </c>
      <c r="Q745" s="68">
        <v>0</v>
      </c>
      <c r="R745" s="90"/>
      <c r="S745" s="90"/>
      <c r="T745" s="90"/>
      <c r="U745" s="143" t="s">
        <v>868</v>
      </c>
      <c r="V745" s="92" t="s">
        <v>776</v>
      </c>
      <c r="W745" s="93"/>
      <c r="X745" s="151" t="s">
        <v>869</v>
      </c>
    </row>
    <row r="746" spans="1:24" ht="15" outlineLevel="1">
      <c r="A746" s="68"/>
      <c r="B746" s="68"/>
      <c r="C746" s="98" t="s">
        <v>495</v>
      </c>
      <c r="D746" s="68"/>
      <c r="E746" s="74"/>
      <c r="F746" s="68"/>
      <c r="G746" s="68"/>
      <c r="H746" s="68"/>
      <c r="I746" s="68"/>
      <c r="J746" s="68"/>
      <c r="K746" s="68"/>
      <c r="L746" s="68"/>
      <c r="M746" s="68"/>
      <c r="N746" s="68">
        <f>SUBTOTAL(9,N744:N745)</f>
        <v>90.9</v>
      </c>
      <c r="O746" s="68">
        <f t="shared" ref="O746:Q746" si="22">SUBTOTAL(9,O744:O745)</f>
        <v>0</v>
      </c>
      <c r="P746" s="68">
        <f t="shared" si="22"/>
        <v>0</v>
      </c>
      <c r="Q746" s="68">
        <f t="shared" si="22"/>
        <v>0</v>
      </c>
      <c r="R746" s="90"/>
      <c r="S746" s="90"/>
      <c r="T746" s="90"/>
      <c r="U746" s="68"/>
      <c r="V746" s="92"/>
      <c r="W746" s="187">
        <f>($W$6-O746-P746-N746)/($W$6-O746-P746)</f>
        <v>0.87782258064516128</v>
      </c>
      <c r="X746" s="90"/>
    </row>
    <row r="747" spans="1:24" ht="15" outlineLevel="2">
      <c r="A747" s="68">
        <v>221</v>
      </c>
      <c r="B747" s="68" t="s">
        <v>736</v>
      </c>
      <c r="C747" s="86" t="s">
        <v>215</v>
      </c>
      <c r="D747" s="68">
        <v>330</v>
      </c>
      <c r="E747" s="74" t="s">
        <v>212</v>
      </c>
      <c r="F747" s="68"/>
      <c r="G747" s="105"/>
      <c r="H747" s="132"/>
      <c r="I747" s="105"/>
      <c r="J747" s="132"/>
      <c r="K747" s="68"/>
      <c r="L747" s="68"/>
      <c r="M747" s="68"/>
      <c r="N747" s="68"/>
      <c r="O747" s="68"/>
      <c r="P747" s="68"/>
      <c r="Q747" s="68"/>
      <c r="R747" s="90"/>
      <c r="S747" s="90"/>
      <c r="T747" s="90"/>
      <c r="U747" s="91"/>
      <c r="V747" s="92"/>
      <c r="W747" s="93"/>
      <c r="X747" s="94"/>
    </row>
    <row r="748" spans="1:24" ht="15" outlineLevel="1">
      <c r="A748" s="68"/>
      <c r="B748" s="68"/>
      <c r="C748" s="98" t="s">
        <v>496</v>
      </c>
      <c r="D748" s="68"/>
      <c r="E748" s="74"/>
      <c r="F748" s="68"/>
      <c r="G748" s="68"/>
      <c r="H748" s="68"/>
      <c r="I748" s="68"/>
      <c r="J748" s="68"/>
      <c r="K748" s="68"/>
      <c r="L748" s="68"/>
      <c r="M748" s="68"/>
      <c r="N748" s="68">
        <f>SUBTOTAL(9,N747:N747)</f>
        <v>0</v>
      </c>
      <c r="O748" s="68">
        <f>SUBTOTAL(9,O747:O747)</f>
        <v>0</v>
      </c>
      <c r="P748" s="68">
        <f>SUBTOTAL(9,P747:P747)</f>
        <v>0</v>
      </c>
      <c r="Q748" s="68">
        <f>SUBTOTAL(9,Q747:Q747)</f>
        <v>0</v>
      </c>
      <c r="R748" s="90"/>
      <c r="S748" s="90"/>
      <c r="T748" s="90"/>
      <c r="U748" s="68"/>
      <c r="V748" s="92"/>
      <c r="W748" s="97">
        <f>($W$6-O748-P748-N748)/($W$6-O748-P748)</f>
        <v>1</v>
      </c>
      <c r="X748" s="90"/>
    </row>
    <row r="749" spans="1:24" ht="23.25" customHeight="1" outlineLevel="2">
      <c r="A749" s="68">
        <v>222</v>
      </c>
      <c r="B749" s="68" t="s">
        <v>737</v>
      </c>
      <c r="C749" s="86" t="s">
        <v>216</v>
      </c>
      <c r="D749" s="68">
        <v>330</v>
      </c>
      <c r="E749" s="74" t="s">
        <v>212</v>
      </c>
      <c r="F749" s="68"/>
      <c r="G749" s="172"/>
      <c r="H749" s="173"/>
      <c r="I749" s="112"/>
      <c r="J749" s="174"/>
      <c r="K749" s="68"/>
      <c r="L749" s="68"/>
      <c r="M749" s="68"/>
      <c r="N749" s="68">
        <v>0</v>
      </c>
      <c r="O749" s="68">
        <v>0</v>
      </c>
      <c r="P749" s="68">
        <v>0</v>
      </c>
      <c r="Q749" s="68">
        <v>0</v>
      </c>
      <c r="R749" s="90"/>
      <c r="S749" s="90"/>
      <c r="T749" s="90"/>
      <c r="U749" s="91"/>
      <c r="V749" s="92" t="s">
        <v>776</v>
      </c>
      <c r="W749" s="93"/>
      <c r="X749" s="90"/>
    </row>
    <row r="750" spans="1:24" ht="18.75" customHeight="1" outlineLevel="1">
      <c r="A750" s="68"/>
      <c r="B750" s="68"/>
      <c r="C750" s="98" t="s">
        <v>497</v>
      </c>
      <c r="D750" s="68"/>
      <c r="E750" s="74"/>
      <c r="F750" s="68"/>
      <c r="G750" s="68"/>
      <c r="H750" s="68"/>
      <c r="I750" s="68"/>
      <c r="J750" s="68"/>
      <c r="K750" s="68"/>
      <c r="L750" s="68"/>
      <c r="M750" s="68"/>
      <c r="N750" s="68">
        <f>SUBTOTAL(9,N749:N749)</f>
        <v>0</v>
      </c>
      <c r="O750" s="68">
        <f>SUBTOTAL(9,O749:O749)</f>
        <v>0</v>
      </c>
      <c r="P750" s="68">
        <f>SUBTOTAL(9,P749:P749)</f>
        <v>0</v>
      </c>
      <c r="Q750" s="68">
        <f>SUBTOTAL(9,Q749:Q749)</f>
        <v>0</v>
      </c>
      <c r="R750" s="90"/>
      <c r="S750" s="90"/>
      <c r="T750" s="90"/>
      <c r="U750" s="68"/>
      <c r="V750" s="92"/>
      <c r="W750" s="97">
        <f>($W$6-O750-P750-N750)/($W$6-O750-P750)</f>
        <v>1</v>
      </c>
      <c r="X750" s="90"/>
    </row>
    <row r="751" spans="1:24" ht="21.75" customHeight="1" outlineLevel="2">
      <c r="A751" s="68">
        <v>223</v>
      </c>
      <c r="B751" s="68" t="s">
        <v>738</v>
      </c>
      <c r="C751" s="86" t="s">
        <v>220</v>
      </c>
      <c r="D751" s="68">
        <v>240</v>
      </c>
      <c r="E751" s="74" t="s">
        <v>212</v>
      </c>
      <c r="F751" s="68"/>
      <c r="G751" s="68"/>
      <c r="H751" s="68"/>
      <c r="I751" s="68"/>
      <c r="J751" s="68"/>
      <c r="K751" s="68"/>
      <c r="L751" s="68"/>
      <c r="M751" s="68"/>
      <c r="N751" s="68"/>
      <c r="O751" s="68"/>
      <c r="P751" s="68"/>
      <c r="Q751" s="68"/>
      <c r="R751" s="90"/>
      <c r="S751" s="90"/>
      <c r="T751" s="90"/>
      <c r="U751" s="68"/>
      <c r="V751" s="92" t="s">
        <v>776</v>
      </c>
      <c r="W751" s="93"/>
      <c r="X751" s="90"/>
    </row>
    <row r="752" spans="1:24" ht="15" outlineLevel="1">
      <c r="A752" s="68"/>
      <c r="B752" s="68"/>
      <c r="C752" s="98" t="s">
        <v>498</v>
      </c>
      <c r="D752" s="68"/>
      <c r="E752" s="74"/>
      <c r="F752" s="68"/>
      <c r="G752" s="68"/>
      <c r="H752" s="68"/>
      <c r="I752" s="68"/>
      <c r="J752" s="68"/>
      <c r="K752" s="68"/>
      <c r="L752" s="68"/>
      <c r="M752" s="68"/>
      <c r="N752" s="68">
        <f>SUBTOTAL(9,N751:N751)</f>
        <v>0</v>
      </c>
      <c r="O752" s="68">
        <f>SUBTOTAL(9,O751:O751)</f>
        <v>0</v>
      </c>
      <c r="P752" s="68">
        <f>SUBTOTAL(9,P751:P751)</f>
        <v>0</v>
      </c>
      <c r="Q752" s="68">
        <f>SUBTOTAL(9,Q751:Q751)</f>
        <v>0</v>
      </c>
      <c r="R752" s="90"/>
      <c r="S752" s="90"/>
      <c r="T752" s="90"/>
      <c r="U752" s="68"/>
      <c r="V752" s="92"/>
      <c r="W752" s="97">
        <f>($W$6-O752-P752-N752)/($W$6-O752-P752)</f>
        <v>1</v>
      </c>
      <c r="X752" s="90"/>
    </row>
    <row r="753" spans="1:24" ht="23.25" customHeight="1" outlineLevel="2">
      <c r="A753" s="68">
        <v>224</v>
      </c>
      <c r="B753" s="68" t="s">
        <v>739</v>
      </c>
      <c r="C753" s="86" t="s">
        <v>221</v>
      </c>
      <c r="D753" s="68">
        <v>240</v>
      </c>
      <c r="E753" s="74" t="s">
        <v>212</v>
      </c>
      <c r="F753" s="68"/>
      <c r="G753" s="105"/>
      <c r="H753" s="132"/>
      <c r="I753" s="105"/>
      <c r="J753" s="132"/>
      <c r="K753" s="68"/>
      <c r="L753" s="68"/>
      <c r="M753" s="68"/>
      <c r="N753" s="68"/>
      <c r="O753" s="68"/>
      <c r="P753" s="68"/>
      <c r="Q753" s="68"/>
      <c r="R753" s="90"/>
      <c r="S753" s="90"/>
      <c r="T753" s="90"/>
      <c r="U753" s="91"/>
      <c r="V753" s="92"/>
      <c r="W753" s="93"/>
      <c r="X753" s="90"/>
    </row>
    <row r="754" spans="1:24" ht="15" outlineLevel="1">
      <c r="A754" s="68"/>
      <c r="B754" s="68"/>
      <c r="C754" s="98" t="s">
        <v>499</v>
      </c>
      <c r="D754" s="68"/>
      <c r="E754" s="74"/>
      <c r="F754" s="68"/>
      <c r="G754" s="68"/>
      <c r="H754" s="68"/>
      <c r="I754" s="68"/>
      <c r="J754" s="68"/>
      <c r="K754" s="68"/>
      <c r="L754" s="68"/>
      <c r="M754" s="68"/>
      <c r="N754" s="68">
        <f>SUBTOTAL(9,N753:N753)</f>
        <v>0</v>
      </c>
      <c r="O754" s="68">
        <f>SUBTOTAL(9,O753:O753)</f>
        <v>0</v>
      </c>
      <c r="P754" s="68">
        <f>SUBTOTAL(9,P753:P753)</f>
        <v>0</v>
      </c>
      <c r="Q754" s="68">
        <f>SUBTOTAL(9,Q753:Q753)</f>
        <v>0</v>
      </c>
      <c r="R754" s="90"/>
      <c r="S754" s="90"/>
      <c r="T754" s="90"/>
      <c r="U754" s="68"/>
      <c r="V754" s="92"/>
      <c r="W754" s="97">
        <f>($W$6-O754-P754-N754)/($W$6-O754-P754)</f>
        <v>1</v>
      </c>
      <c r="X754" s="90"/>
    </row>
    <row r="755" spans="1:24" ht="26.25" customHeight="1" outlineLevel="2">
      <c r="A755" s="68">
        <v>225</v>
      </c>
      <c r="B755" s="68" t="s">
        <v>740</v>
      </c>
      <c r="C755" s="86" t="s">
        <v>223</v>
      </c>
      <c r="D755" s="68">
        <v>330</v>
      </c>
      <c r="E755" s="74" t="s">
        <v>212</v>
      </c>
      <c r="F755" s="68"/>
      <c r="G755" s="68"/>
      <c r="H755" s="68"/>
      <c r="I755" s="68"/>
      <c r="J755" s="68"/>
      <c r="K755" s="68"/>
      <c r="L755" s="68"/>
      <c r="M755" s="68"/>
      <c r="N755" s="68"/>
      <c r="O755" s="68"/>
      <c r="P755" s="68"/>
      <c r="Q755" s="68"/>
      <c r="R755" s="90"/>
      <c r="S755" s="90"/>
      <c r="T755" s="90"/>
      <c r="U755" s="68"/>
      <c r="V755" s="92" t="s">
        <v>776</v>
      </c>
      <c r="W755" s="93"/>
      <c r="X755" s="90"/>
    </row>
    <row r="756" spans="1:24" ht="15" outlineLevel="1">
      <c r="A756" s="68"/>
      <c r="B756" s="68"/>
      <c r="C756" s="98" t="s">
        <v>500</v>
      </c>
      <c r="D756" s="68"/>
      <c r="E756" s="74"/>
      <c r="F756" s="68"/>
      <c r="G756" s="68"/>
      <c r="H756" s="68"/>
      <c r="I756" s="68"/>
      <c r="J756" s="68"/>
      <c r="K756" s="68"/>
      <c r="L756" s="68"/>
      <c r="M756" s="68"/>
      <c r="N756" s="68">
        <f>SUBTOTAL(9,N755:N755)</f>
        <v>0</v>
      </c>
      <c r="O756" s="68">
        <f>SUBTOTAL(9,O755:O755)</f>
        <v>0</v>
      </c>
      <c r="P756" s="68">
        <f>SUBTOTAL(9,P755:P755)</f>
        <v>0</v>
      </c>
      <c r="Q756" s="68">
        <f>SUBTOTAL(9,Q755:Q755)</f>
        <v>0</v>
      </c>
      <c r="R756" s="90"/>
      <c r="S756" s="90"/>
      <c r="T756" s="90"/>
      <c r="U756" s="68"/>
      <c r="V756" s="92"/>
      <c r="W756" s="97">
        <f>($W$6-O756-P756-N756)/($W$6-O756-P756)</f>
        <v>1</v>
      </c>
      <c r="X756" s="90"/>
    </row>
    <row r="757" spans="1:24" ht="21" customHeight="1" outlineLevel="2">
      <c r="A757" s="68">
        <v>226</v>
      </c>
      <c r="B757" s="68" t="s">
        <v>741</v>
      </c>
      <c r="C757" s="86" t="s">
        <v>222</v>
      </c>
      <c r="D757" s="68">
        <v>330</v>
      </c>
      <c r="E757" s="74" t="s">
        <v>212</v>
      </c>
      <c r="F757" s="68"/>
      <c r="G757" s="68"/>
      <c r="H757" s="68"/>
      <c r="I757" s="68"/>
      <c r="J757" s="68"/>
      <c r="K757" s="68"/>
      <c r="L757" s="68"/>
      <c r="M757" s="68"/>
      <c r="N757" s="68"/>
      <c r="O757" s="68"/>
      <c r="P757" s="68"/>
      <c r="Q757" s="68"/>
      <c r="R757" s="90"/>
      <c r="S757" s="90"/>
      <c r="T757" s="90"/>
      <c r="U757" s="68"/>
      <c r="V757" s="92" t="s">
        <v>776</v>
      </c>
      <c r="W757" s="93"/>
      <c r="X757" s="90"/>
    </row>
    <row r="758" spans="1:24" ht="15" outlineLevel="1">
      <c r="A758" s="68"/>
      <c r="B758" s="68"/>
      <c r="C758" s="98" t="s">
        <v>501</v>
      </c>
      <c r="D758" s="68"/>
      <c r="E758" s="74"/>
      <c r="F758" s="68"/>
      <c r="G758" s="68"/>
      <c r="H758" s="68"/>
      <c r="I758" s="68"/>
      <c r="J758" s="68"/>
      <c r="K758" s="68"/>
      <c r="L758" s="68"/>
      <c r="M758" s="68"/>
      <c r="N758" s="68">
        <f>SUBTOTAL(9,N757:N757)</f>
        <v>0</v>
      </c>
      <c r="O758" s="68">
        <f>SUBTOTAL(9,O757:O757)</f>
        <v>0</v>
      </c>
      <c r="P758" s="68">
        <f>SUBTOTAL(9,P757:P757)</f>
        <v>0</v>
      </c>
      <c r="Q758" s="68">
        <f>SUBTOTAL(9,Q757:Q757)</f>
        <v>0</v>
      </c>
      <c r="R758" s="90"/>
      <c r="S758" s="90"/>
      <c r="T758" s="90"/>
      <c r="U758" s="68"/>
      <c r="V758" s="92"/>
      <c r="W758" s="97">
        <f>($W$6-O758-P758-N758)/($W$6-O758-P758)</f>
        <v>1</v>
      </c>
      <c r="X758" s="90"/>
    </row>
    <row r="759" spans="1:24" ht="30" outlineLevel="2">
      <c r="A759" s="68">
        <v>227</v>
      </c>
      <c r="B759" s="68" t="s">
        <v>742</v>
      </c>
      <c r="C759" s="86" t="s">
        <v>232</v>
      </c>
      <c r="D759" s="68">
        <v>125</v>
      </c>
      <c r="E759" s="74" t="s">
        <v>212</v>
      </c>
      <c r="F759" s="68"/>
      <c r="G759" s="105">
        <v>42795</v>
      </c>
      <c r="H759" s="132">
        <v>0.48958333333333331</v>
      </c>
      <c r="I759" s="105">
        <v>42795</v>
      </c>
      <c r="J759" s="132">
        <v>0.6972222222222223</v>
      </c>
      <c r="K759" s="68"/>
      <c r="L759" s="68"/>
      <c r="M759" s="68"/>
      <c r="N759" s="68">
        <v>0</v>
      </c>
      <c r="O759" s="68">
        <v>0</v>
      </c>
      <c r="P759" s="68">
        <v>0</v>
      </c>
      <c r="Q759" s="68">
        <v>4.9800000000000004</v>
      </c>
      <c r="R759" s="90"/>
      <c r="S759" s="90"/>
      <c r="T759" s="90"/>
      <c r="U759" s="131" t="s">
        <v>782</v>
      </c>
      <c r="V759" s="92" t="s">
        <v>776</v>
      </c>
      <c r="W759" s="93"/>
      <c r="X759" s="94" t="s">
        <v>777</v>
      </c>
    </row>
    <row r="760" spans="1:24" ht="30" outlineLevel="2">
      <c r="A760" s="68">
        <v>227</v>
      </c>
      <c r="B760" s="68" t="s">
        <v>742</v>
      </c>
      <c r="C760" s="86" t="s">
        <v>232</v>
      </c>
      <c r="D760" s="68">
        <v>125</v>
      </c>
      <c r="E760" s="74" t="s">
        <v>212</v>
      </c>
      <c r="F760" s="68"/>
      <c r="G760" s="105">
        <v>42797</v>
      </c>
      <c r="H760" s="132">
        <v>0.61319444444444449</v>
      </c>
      <c r="I760" s="105">
        <v>42797</v>
      </c>
      <c r="J760" s="132">
        <v>0.69791666666666663</v>
      </c>
      <c r="K760" s="68"/>
      <c r="L760" s="68"/>
      <c r="M760" s="68"/>
      <c r="N760" s="68">
        <v>0</v>
      </c>
      <c r="O760" s="68">
        <v>0</v>
      </c>
      <c r="P760" s="68">
        <v>0</v>
      </c>
      <c r="Q760" s="68">
        <v>2.0299999999999998</v>
      </c>
      <c r="R760" s="90"/>
      <c r="S760" s="90"/>
      <c r="T760" s="90"/>
      <c r="U760" s="131" t="s">
        <v>782</v>
      </c>
      <c r="V760" s="92" t="s">
        <v>776</v>
      </c>
      <c r="W760" s="93"/>
      <c r="X760" s="94" t="s">
        <v>777</v>
      </c>
    </row>
    <row r="761" spans="1:24" ht="30" outlineLevel="2">
      <c r="A761" s="68">
        <v>227</v>
      </c>
      <c r="B761" s="68" t="s">
        <v>742</v>
      </c>
      <c r="C761" s="86" t="s">
        <v>232</v>
      </c>
      <c r="D761" s="68">
        <v>125</v>
      </c>
      <c r="E761" s="74" t="s">
        <v>212</v>
      </c>
      <c r="F761" s="68"/>
      <c r="G761" s="139">
        <v>42798</v>
      </c>
      <c r="H761" s="176">
        <v>0.47986111111111113</v>
      </c>
      <c r="I761" s="139">
        <v>42798</v>
      </c>
      <c r="J761" s="176">
        <v>0.73819444444444438</v>
      </c>
      <c r="K761" s="68"/>
      <c r="L761" s="68"/>
      <c r="M761" s="68"/>
      <c r="N761" s="68">
        <v>0</v>
      </c>
      <c r="O761" s="68">
        <v>0</v>
      </c>
      <c r="P761" s="68">
        <v>0</v>
      </c>
      <c r="Q761" s="68">
        <v>6.2</v>
      </c>
      <c r="R761" s="90"/>
      <c r="S761" s="90"/>
      <c r="T761" s="90"/>
      <c r="U761" s="144" t="s">
        <v>782</v>
      </c>
      <c r="V761" s="92" t="s">
        <v>776</v>
      </c>
      <c r="W761" s="93"/>
      <c r="X761" s="94" t="s">
        <v>777</v>
      </c>
    </row>
    <row r="762" spans="1:24" ht="30" outlineLevel="2">
      <c r="A762" s="68">
        <v>227</v>
      </c>
      <c r="B762" s="68" t="s">
        <v>742</v>
      </c>
      <c r="C762" s="86" t="s">
        <v>232</v>
      </c>
      <c r="D762" s="68">
        <v>125</v>
      </c>
      <c r="E762" s="74" t="s">
        <v>212</v>
      </c>
      <c r="F762" s="68"/>
      <c r="G762" s="139">
        <v>42799</v>
      </c>
      <c r="H762" s="140">
        <v>0.47916666666666669</v>
      </c>
      <c r="I762" s="139">
        <v>42799</v>
      </c>
      <c r="J762" s="140">
        <v>0.64097222222222217</v>
      </c>
      <c r="K762" s="68"/>
      <c r="L762" s="68"/>
      <c r="M762" s="68"/>
      <c r="N762" s="68">
        <v>0</v>
      </c>
      <c r="O762" s="68">
        <v>0</v>
      </c>
      <c r="P762" s="68">
        <v>0</v>
      </c>
      <c r="Q762" s="68">
        <v>3.88</v>
      </c>
      <c r="R762" s="90"/>
      <c r="S762" s="90"/>
      <c r="T762" s="90"/>
      <c r="U762" s="143" t="s">
        <v>782</v>
      </c>
      <c r="V762" s="92" t="s">
        <v>776</v>
      </c>
      <c r="W762" s="93"/>
      <c r="X762" s="94" t="s">
        <v>777</v>
      </c>
    </row>
    <row r="763" spans="1:24" ht="30" outlineLevel="2">
      <c r="A763" s="68">
        <v>227</v>
      </c>
      <c r="B763" s="68" t="s">
        <v>742</v>
      </c>
      <c r="C763" s="86" t="s">
        <v>232</v>
      </c>
      <c r="D763" s="68">
        <v>125</v>
      </c>
      <c r="E763" s="74" t="s">
        <v>212</v>
      </c>
      <c r="F763" s="68"/>
      <c r="G763" s="139">
        <v>42802</v>
      </c>
      <c r="H763" s="140">
        <v>0.48749999999999999</v>
      </c>
      <c r="I763" s="139">
        <v>42802</v>
      </c>
      <c r="J763" s="140">
        <v>0.68541666666666667</v>
      </c>
      <c r="K763" s="68"/>
      <c r="L763" s="68"/>
      <c r="M763" s="68"/>
      <c r="N763" s="68">
        <v>0</v>
      </c>
      <c r="O763" s="68">
        <v>0</v>
      </c>
      <c r="P763" s="68">
        <v>0</v>
      </c>
      <c r="Q763" s="68">
        <v>4.75</v>
      </c>
      <c r="R763" s="90"/>
      <c r="S763" s="90"/>
      <c r="T763" s="90"/>
      <c r="U763" s="143" t="s">
        <v>782</v>
      </c>
      <c r="V763" s="92" t="s">
        <v>776</v>
      </c>
      <c r="W763" s="93"/>
      <c r="X763" s="94" t="s">
        <v>777</v>
      </c>
    </row>
    <row r="764" spans="1:24" ht="30" outlineLevel="2">
      <c r="A764" s="68">
        <v>227</v>
      </c>
      <c r="B764" s="68" t="s">
        <v>742</v>
      </c>
      <c r="C764" s="86" t="s">
        <v>232</v>
      </c>
      <c r="D764" s="68">
        <v>125</v>
      </c>
      <c r="E764" s="74" t="s">
        <v>212</v>
      </c>
      <c r="F764" s="68"/>
      <c r="G764" s="139">
        <v>42803</v>
      </c>
      <c r="H764" s="140">
        <v>0.46527777777777773</v>
      </c>
      <c r="I764" s="139">
        <v>42803</v>
      </c>
      <c r="J764" s="140">
        <v>0.68680555555555556</v>
      </c>
      <c r="K764" s="68"/>
      <c r="L764" s="68"/>
      <c r="M764" s="68"/>
      <c r="N764" s="68">
        <v>0</v>
      </c>
      <c r="O764" s="68">
        <v>0</v>
      </c>
      <c r="P764" s="68">
        <v>0</v>
      </c>
      <c r="Q764" s="68">
        <v>5.32</v>
      </c>
      <c r="R764" s="90"/>
      <c r="S764" s="90"/>
      <c r="T764" s="90"/>
      <c r="U764" s="143" t="s">
        <v>782</v>
      </c>
      <c r="V764" s="92" t="s">
        <v>776</v>
      </c>
      <c r="W764" s="93"/>
      <c r="X764" s="94" t="s">
        <v>777</v>
      </c>
    </row>
    <row r="765" spans="1:24" ht="30" outlineLevel="2">
      <c r="A765" s="68">
        <v>227</v>
      </c>
      <c r="B765" s="68" t="s">
        <v>742</v>
      </c>
      <c r="C765" s="86" t="s">
        <v>232</v>
      </c>
      <c r="D765" s="68">
        <v>125</v>
      </c>
      <c r="E765" s="74" t="s">
        <v>212</v>
      </c>
      <c r="F765" s="68"/>
      <c r="G765" s="105">
        <v>42804</v>
      </c>
      <c r="H765" s="123">
        <v>0.31527777777777777</v>
      </c>
      <c r="I765" s="105">
        <v>42804</v>
      </c>
      <c r="J765" s="123">
        <v>0.67013888888888884</v>
      </c>
      <c r="K765" s="68"/>
      <c r="L765" s="68"/>
      <c r="M765" s="68"/>
      <c r="N765" s="68">
        <v>0</v>
      </c>
      <c r="O765" s="68">
        <v>0</v>
      </c>
      <c r="P765" s="68">
        <v>0</v>
      </c>
      <c r="Q765" s="68">
        <v>8.52</v>
      </c>
      <c r="R765" s="90"/>
      <c r="S765" s="90"/>
      <c r="T765" s="90"/>
      <c r="U765" s="127" t="s">
        <v>782</v>
      </c>
      <c r="V765" s="92" t="s">
        <v>776</v>
      </c>
      <c r="W765" s="93"/>
      <c r="X765" s="94" t="s">
        <v>777</v>
      </c>
    </row>
    <row r="766" spans="1:24" ht="30" outlineLevel="2">
      <c r="A766" s="68">
        <v>227</v>
      </c>
      <c r="B766" s="68" t="s">
        <v>742</v>
      </c>
      <c r="C766" s="86" t="s">
        <v>232</v>
      </c>
      <c r="D766" s="68">
        <v>125</v>
      </c>
      <c r="E766" s="74" t="s">
        <v>212</v>
      </c>
      <c r="F766" s="68"/>
      <c r="G766" s="148">
        <v>42808</v>
      </c>
      <c r="H766" s="140">
        <v>0.4055555555555555</v>
      </c>
      <c r="I766" s="139">
        <v>42808</v>
      </c>
      <c r="J766" s="140">
        <v>0.69305555555555554</v>
      </c>
      <c r="K766" s="68"/>
      <c r="L766" s="68"/>
      <c r="M766" s="68"/>
      <c r="N766" s="68">
        <v>0</v>
      </c>
      <c r="O766" s="68">
        <v>0</v>
      </c>
      <c r="P766" s="68">
        <v>0</v>
      </c>
      <c r="Q766" s="68">
        <v>6.9</v>
      </c>
      <c r="R766" s="90"/>
      <c r="S766" s="90"/>
      <c r="T766" s="90"/>
      <c r="U766" s="143" t="s">
        <v>782</v>
      </c>
      <c r="V766" s="92" t="s">
        <v>776</v>
      </c>
      <c r="W766" s="93"/>
      <c r="X766" s="94" t="s">
        <v>777</v>
      </c>
    </row>
    <row r="767" spans="1:24" ht="30" outlineLevel="2">
      <c r="A767" s="68">
        <v>227</v>
      </c>
      <c r="B767" s="68" t="s">
        <v>742</v>
      </c>
      <c r="C767" s="86" t="s">
        <v>232</v>
      </c>
      <c r="D767" s="68">
        <v>125</v>
      </c>
      <c r="E767" s="74" t="s">
        <v>212</v>
      </c>
      <c r="F767" s="68"/>
      <c r="G767" s="139">
        <v>42811</v>
      </c>
      <c r="H767" s="140">
        <v>0.49722222222222223</v>
      </c>
      <c r="I767" s="139">
        <v>42811</v>
      </c>
      <c r="J767" s="140">
        <v>0.7270833333333333</v>
      </c>
      <c r="K767" s="68"/>
      <c r="L767" s="68"/>
      <c r="M767" s="68"/>
      <c r="N767" s="68">
        <v>0</v>
      </c>
      <c r="O767" s="68">
        <v>0</v>
      </c>
      <c r="P767" s="68">
        <v>0</v>
      </c>
      <c r="Q767" s="68">
        <v>5.52</v>
      </c>
      <c r="R767" s="90"/>
      <c r="S767" s="90"/>
      <c r="T767" s="90"/>
      <c r="U767" s="143" t="s">
        <v>782</v>
      </c>
      <c r="V767" s="92" t="s">
        <v>776</v>
      </c>
      <c r="W767" s="93"/>
      <c r="X767" s="94" t="s">
        <v>777</v>
      </c>
    </row>
    <row r="768" spans="1:24" ht="30" outlineLevel="2">
      <c r="A768" s="68">
        <v>227</v>
      </c>
      <c r="B768" s="68" t="s">
        <v>742</v>
      </c>
      <c r="C768" s="86" t="s">
        <v>232</v>
      </c>
      <c r="D768" s="68">
        <v>125</v>
      </c>
      <c r="E768" s="74" t="s">
        <v>212</v>
      </c>
      <c r="F768" s="68"/>
      <c r="G768" s="139">
        <v>42814</v>
      </c>
      <c r="H768" s="140">
        <v>0.48472222222222222</v>
      </c>
      <c r="I768" s="139">
        <v>42814</v>
      </c>
      <c r="J768" s="140">
        <v>0.69166666666666676</v>
      </c>
      <c r="K768" s="68"/>
      <c r="L768" s="68"/>
      <c r="M768" s="68"/>
      <c r="N768" s="68">
        <v>0</v>
      </c>
      <c r="O768" s="68">
        <v>0</v>
      </c>
      <c r="P768" s="68">
        <v>0</v>
      </c>
      <c r="Q768" s="68">
        <v>4.97</v>
      </c>
      <c r="R768" s="90"/>
      <c r="S768" s="90"/>
      <c r="T768" s="90"/>
      <c r="U768" s="143" t="s">
        <v>782</v>
      </c>
      <c r="V768" s="92" t="s">
        <v>776</v>
      </c>
      <c r="W768" s="93"/>
      <c r="X768" s="94" t="s">
        <v>777</v>
      </c>
    </row>
    <row r="769" spans="1:24" ht="30" outlineLevel="2">
      <c r="A769" s="68">
        <v>227</v>
      </c>
      <c r="B769" s="68" t="s">
        <v>742</v>
      </c>
      <c r="C769" s="86" t="s">
        <v>232</v>
      </c>
      <c r="D769" s="68">
        <v>125</v>
      </c>
      <c r="E769" s="74" t="s">
        <v>212</v>
      </c>
      <c r="F769" s="68"/>
      <c r="G769" s="105">
        <v>42815</v>
      </c>
      <c r="H769" s="123">
        <v>0.45624999999999999</v>
      </c>
      <c r="I769" s="105">
        <v>42815</v>
      </c>
      <c r="J769" s="123">
        <v>0.68680555555555556</v>
      </c>
      <c r="K769" s="68"/>
      <c r="L769" s="68"/>
      <c r="M769" s="68"/>
      <c r="N769" s="68">
        <v>0</v>
      </c>
      <c r="O769" s="68">
        <v>0</v>
      </c>
      <c r="P769" s="68">
        <v>0</v>
      </c>
      <c r="Q769" s="68">
        <v>5.53</v>
      </c>
      <c r="R769" s="90"/>
      <c r="S769" s="90"/>
      <c r="T769" s="90"/>
      <c r="U769" s="127" t="s">
        <v>782</v>
      </c>
      <c r="V769" s="92" t="s">
        <v>776</v>
      </c>
      <c r="W769" s="93"/>
      <c r="X769" s="94" t="s">
        <v>777</v>
      </c>
    </row>
    <row r="770" spans="1:24" ht="30" outlineLevel="2">
      <c r="A770" s="68">
        <v>227</v>
      </c>
      <c r="B770" s="68" t="s">
        <v>742</v>
      </c>
      <c r="C770" s="86" t="s">
        <v>232</v>
      </c>
      <c r="D770" s="68">
        <v>125</v>
      </c>
      <c r="E770" s="74" t="s">
        <v>212</v>
      </c>
      <c r="F770" s="68"/>
      <c r="G770" s="139">
        <v>42816</v>
      </c>
      <c r="H770" s="140">
        <v>0.39444444444444443</v>
      </c>
      <c r="I770" s="139">
        <v>42816</v>
      </c>
      <c r="J770" s="140">
        <v>0.68472222222222223</v>
      </c>
      <c r="K770" s="68"/>
      <c r="L770" s="68"/>
      <c r="M770" s="68"/>
      <c r="N770" s="68">
        <v>0</v>
      </c>
      <c r="O770" s="68">
        <v>0</v>
      </c>
      <c r="P770" s="68">
        <v>0</v>
      </c>
      <c r="Q770" s="68">
        <v>6.97</v>
      </c>
      <c r="R770" s="90"/>
      <c r="S770" s="90"/>
      <c r="T770" s="90"/>
      <c r="U770" s="143" t="s">
        <v>782</v>
      </c>
      <c r="V770" s="92" t="s">
        <v>776</v>
      </c>
      <c r="W770" s="93"/>
      <c r="X770" s="94" t="s">
        <v>777</v>
      </c>
    </row>
    <row r="771" spans="1:24" ht="30" outlineLevel="2">
      <c r="A771" s="68">
        <v>227</v>
      </c>
      <c r="B771" s="68" t="s">
        <v>742</v>
      </c>
      <c r="C771" s="86" t="s">
        <v>232</v>
      </c>
      <c r="D771" s="68">
        <v>125</v>
      </c>
      <c r="E771" s="74" t="s">
        <v>212</v>
      </c>
      <c r="F771" s="68"/>
      <c r="G771" s="139">
        <v>42817</v>
      </c>
      <c r="H771" s="140">
        <v>0.49652777777777773</v>
      </c>
      <c r="I771" s="139">
        <v>42817</v>
      </c>
      <c r="J771" s="140">
        <v>0.69513888888888886</v>
      </c>
      <c r="K771" s="68"/>
      <c r="L771" s="68"/>
      <c r="M771" s="68"/>
      <c r="N771" s="68">
        <v>0</v>
      </c>
      <c r="O771" s="68">
        <v>0</v>
      </c>
      <c r="P771" s="68">
        <v>0</v>
      </c>
      <c r="Q771" s="68">
        <v>4.7699999999999996</v>
      </c>
      <c r="R771" s="90"/>
      <c r="S771" s="90"/>
      <c r="T771" s="90"/>
      <c r="U771" s="143" t="s">
        <v>782</v>
      </c>
      <c r="V771" s="92" t="s">
        <v>776</v>
      </c>
      <c r="W771" s="93"/>
      <c r="X771" s="94" t="s">
        <v>777</v>
      </c>
    </row>
    <row r="772" spans="1:24" ht="30" outlineLevel="2">
      <c r="A772" s="68">
        <v>227</v>
      </c>
      <c r="B772" s="68" t="s">
        <v>742</v>
      </c>
      <c r="C772" s="86" t="s">
        <v>232</v>
      </c>
      <c r="D772" s="68">
        <v>125</v>
      </c>
      <c r="E772" s="74" t="s">
        <v>212</v>
      </c>
      <c r="F772" s="68"/>
      <c r="G772" s="139">
        <v>42818</v>
      </c>
      <c r="H772" s="140">
        <v>0.4236111111111111</v>
      </c>
      <c r="I772" s="139">
        <v>42818</v>
      </c>
      <c r="J772" s="140">
        <v>0.70208333333333339</v>
      </c>
      <c r="K772" s="68"/>
      <c r="L772" s="68"/>
      <c r="M772" s="68"/>
      <c r="N772" s="68">
        <v>0</v>
      </c>
      <c r="O772" s="68">
        <v>0</v>
      </c>
      <c r="P772" s="68">
        <v>0</v>
      </c>
      <c r="Q772" s="68">
        <v>6.68</v>
      </c>
      <c r="R772" s="90"/>
      <c r="S772" s="90"/>
      <c r="T772" s="90"/>
      <c r="U772" s="143" t="s">
        <v>782</v>
      </c>
      <c r="V772" s="92" t="s">
        <v>776</v>
      </c>
      <c r="W772" s="93"/>
      <c r="X772" s="94" t="s">
        <v>777</v>
      </c>
    </row>
    <row r="773" spans="1:24" ht="30" outlineLevel="2">
      <c r="A773" s="68">
        <v>227</v>
      </c>
      <c r="B773" s="68" t="s">
        <v>742</v>
      </c>
      <c r="C773" s="86" t="s">
        <v>232</v>
      </c>
      <c r="D773" s="68">
        <v>125</v>
      </c>
      <c r="E773" s="74" t="s">
        <v>212</v>
      </c>
      <c r="F773" s="68"/>
      <c r="G773" s="139">
        <v>42819</v>
      </c>
      <c r="H773" s="140">
        <v>0.27638888888888885</v>
      </c>
      <c r="I773" s="139">
        <v>42819</v>
      </c>
      <c r="J773" s="140">
        <v>0.69236111111111109</v>
      </c>
      <c r="K773" s="68"/>
      <c r="L773" s="68"/>
      <c r="M773" s="68"/>
      <c r="N773" s="68">
        <v>0</v>
      </c>
      <c r="O773" s="68">
        <v>0</v>
      </c>
      <c r="P773" s="68">
        <v>0</v>
      </c>
      <c r="Q773" s="68">
        <v>9.98</v>
      </c>
      <c r="R773" s="90"/>
      <c r="S773" s="90"/>
      <c r="T773" s="90"/>
      <c r="U773" s="143" t="s">
        <v>782</v>
      </c>
      <c r="V773" s="92" t="s">
        <v>776</v>
      </c>
      <c r="W773" s="93"/>
      <c r="X773" s="94" t="s">
        <v>777</v>
      </c>
    </row>
    <row r="774" spans="1:24" ht="30" outlineLevel="2">
      <c r="A774" s="68">
        <v>227</v>
      </c>
      <c r="B774" s="68" t="s">
        <v>742</v>
      </c>
      <c r="C774" s="86" t="s">
        <v>232</v>
      </c>
      <c r="D774" s="68">
        <v>125</v>
      </c>
      <c r="E774" s="74" t="s">
        <v>212</v>
      </c>
      <c r="F774" s="68"/>
      <c r="G774" s="139">
        <v>42821</v>
      </c>
      <c r="H774" s="140">
        <v>0.3979166666666667</v>
      </c>
      <c r="I774" s="139">
        <v>42821</v>
      </c>
      <c r="J774" s="140">
        <v>0.72361111111111109</v>
      </c>
      <c r="K774" s="68"/>
      <c r="L774" s="68"/>
      <c r="M774" s="68"/>
      <c r="N774" s="68">
        <v>0</v>
      </c>
      <c r="O774" s="68">
        <v>0</v>
      </c>
      <c r="P774" s="68">
        <v>0</v>
      </c>
      <c r="Q774" s="68">
        <v>7.82</v>
      </c>
      <c r="R774" s="90"/>
      <c r="S774" s="90"/>
      <c r="T774" s="90"/>
      <c r="U774" s="143" t="s">
        <v>782</v>
      </c>
      <c r="V774" s="92" t="s">
        <v>776</v>
      </c>
      <c r="W774" s="93"/>
      <c r="X774" s="94" t="s">
        <v>777</v>
      </c>
    </row>
    <row r="775" spans="1:24" ht="30" outlineLevel="2">
      <c r="A775" s="68">
        <v>227</v>
      </c>
      <c r="B775" s="68" t="s">
        <v>742</v>
      </c>
      <c r="C775" s="86" t="s">
        <v>232</v>
      </c>
      <c r="D775" s="68">
        <v>125</v>
      </c>
      <c r="E775" s="74" t="s">
        <v>212</v>
      </c>
      <c r="F775" s="68"/>
      <c r="G775" s="139">
        <v>42822</v>
      </c>
      <c r="H775" s="140">
        <v>0.42499999999999999</v>
      </c>
      <c r="I775" s="139">
        <v>42822</v>
      </c>
      <c r="J775" s="140">
        <v>0.67847222222222225</v>
      </c>
      <c r="K775" s="68"/>
      <c r="L775" s="68"/>
      <c r="M775" s="68"/>
      <c r="N775" s="68">
        <v>0</v>
      </c>
      <c r="O775" s="68">
        <v>0</v>
      </c>
      <c r="P775" s="68">
        <v>0</v>
      </c>
      <c r="Q775" s="68">
        <v>6.08</v>
      </c>
      <c r="R775" s="90"/>
      <c r="S775" s="90"/>
      <c r="T775" s="90"/>
      <c r="U775" s="143" t="s">
        <v>782</v>
      </c>
      <c r="V775" s="92" t="s">
        <v>776</v>
      </c>
      <c r="W775" s="93"/>
      <c r="X775" s="94" t="s">
        <v>777</v>
      </c>
    </row>
    <row r="776" spans="1:24" ht="30" outlineLevel="2">
      <c r="A776" s="68">
        <v>227</v>
      </c>
      <c r="B776" s="68" t="s">
        <v>742</v>
      </c>
      <c r="C776" s="86" t="s">
        <v>232</v>
      </c>
      <c r="D776" s="68">
        <v>125</v>
      </c>
      <c r="E776" s="74" t="s">
        <v>212</v>
      </c>
      <c r="F776" s="68"/>
      <c r="G776" s="139">
        <v>42823</v>
      </c>
      <c r="H776" s="140">
        <v>0.375</v>
      </c>
      <c r="I776" s="139">
        <v>42823</v>
      </c>
      <c r="J776" s="140">
        <v>0.71250000000000002</v>
      </c>
      <c r="K776" s="68"/>
      <c r="L776" s="68"/>
      <c r="M776" s="68"/>
      <c r="N776" s="68">
        <v>0</v>
      </c>
      <c r="O776" s="68">
        <v>0</v>
      </c>
      <c r="P776" s="68">
        <v>0</v>
      </c>
      <c r="Q776" s="68">
        <v>8.1</v>
      </c>
      <c r="R776" s="90"/>
      <c r="S776" s="90"/>
      <c r="T776" s="90"/>
      <c r="U776" s="143" t="s">
        <v>782</v>
      </c>
      <c r="V776" s="92" t="s">
        <v>776</v>
      </c>
      <c r="W776" s="93"/>
      <c r="X776" s="94" t="s">
        <v>777</v>
      </c>
    </row>
    <row r="777" spans="1:24" ht="30" outlineLevel="2">
      <c r="A777" s="68">
        <v>227</v>
      </c>
      <c r="B777" s="68" t="s">
        <v>742</v>
      </c>
      <c r="C777" s="86" t="s">
        <v>232</v>
      </c>
      <c r="D777" s="68">
        <v>125</v>
      </c>
      <c r="E777" s="74" t="s">
        <v>212</v>
      </c>
      <c r="F777" s="68"/>
      <c r="G777" s="105">
        <v>42824</v>
      </c>
      <c r="H777" s="123">
        <v>0.29375000000000001</v>
      </c>
      <c r="I777" s="105">
        <v>42824</v>
      </c>
      <c r="J777" s="123">
        <v>0.7104166666666667</v>
      </c>
      <c r="K777" s="68"/>
      <c r="L777" s="68"/>
      <c r="M777" s="68"/>
      <c r="N777" s="68">
        <v>0</v>
      </c>
      <c r="O777" s="68">
        <v>0</v>
      </c>
      <c r="P777" s="68">
        <v>0</v>
      </c>
      <c r="Q777" s="68">
        <v>10</v>
      </c>
      <c r="R777" s="90"/>
      <c r="S777" s="90"/>
      <c r="T777" s="90"/>
      <c r="U777" s="127" t="s">
        <v>782</v>
      </c>
      <c r="V777" s="92" t="s">
        <v>776</v>
      </c>
      <c r="W777" s="93"/>
      <c r="X777" s="94" t="s">
        <v>777</v>
      </c>
    </row>
    <row r="778" spans="1:24" ht="30" outlineLevel="2">
      <c r="A778" s="68">
        <v>227</v>
      </c>
      <c r="B778" s="68" t="s">
        <v>742</v>
      </c>
      <c r="C778" s="86" t="s">
        <v>232</v>
      </c>
      <c r="D778" s="68">
        <v>125</v>
      </c>
      <c r="E778" s="74" t="s">
        <v>212</v>
      </c>
      <c r="F778" s="68"/>
      <c r="G778" s="105">
        <v>42825</v>
      </c>
      <c r="H778" s="123">
        <v>0.47152777777777777</v>
      </c>
      <c r="I778" s="105">
        <v>42825</v>
      </c>
      <c r="J778" s="123">
        <v>0.69791666666666663</v>
      </c>
      <c r="K778" s="68"/>
      <c r="L778" s="68"/>
      <c r="M778" s="68"/>
      <c r="N778" s="68">
        <v>0</v>
      </c>
      <c r="O778" s="68">
        <v>0</v>
      </c>
      <c r="P778" s="68">
        <v>0</v>
      </c>
      <c r="Q778" s="68">
        <v>5.43</v>
      </c>
      <c r="R778" s="90"/>
      <c r="S778" s="90"/>
      <c r="T778" s="90"/>
      <c r="U778" s="127" t="s">
        <v>782</v>
      </c>
      <c r="V778" s="92" t="s">
        <v>776</v>
      </c>
      <c r="W778" s="93"/>
      <c r="X778" s="94" t="s">
        <v>777</v>
      </c>
    </row>
    <row r="779" spans="1:24" ht="15" outlineLevel="1">
      <c r="A779" s="68"/>
      <c r="B779" s="68"/>
      <c r="C779" s="98" t="s">
        <v>502</v>
      </c>
      <c r="D779" s="68"/>
      <c r="E779" s="74"/>
      <c r="F779" s="68"/>
      <c r="G779" s="68"/>
      <c r="H779" s="68"/>
      <c r="I779" s="68"/>
      <c r="J779" s="68"/>
      <c r="K779" s="68"/>
      <c r="L779" s="68"/>
      <c r="M779" s="68"/>
      <c r="N779" s="68">
        <f>SUBTOTAL(9,N759:N778)</f>
        <v>0</v>
      </c>
      <c r="O779" s="68">
        <f t="shared" ref="O779:Q779" si="23">SUBTOTAL(9,O759:O778)</f>
        <v>0</v>
      </c>
      <c r="P779" s="68">
        <f t="shared" si="23"/>
        <v>0</v>
      </c>
      <c r="Q779" s="68">
        <f t="shared" si="23"/>
        <v>124.42999999999998</v>
      </c>
      <c r="R779" s="90"/>
      <c r="S779" s="90"/>
      <c r="T779" s="90"/>
      <c r="U779" s="68"/>
      <c r="V779" s="92"/>
      <c r="W779" s="97">
        <f>($W$6-O779-P779-N779)/($W$6-O779-P779)</f>
        <v>1</v>
      </c>
      <c r="X779" s="90"/>
    </row>
    <row r="780" spans="1:24" ht="23.25" customHeight="1" outlineLevel="2">
      <c r="A780" s="68">
        <v>228</v>
      </c>
      <c r="B780" s="68" t="s">
        <v>743</v>
      </c>
      <c r="C780" s="86" t="s">
        <v>246</v>
      </c>
      <c r="D780" s="68">
        <v>80</v>
      </c>
      <c r="E780" s="74" t="s">
        <v>212</v>
      </c>
      <c r="F780" s="68"/>
      <c r="G780" s="68"/>
      <c r="H780" s="68"/>
      <c r="I780" s="68"/>
      <c r="J780" s="68"/>
      <c r="K780" s="68"/>
      <c r="L780" s="68"/>
      <c r="M780" s="68"/>
      <c r="N780" s="68"/>
      <c r="O780" s="68"/>
      <c r="P780" s="68"/>
      <c r="Q780" s="68"/>
      <c r="R780" s="90"/>
      <c r="S780" s="90"/>
      <c r="T780" s="90"/>
      <c r="U780" s="68"/>
      <c r="V780" s="92" t="s">
        <v>776</v>
      </c>
      <c r="W780" s="93"/>
      <c r="X780" s="90"/>
    </row>
    <row r="781" spans="1:24" ht="15" outlineLevel="1">
      <c r="A781" s="68"/>
      <c r="B781" s="68"/>
      <c r="C781" s="98" t="s">
        <v>503</v>
      </c>
      <c r="D781" s="68"/>
      <c r="E781" s="74"/>
      <c r="F781" s="68"/>
      <c r="G781" s="68"/>
      <c r="H781" s="68"/>
      <c r="I781" s="68"/>
      <c r="J781" s="68"/>
      <c r="K781" s="68"/>
      <c r="L781" s="68"/>
      <c r="M781" s="68"/>
      <c r="N781" s="68">
        <f>SUBTOTAL(9,N780:N780)</f>
        <v>0</v>
      </c>
      <c r="O781" s="68">
        <f>SUBTOTAL(9,O780:O780)</f>
        <v>0</v>
      </c>
      <c r="P781" s="68">
        <f>SUBTOTAL(9,P780:P780)</f>
        <v>0</v>
      </c>
      <c r="Q781" s="68">
        <f>SUBTOTAL(9,Q780:Q780)</f>
        <v>0</v>
      </c>
      <c r="R781" s="90"/>
      <c r="S781" s="90"/>
      <c r="T781" s="90"/>
      <c r="U781" s="68"/>
      <c r="V781" s="92"/>
      <c r="W781" s="97">
        <f>($W$6-O781-P781-N781)/($W$6-O781-P781)</f>
        <v>1</v>
      </c>
      <c r="X781" s="90"/>
    </row>
    <row r="782" spans="1:24" ht="21" customHeight="1" outlineLevel="2">
      <c r="A782" s="68">
        <v>229</v>
      </c>
      <c r="B782" s="68" t="s">
        <v>744</v>
      </c>
      <c r="C782" s="86" t="s">
        <v>247</v>
      </c>
      <c r="D782" s="68">
        <v>80</v>
      </c>
      <c r="E782" s="74" t="s">
        <v>212</v>
      </c>
      <c r="F782" s="68"/>
      <c r="G782" s="68"/>
      <c r="H782" s="68"/>
      <c r="I782" s="68"/>
      <c r="J782" s="68"/>
      <c r="K782" s="68"/>
      <c r="L782" s="68"/>
      <c r="M782" s="68"/>
      <c r="N782" s="68"/>
      <c r="O782" s="68"/>
      <c r="P782" s="68"/>
      <c r="Q782" s="68"/>
      <c r="R782" s="90"/>
      <c r="S782" s="90"/>
      <c r="T782" s="90"/>
      <c r="U782" s="68"/>
      <c r="V782" s="92" t="s">
        <v>776</v>
      </c>
      <c r="W782" s="93"/>
      <c r="X782" s="90"/>
    </row>
    <row r="783" spans="1:24" ht="15" outlineLevel="1">
      <c r="A783" s="74"/>
      <c r="B783" s="68"/>
      <c r="C783" s="98" t="s">
        <v>504</v>
      </c>
      <c r="D783" s="68"/>
      <c r="E783" s="74"/>
      <c r="F783" s="68"/>
      <c r="G783" s="68"/>
      <c r="H783" s="68"/>
      <c r="I783" s="68"/>
      <c r="J783" s="68"/>
      <c r="K783" s="68"/>
      <c r="L783" s="68"/>
      <c r="M783" s="68"/>
      <c r="N783" s="68">
        <f>SUBTOTAL(9,N782:N782)</f>
        <v>0</v>
      </c>
      <c r="O783" s="68">
        <f>SUBTOTAL(9,O782:O782)</f>
        <v>0</v>
      </c>
      <c r="P783" s="68">
        <f>SUBTOTAL(9,P782:P782)</f>
        <v>0</v>
      </c>
      <c r="Q783" s="68">
        <f>SUBTOTAL(9,Q782:Q782)</f>
        <v>0</v>
      </c>
      <c r="R783" s="90"/>
      <c r="S783" s="90"/>
      <c r="T783" s="90"/>
      <c r="U783" s="68"/>
      <c r="V783" s="92"/>
      <c r="W783" s="97">
        <f>($W$6-O783-P783-N783)/($W$6-O783-P783)</f>
        <v>1</v>
      </c>
      <c r="X783" s="90"/>
    </row>
    <row r="784" spans="1:24" ht="15" outlineLevel="2">
      <c r="A784" s="74">
        <v>230</v>
      </c>
      <c r="B784" s="74" t="s">
        <v>745</v>
      </c>
      <c r="C784" s="91" t="s">
        <v>251</v>
      </c>
      <c r="D784" s="74">
        <v>240</v>
      </c>
      <c r="E784" s="74" t="s">
        <v>212</v>
      </c>
      <c r="F784" s="74"/>
      <c r="G784" s="105"/>
      <c r="H784" s="123"/>
      <c r="I784" s="105"/>
      <c r="J784" s="123"/>
      <c r="K784" s="123"/>
      <c r="L784" s="123"/>
      <c r="M784" s="123"/>
      <c r="N784" s="107"/>
      <c r="O784" s="107"/>
      <c r="P784" s="107"/>
      <c r="Q784" s="107"/>
      <c r="R784" s="53"/>
      <c r="S784" s="53"/>
      <c r="T784" s="53"/>
      <c r="U784" s="91"/>
      <c r="V784" s="92" t="s">
        <v>776</v>
      </c>
      <c r="W784" s="92"/>
      <c r="X784" s="108"/>
    </row>
    <row r="785" spans="1:24" ht="15" outlineLevel="1">
      <c r="A785" s="74"/>
      <c r="B785" s="74"/>
      <c r="C785" s="117" t="s">
        <v>505</v>
      </c>
      <c r="D785" s="74"/>
      <c r="E785" s="74"/>
      <c r="F785" s="74"/>
      <c r="G785" s="105"/>
      <c r="H785" s="123"/>
      <c r="I785" s="105"/>
      <c r="J785" s="123"/>
      <c r="K785" s="123"/>
      <c r="L785" s="123"/>
      <c r="M785" s="123"/>
      <c r="N785" s="107"/>
      <c r="O785" s="107"/>
      <c r="P785" s="107"/>
      <c r="Q785" s="107"/>
      <c r="R785" s="53"/>
      <c r="S785" s="53"/>
      <c r="T785" s="53"/>
      <c r="U785" s="91"/>
      <c r="V785" s="92"/>
      <c r="W785" s="97">
        <f>($W$6-O785-P785-N785)/($W$6-O785-P785)</f>
        <v>1</v>
      </c>
      <c r="X785" s="108"/>
    </row>
    <row r="786" spans="1:24" ht="15" outlineLevel="2">
      <c r="A786" s="74">
        <v>231</v>
      </c>
      <c r="B786" s="74" t="s">
        <v>746</v>
      </c>
      <c r="C786" s="91" t="s">
        <v>252</v>
      </c>
      <c r="D786" s="74">
        <v>80</v>
      </c>
      <c r="E786" s="74" t="s">
        <v>212</v>
      </c>
      <c r="F786" s="74"/>
      <c r="G786" s="105"/>
      <c r="H786" s="132"/>
      <c r="I786" s="105"/>
      <c r="J786" s="132"/>
      <c r="K786" s="123"/>
      <c r="L786" s="123"/>
      <c r="M786" s="123"/>
      <c r="N786" s="107"/>
      <c r="O786" s="107"/>
      <c r="P786" s="107"/>
      <c r="Q786" s="107"/>
      <c r="R786" s="53"/>
      <c r="S786" s="53"/>
      <c r="T786" s="53"/>
      <c r="U786" s="91"/>
      <c r="V786" s="92"/>
      <c r="W786" s="92"/>
      <c r="X786" s="108"/>
    </row>
    <row r="787" spans="1:24" ht="15" outlineLevel="1">
      <c r="A787" s="74"/>
      <c r="B787" s="74"/>
      <c r="C787" s="117" t="s">
        <v>506</v>
      </c>
      <c r="D787" s="74"/>
      <c r="E787" s="74"/>
      <c r="F787" s="74"/>
      <c r="G787" s="105"/>
      <c r="H787" s="123"/>
      <c r="I787" s="105"/>
      <c r="J787" s="123"/>
      <c r="K787" s="123"/>
      <c r="L787" s="123"/>
      <c r="M787" s="123"/>
      <c r="N787" s="107">
        <f>SUBTOTAL(9,N786:N786)</f>
        <v>0</v>
      </c>
      <c r="O787" s="107">
        <f>SUBTOTAL(9,O786:O786)</f>
        <v>0</v>
      </c>
      <c r="P787" s="107">
        <f>SUBTOTAL(9,P786:P786)</f>
        <v>0</v>
      </c>
      <c r="Q787" s="107">
        <f>SUBTOTAL(9,Q786:Q786)</f>
        <v>0</v>
      </c>
      <c r="R787" s="53"/>
      <c r="S787" s="53"/>
      <c r="T787" s="53"/>
      <c r="U787" s="91"/>
      <c r="V787" s="92"/>
      <c r="W787" s="97">
        <f>($W$6-O787-P787-N787)/($W$6-O787-P787)</f>
        <v>1</v>
      </c>
      <c r="X787" s="108"/>
    </row>
    <row r="788" spans="1:24" ht="22.5" customHeight="1" outlineLevel="2">
      <c r="A788" s="68">
        <v>232</v>
      </c>
      <c r="B788" s="68" t="s">
        <v>747</v>
      </c>
      <c r="C788" s="86" t="s">
        <v>514</v>
      </c>
      <c r="D788" s="68">
        <v>330</v>
      </c>
      <c r="E788" s="74" t="s">
        <v>212</v>
      </c>
      <c r="F788" s="68"/>
      <c r="G788" s="172"/>
      <c r="H788" s="173"/>
      <c r="I788" s="112"/>
      <c r="J788" s="174"/>
      <c r="K788" s="68"/>
      <c r="L788" s="68"/>
      <c r="M788" s="68"/>
      <c r="N788" s="68">
        <v>0</v>
      </c>
      <c r="O788" s="68">
        <v>0</v>
      </c>
      <c r="P788" s="68">
        <v>0</v>
      </c>
      <c r="Q788" s="68">
        <v>0</v>
      </c>
      <c r="R788" s="90"/>
      <c r="S788" s="90"/>
      <c r="T788" s="90"/>
      <c r="U788" s="91"/>
      <c r="V788" s="92" t="s">
        <v>776</v>
      </c>
      <c r="W788" s="93"/>
      <c r="X788" s="90"/>
    </row>
    <row r="789" spans="1:24" ht="15" outlineLevel="1">
      <c r="A789" s="68"/>
      <c r="B789" s="68"/>
      <c r="C789" s="98" t="s">
        <v>757</v>
      </c>
      <c r="D789" s="68"/>
      <c r="E789" s="74"/>
      <c r="F789" s="68"/>
      <c r="G789" s="68"/>
      <c r="H789" s="68"/>
      <c r="I789" s="68"/>
      <c r="J789" s="68"/>
      <c r="K789" s="68"/>
      <c r="L789" s="68"/>
      <c r="M789" s="68"/>
      <c r="N789" s="68">
        <f>SUBTOTAL(9,N788:N788)</f>
        <v>0</v>
      </c>
      <c r="O789" s="68">
        <f>SUBTOTAL(9,O788:O788)</f>
        <v>0</v>
      </c>
      <c r="P789" s="68">
        <f>SUBTOTAL(9,P788:P788)</f>
        <v>0</v>
      </c>
      <c r="Q789" s="68">
        <f>SUBTOTAL(9,Q788:Q788)</f>
        <v>0</v>
      </c>
      <c r="R789" s="90"/>
      <c r="S789" s="90"/>
      <c r="T789" s="90"/>
      <c r="U789" s="68"/>
      <c r="V789" s="92"/>
      <c r="W789" s="97">
        <f>($W$6-O789-P789-N789)/($W$6-O789-P789)</f>
        <v>1</v>
      </c>
      <c r="X789" s="90"/>
    </row>
    <row r="790" spans="1:24" ht="21" customHeight="1" outlineLevel="2">
      <c r="A790" s="68">
        <v>233</v>
      </c>
      <c r="B790" s="68" t="s">
        <v>748</v>
      </c>
      <c r="C790" s="86" t="s">
        <v>515</v>
      </c>
      <c r="D790" s="68">
        <v>330</v>
      </c>
      <c r="E790" s="74" t="s">
        <v>212</v>
      </c>
      <c r="F790" s="68"/>
      <c r="G790" s="68"/>
      <c r="H790" s="68"/>
      <c r="I790" s="68"/>
      <c r="J790" s="68"/>
      <c r="K790" s="68"/>
      <c r="L790" s="68"/>
      <c r="M790" s="68"/>
      <c r="N790" s="68"/>
      <c r="O790" s="68"/>
      <c r="P790" s="68"/>
      <c r="Q790" s="68"/>
      <c r="R790" s="90"/>
      <c r="S790" s="90"/>
      <c r="T790" s="90"/>
      <c r="U790" s="68"/>
      <c r="V790" s="92" t="s">
        <v>776</v>
      </c>
      <c r="W790" s="93"/>
      <c r="X790" s="90"/>
    </row>
    <row r="791" spans="1:24" ht="15" outlineLevel="1">
      <c r="A791" s="68"/>
      <c r="B791" s="68"/>
      <c r="C791" s="98" t="s">
        <v>758</v>
      </c>
      <c r="D791" s="68"/>
      <c r="E791" s="74"/>
      <c r="F791" s="68"/>
      <c r="G791" s="68"/>
      <c r="H791" s="68"/>
      <c r="I791" s="68"/>
      <c r="J791" s="68"/>
      <c r="K791" s="68"/>
      <c r="L791" s="68"/>
      <c r="M791" s="68"/>
      <c r="N791" s="68">
        <f>SUBTOTAL(9,N790:N790)</f>
        <v>0</v>
      </c>
      <c r="O791" s="68">
        <f>SUBTOTAL(9,O790:O790)</f>
        <v>0</v>
      </c>
      <c r="P791" s="68">
        <f>SUBTOTAL(9,P790:P790)</f>
        <v>0</v>
      </c>
      <c r="Q791" s="68">
        <f>SUBTOTAL(9,Q790:Q790)</f>
        <v>0</v>
      </c>
      <c r="R791" s="90"/>
      <c r="S791" s="90"/>
      <c r="T791" s="90"/>
      <c r="U791" s="68"/>
      <c r="V791" s="92"/>
      <c r="W791" s="97">
        <f>($W$6-O791-P791-N791)/($W$6-O791-P791)</f>
        <v>1</v>
      </c>
      <c r="X791" s="90"/>
    </row>
    <row r="792" spans="1:24" ht="15" outlineLevel="2">
      <c r="A792" s="68">
        <v>234</v>
      </c>
      <c r="B792" s="68" t="s">
        <v>749</v>
      </c>
      <c r="C792" s="86" t="s">
        <v>209</v>
      </c>
      <c r="D792" s="68">
        <v>500</v>
      </c>
      <c r="E792" s="74" t="s">
        <v>212</v>
      </c>
      <c r="F792" s="68"/>
      <c r="G792" s="105"/>
      <c r="H792" s="132"/>
      <c r="I792" s="105"/>
      <c r="J792" s="132"/>
      <c r="K792" s="68"/>
      <c r="L792" s="68"/>
      <c r="M792" s="68"/>
      <c r="N792" s="68"/>
      <c r="O792" s="68"/>
      <c r="P792" s="68"/>
      <c r="Q792" s="68"/>
      <c r="R792" s="90"/>
      <c r="S792" s="90"/>
      <c r="T792" s="90"/>
      <c r="U792" s="91"/>
      <c r="V792" s="92"/>
      <c r="W792" s="93"/>
      <c r="X792" s="108"/>
    </row>
    <row r="793" spans="1:24" ht="15" outlineLevel="1">
      <c r="A793" s="68"/>
      <c r="B793" s="68"/>
      <c r="C793" s="98" t="s">
        <v>507</v>
      </c>
      <c r="D793" s="68"/>
      <c r="E793" s="74"/>
      <c r="F793" s="68"/>
      <c r="G793" s="68"/>
      <c r="H793" s="68"/>
      <c r="I793" s="68"/>
      <c r="J793" s="68"/>
      <c r="K793" s="68"/>
      <c r="L793" s="68"/>
      <c r="M793" s="68"/>
      <c r="N793" s="68">
        <f>SUBTOTAL(9,N792:N792)</f>
        <v>0</v>
      </c>
      <c r="O793" s="68">
        <f>SUBTOTAL(9,O792:O792)</f>
        <v>0</v>
      </c>
      <c r="P793" s="68">
        <f>SUBTOTAL(9,P792:P792)</f>
        <v>0</v>
      </c>
      <c r="Q793" s="68">
        <f>SUBTOTAL(9,Q792:Q792)</f>
        <v>0</v>
      </c>
      <c r="R793" s="90"/>
      <c r="S793" s="90"/>
      <c r="T793" s="90"/>
      <c r="U793" s="68"/>
      <c r="V793" s="92"/>
      <c r="W793" s="97">
        <f>($W$6-O793-P793-N793)/($W$6-O793-P793)</f>
        <v>1</v>
      </c>
      <c r="X793" s="90"/>
    </row>
    <row r="794" spans="1:24" ht="23.25" customHeight="1" outlineLevel="2">
      <c r="A794" s="68">
        <v>235</v>
      </c>
      <c r="B794" s="68" t="s">
        <v>750</v>
      </c>
      <c r="C794" s="86" t="s">
        <v>211</v>
      </c>
      <c r="D794" s="68">
        <v>500</v>
      </c>
      <c r="E794" s="74" t="s">
        <v>212</v>
      </c>
      <c r="F794" s="68"/>
      <c r="G794" s="68"/>
      <c r="H794" s="68"/>
      <c r="I794" s="68"/>
      <c r="J794" s="68"/>
      <c r="K794" s="68"/>
      <c r="L794" s="68"/>
      <c r="M794" s="68"/>
      <c r="N794" s="68"/>
      <c r="O794" s="68"/>
      <c r="P794" s="68"/>
      <c r="Q794" s="68"/>
      <c r="R794" s="90"/>
      <c r="S794" s="90"/>
      <c r="T794" s="90"/>
      <c r="U794" s="68"/>
      <c r="V794" s="92" t="s">
        <v>776</v>
      </c>
      <c r="W794" s="93"/>
      <c r="X794" s="90"/>
    </row>
    <row r="795" spans="1:24" ht="15" outlineLevel="1">
      <c r="A795" s="74"/>
      <c r="B795" s="68"/>
      <c r="C795" s="98" t="s">
        <v>508</v>
      </c>
      <c r="D795" s="68"/>
      <c r="E795" s="74"/>
      <c r="F795" s="68"/>
      <c r="G795" s="68"/>
      <c r="H795" s="68"/>
      <c r="I795" s="68"/>
      <c r="J795" s="68"/>
      <c r="K795" s="68"/>
      <c r="L795" s="68"/>
      <c r="M795" s="68"/>
      <c r="N795" s="68">
        <f>SUBTOTAL(9,N794:N794)</f>
        <v>0</v>
      </c>
      <c r="O795" s="68">
        <f>SUBTOTAL(9,O794:O794)</f>
        <v>0</v>
      </c>
      <c r="P795" s="68">
        <f>SUBTOTAL(9,P794:P794)</f>
        <v>0</v>
      </c>
      <c r="Q795" s="68">
        <f>SUBTOTAL(9,Q794:Q794)</f>
        <v>0</v>
      </c>
      <c r="R795" s="90"/>
      <c r="S795" s="90"/>
      <c r="T795" s="90"/>
      <c r="U795" s="68"/>
      <c r="V795" s="92"/>
      <c r="W795" s="97">
        <f>($W$6-O795-P795-N795)/($W$6-O795-P795)</f>
        <v>1</v>
      </c>
      <c r="X795" s="90"/>
    </row>
    <row r="796" spans="1:24" ht="15" outlineLevel="1">
      <c r="A796" s="74">
        <v>236</v>
      </c>
      <c r="B796" s="74" t="s">
        <v>792</v>
      </c>
      <c r="C796" s="91" t="s">
        <v>794</v>
      </c>
      <c r="D796" s="74">
        <v>1500</v>
      </c>
      <c r="E796" s="74" t="s">
        <v>212</v>
      </c>
      <c r="F796" s="74"/>
      <c r="G796" s="105"/>
      <c r="H796" s="132"/>
      <c r="I796" s="105"/>
      <c r="J796" s="132"/>
      <c r="K796" s="123"/>
      <c r="L796" s="123"/>
      <c r="M796" s="123"/>
      <c r="N796" s="107"/>
      <c r="O796" s="107"/>
      <c r="P796" s="107"/>
      <c r="Q796" s="107"/>
      <c r="R796" s="53"/>
      <c r="S796" s="53"/>
      <c r="T796" s="53"/>
      <c r="U796" s="91"/>
      <c r="V796" s="92"/>
      <c r="W796" s="92"/>
      <c r="X796" s="94"/>
    </row>
    <row r="797" spans="1:24" ht="15" outlineLevel="1">
      <c r="A797" s="74"/>
      <c r="B797" s="74"/>
      <c r="C797" s="117" t="s">
        <v>784</v>
      </c>
      <c r="D797" s="74"/>
      <c r="E797" s="74"/>
      <c r="F797" s="74"/>
      <c r="G797" s="105"/>
      <c r="H797" s="123"/>
      <c r="I797" s="105"/>
      <c r="J797" s="123"/>
      <c r="K797" s="123"/>
      <c r="L797" s="123"/>
      <c r="M797" s="123"/>
      <c r="N797" s="107">
        <f>SUBTOTAL(9,N796:N796)</f>
        <v>0</v>
      </c>
      <c r="O797" s="107">
        <f>SUBTOTAL(9,O796:O796)</f>
        <v>0</v>
      </c>
      <c r="P797" s="107">
        <f>SUBTOTAL(9,P796:P796)</f>
        <v>0</v>
      </c>
      <c r="Q797" s="107">
        <f>SUBTOTAL(9,Q796:Q796)</f>
        <v>0</v>
      </c>
      <c r="R797" s="53"/>
      <c r="S797" s="53"/>
      <c r="T797" s="53"/>
      <c r="U797" s="91"/>
      <c r="V797" s="92"/>
      <c r="W797" s="97">
        <f>($W$6-O797-P797-N797)/($W$6-O797-P797)</f>
        <v>1</v>
      </c>
      <c r="X797" s="108"/>
    </row>
    <row r="798" spans="1:24" ht="21" customHeight="1">
      <c r="A798" s="74">
        <v>237</v>
      </c>
      <c r="B798" s="74" t="s">
        <v>793</v>
      </c>
      <c r="C798" s="91" t="s">
        <v>783</v>
      </c>
      <c r="D798" s="74">
        <v>1500</v>
      </c>
      <c r="E798" s="74" t="s">
        <v>212</v>
      </c>
      <c r="F798" s="74"/>
      <c r="G798" s="172"/>
      <c r="H798" s="173"/>
      <c r="I798" s="112"/>
      <c r="J798" s="174"/>
      <c r="K798" s="123"/>
      <c r="L798" s="123"/>
      <c r="M798" s="123"/>
      <c r="N798" s="107">
        <v>0</v>
      </c>
      <c r="O798" s="107">
        <v>0</v>
      </c>
      <c r="P798" s="107">
        <v>0</v>
      </c>
      <c r="Q798" s="107">
        <v>0</v>
      </c>
      <c r="R798" s="53"/>
      <c r="S798" s="53"/>
      <c r="T798" s="53"/>
      <c r="U798" s="91"/>
      <c r="V798" s="92" t="s">
        <v>776</v>
      </c>
      <c r="W798" s="92"/>
      <c r="X798" s="114"/>
    </row>
    <row r="799" spans="1:24" ht="15">
      <c r="A799" s="74"/>
      <c r="B799" s="74"/>
      <c r="C799" s="117" t="s">
        <v>784</v>
      </c>
      <c r="D799" s="74"/>
      <c r="E799" s="74"/>
      <c r="F799" s="74"/>
      <c r="G799" s="105"/>
      <c r="H799" s="123"/>
      <c r="I799" s="105"/>
      <c r="J799" s="123"/>
      <c r="K799" s="123"/>
      <c r="L799" s="123"/>
      <c r="M799" s="123"/>
      <c r="N799" s="107">
        <f>SUBTOTAL(9,N798:N798)</f>
        <v>0</v>
      </c>
      <c r="O799" s="107">
        <f>SUBTOTAL(9,O798:O798)</f>
        <v>0</v>
      </c>
      <c r="P799" s="107">
        <f>SUBTOTAL(9,P798:P798)</f>
        <v>0</v>
      </c>
      <c r="Q799" s="107">
        <f>SUBTOTAL(9,Q798:Q798)</f>
        <v>0</v>
      </c>
      <c r="R799" s="53"/>
      <c r="S799" s="53"/>
      <c r="T799" s="53"/>
      <c r="U799" s="91"/>
      <c r="V799" s="92"/>
      <c r="W799" s="97">
        <f>($W$6-O799-P799-N799)/($W$6-O799-P799)</f>
        <v>1</v>
      </c>
      <c r="X799" s="108"/>
    </row>
    <row r="800" spans="1:24" ht="28.5" customHeight="1">
      <c r="A800" s="81"/>
      <c r="B800" s="81"/>
      <c r="C800" s="82"/>
      <c r="D800" s="82"/>
      <c r="E800" s="81"/>
      <c r="F800" s="81"/>
      <c r="G800" s="68"/>
      <c r="H800" s="68"/>
      <c r="I800" s="68"/>
      <c r="J800" s="68"/>
      <c r="K800" s="68"/>
      <c r="L800" s="68"/>
      <c r="M800" s="68"/>
      <c r="N800" s="85"/>
      <c r="O800" s="68"/>
      <c r="P800" s="68"/>
      <c r="Q800" s="68"/>
      <c r="R800" s="83"/>
      <c r="S800" s="83"/>
      <c r="T800" s="83"/>
      <c r="U800" s="81"/>
      <c r="V800" s="84"/>
      <c r="W800" s="84"/>
      <c r="X800" s="83"/>
    </row>
  </sheetData>
  <autoFilter ref="W1:W800"/>
  <sortState ref="A6:X333">
    <sortCondition ref="A6:A333"/>
  </sortState>
  <mergeCells count="20">
    <mergeCell ref="A3:W3"/>
    <mergeCell ref="A5:W5"/>
    <mergeCell ref="F8:F9"/>
    <mergeCell ref="G8:H8"/>
    <mergeCell ref="I8:J8"/>
    <mergeCell ref="K8:L8"/>
    <mergeCell ref="A8:A9"/>
    <mergeCell ref="B8:B9"/>
    <mergeCell ref="C8:C9"/>
    <mergeCell ref="D8:D9"/>
    <mergeCell ref="E8:E9"/>
    <mergeCell ref="X8:X9"/>
    <mergeCell ref="M8:M9"/>
    <mergeCell ref="R8:R9"/>
    <mergeCell ref="S8:S9"/>
    <mergeCell ref="T8:T9"/>
    <mergeCell ref="U8:U9"/>
    <mergeCell ref="V8:V9"/>
    <mergeCell ref="N8:Q8"/>
    <mergeCell ref="W8:W9"/>
  </mergeCells>
  <conditionalFormatting sqref="O204:Q204 N464:P468">
    <cfRule type="cellIs" dxfId="53" priority="64" stopIfTrue="1" operator="greaterThan">
      <formula>0</formula>
    </cfRule>
  </conditionalFormatting>
  <conditionalFormatting sqref="O204:Q204 N464:P468">
    <cfRule type="cellIs" dxfId="52" priority="63" stopIfTrue="1" operator="greaterThan">
      <formula>0</formula>
    </cfRule>
  </conditionalFormatting>
  <conditionalFormatting sqref="O204:P204">
    <cfRule type="cellIs" dxfId="51" priority="62" stopIfTrue="1" operator="greaterThan">
      <formula>0</formula>
    </cfRule>
  </conditionalFormatting>
  <conditionalFormatting sqref="O204:Q204 N464:P468">
    <cfRule type="cellIs" dxfId="50" priority="61" stopIfTrue="1" operator="greaterThan">
      <formula>0</formula>
    </cfRule>
  </conditionalFormatting>
  <conditionalFormatting sqref="N230:Q230">
    <cfRule type="cellIs" dxfId="49" priority="44" stopIfTrue="1" operator="greaterThan">
      <formula>0</formula>
    </cfRule>
  </conditionalFormatting>
  <conditionalFormatting sqref="N230:Q230">
    <cfRule type="cellIs" dxfId="48" priority="43" stopIfTrue="1" operator="greaterThan">
      <formula>0</formula>
    </cfRule>
  </conditionalFormatting>
  <conditionalFormatting sqref="N230:Q230">
    <cfRule type="cellIs" dxfId="47" priority="42" stopIfTrue="1" operator="greaterThan">
      <formula>0</formula>
    </cfRule>
  </conditionalFormatting>
  <conditionalFormatting sqref="N230:Q230">
    <cfRule type="cellIs" dxfId="46" priority="41" stopIfTrue="1" operator="greaterThan">
      <formula>0</formula>
    </cfRule>
  </conditionalFormatting>
  <conditionalFormatting sqref="N230:Q230">
    <cfRule type="cellIs" dxfId="45" priority="40" stopIfTrue="1" operator="greaterThan">
      <formula>0</formula>
    </cfRule>
  </conditionalFormatting>
  <conditionalFormatting sqref="N230:Q230">
    <cfRule type="cellIs" dxfId="44" priority="39" stopIfTrue="1" operator="greaterThan">
      <formula>0</formula>
    </cfRule>
  </conditionalFormatting>
  <conditionalFormatting sqref="N220:Q220">
    <cfRule type="cellIs" dxfId="43" priority="38" stopIfTrue="1" operator="greaterThan">
      <formula>0</formula>
    </cfRule>
  </conditionalFormatting>
  <conditionalFormatting sqref="N220:Q220">
    <cfRule type="cellIs" dxfId="42" priority="37" stopIfTrue="1" operator="greaterThan">
      <formula>0</formula>
    </cfRule>
  </conditionalFormatting>
  <conditionalFormatting sqref="N220:Q220">
    <cfRule type="cellIs" dxfId="41" priority="36" stopIfTrue="1" operator="greaterThan">
      <formula>0</formula>
    </cfRule>
  </conditionalFormatting>
  <conditionalFormatting sqref="N220:Q220">
    <cfRule type="cellIs" dxfId="40" priority="35" stopIfTrue="1" operator="greaterThan">
      <formula>0</formula>
    </cfRule>
  </conditionalFormatting>
  <conditionalFormatting sqref="N220:Q220">
    <cfRule type="cellIs" dxfId="39" priority="34" stopIfTrue="1" operator="greaterThan">
      <formula>0</formula>
    </cfRule>
  </conditionalFormatting>
  <conditionalFormatting sqref="N220:Q220">
    <cfRule type="cellIs" dxfId="38" priority="33" stopIfTrue="1" operator="greaterThan">
      <formula>0</formula>
    </cfRule>
  </conditionalFormatting>
  <conditionalFormatting sqref="N567:P590">
    <cfRule type="cellIs" dxfId="37" priority="26" stopIfTrue="1" operator="greaterThan">
      <formula>0</formula>
    </cfRule>
  </conditionalFormatting>
  <conditionalFormatting sqref="N567:P590">
    <cfRule type="cellIs" dxfId="36" priority="25" stopIfTrue="1" operator="greaterThan">
      <formula>0</formula>
    </cfRule>
  </conditionalFormatting>
  <conditionalFormatting sqref="N567:P590">
    <cfRule type="cellIs" dxfId="35" priority="24" stopIfTrue="1" operator="greaterThan">
      <formula>0</formula>
    </cfRule>
  </conditionalFormatting>
  <conditionalFormatting sqref="N567:P590">
    <cfRule type="cellIs" dxfId="34" priority="23" stopIfTrue="1" operator="greaterThan">
      <formula>0</formula>
    </cfRule>
  </conditionalFormatting>
  <conditionalFormatting sqref="N567:P590">
    <cfRule type="cellIs" dxfId="33" priority="22" stopIfTrue="1" operator="greaterThan">
      <formula>0</formula>
    </cfRule>
  </conditionalFormatting>
  <conditionalFormatting sqref="N567:P590">
    <cfRule type="cellIs" dxfId="32" priority="21" stopIfTrue="1" operator="greaterThan">
      <formula>0</formula>
    </cfRule>
  </conditionalFormatting>
  <conditionalFormatting sqref="N306:Q306">
    <cfRule type="cellIs" dxfId="31" priority="20" stopIfTrue="1" operator="greaterThan">
      <formula>0</formula>
    </cfRule>
  </conditionalFormatting>
  <conditionalFormatting sqref="N306:Q306">
    <cfRule type="cellIs" dxfId="30" priority="19" stopIfTrue="1" operator="greaterThan">
      <formula>0</formula>
    </cfRule>
  </conditionalFormatting>
  <conditionalFormatting sqref="N306:Q306">
    <cfRule type="cellIs" dxfId="29" priority="18" stopIfTrue="1" operator="greaterThan">
      <formula>0</formula>
    </cfRule>
  </conditionalFormatting>
  <conditionalFormatting sqref="N306:Q306">
    <cfRule type="cellIs" dxfId="28" priority="17" stopIfTrue="1" operator="greaterThan">
      <formula>0</formula>
    </cfRule>
  </conditionalFormatting>
  <conditionalFormatting sqref="N306:Q306">
    <cfRule type="cellIs" dxfId="27" priority="16" stopIfTrue="1" operator="greaterThan">
      <formula>0</formula>
    </cfRule>
  </conditionalFormatting>
  <conditionalFormatting sqref="N306:Q306">
    <cfRule type="cellIs" dxfId="26" priority="15" stopIfTrue="1" operator="greaterThan">
      <formula>0</formula>
    </cfRule>
  </conditionalFormatting>
  <conditionalFormatting sqref="N470:P486">
    <cfRule type="cellIs" dxfId="25" priority="5" stopIfTrue="1" operator="greaterThan">
      <formula>0</formula>
    </cfRule>
  </conditionalFormatting>
  <conditionalFormatting sqref="N470:P486">
    <cfRule type="cellIs" dxfId="24" priority="10" stopIfTrue="1" operator="greaterThan">
      <formula>0</formula>
    </cfRule>
  </conditionalFormatting>
  <conditionalFormatting sqref="N470:P486">
    <cfRule type="cellIs" dxfId="23" priority="9" stopIfTrue="1" operator="greaterThan">
      <formula>0</formula>
    </cfRule>
  </conditionalFormatting>
  <conditionalFormatting sqref="N470:P486">
    <cfRule type="cellIs" dxfId="22" priority="8" stopIfTrue="1" operator="greaterThan">
      <formula>0</formula>
    </cfRule>
  </conditionalFormatting>
  <conditionalFormatting sqref="N470:P486">
    <cfRule type="cellIs" dxfId="21" priority="7" stopIfTrue="1" operator="greaterThan">
      <formula>0</formula>
    </cfRule>
  </conditionalFormatting>
  <conditionalFormatting sqref="N470:P486">
    <cfRule type="cellIs" dxfId="20" priority="6" stopIfTrue="1" operator="greaterThan">
      <formula>0</formula>
    </cfRule>
  </conditionalFormatting>
  <conditionalFormatting sqref="N79:Q79 N93:Q93 N131:Q131">
    <cfRule type="cellIs" dxfId="19" priority="4" stopIfTrue="1" operator="greaterThan">
      <formula>0</formula>
    </cfRule>
  </conditionalFormatting>
  <conditionalFormatting sqref="N79:Q79 N93:Q93 N131:Q131">
    <cfRule type="cellIs" dxfId="18" priority="3" stopIfTrue="1" operator="greaterThan">
      <formula>0</formula>
    </cfRule>
  </conditionalFormatting>
  <conditionalFormatting sqref="N131:P131">
    <cfRule type="cellIs" dxfId="17" priority="2" stopIfTrue="1" operator="greaterThan">
      <formula>0</formula>
    </cfRule>
  </conditionalFormatting>
  <conditionalFormatting sqref="N79:Q79 N93:Q93 N131:Q131">
    <cfRule type="cellIs" dxfId="16" priority="1" stopIfTrue="1" operator="greaterThan">
      <formula>0</formula>
    </cfRule>
  </conditionalFormatting>
  <dataValidations count="25">
    <dataValidation showDropDown="1" sqref="T8 R9:S9"/>
    <dataValidation type="list" errorStyle="information" allowBlank="1" showInputMessage="1" showErrorMessage="1" errorTitle="INFORMATION...ESY" error="SELECT OK  OR _x000a_SELECT FROM DROP DOWN " promptTitle="Category" prompt="Selecet Category from list" sqref="X122 X149 X189 X268">
      <formula1>$H$7:$H$108</formula1>
    </dataValidation>
    <dataValidation type="list" errorStyle="information" allowBlank="1" showInputMessage="1" showErrorMessage="1" errorTitle="INFORMATION...ESY" error="SELECT OK  OR _x000a_SELECT FROM DROP DOWN " promptTitle="Category" prompt="Selecet Category from list" sqref="X123 X151:X153 X609">
      <formula1>$H$7:$H$106</formula1>
    </dataValidation>
    <dataValidation type="list" errorStyle="information" allowBlank="1" showInputMessage="1" showErrorMessage="1" errorTitle="INFORMATION...ESY" error="SELECT OK  OR _x000a_SELECT FROM DROP DOWN " promptTitle="Category" prompt="Selecet Category from list" sqref="X124:X125 X158:X160 X163 X186 X274:X275 X246:X247">
      <formula1>$H$7:$H$107</formula1>
    </dataValidation>
    <dataValidation type="list" errorStyle="information" allowBlank="1" showInputMessage="1" showErrorMessage="1" errorTitle="INFORMATION...ESY" error="SELECT OK  OR _x000a_SELECT FROM DROP DOWN " promptTitle="Category" prompt="Selecet Category from list" sqref="X161">
      <formula1>$H$7:$H$105</formula1>
    </dataValidation>
    <dataValidation type="list" errorStyle="information" allowBlank="1" showInputMessage="1" showErrorMessage="1" errorTitle="INFORMATION...ESY" error="SELECT OK  OR _x000a_SELECT FROM DROP DOWN " promptTitle="Category" prompt="Selecet Category from list" sqref="X143 X273">
      <formula1>$H$7:$H$104</formula1>
    </dataValidation>
    <dataValidation type="list" errorStyle="information" allowBlank="1" showInputMessage="1" showErrorMessage="1" errorTitle="INFORMATION...ESY" error="SELECT OK  OR _x000a_SELECT FROM DROP DOWN " promptTitle="Category" prompt="Selecet Category from list" sqref="X144:X146 X164">
      <formula1>$H$7:$H$111</formula1>
    </dataValidation>
    <dataValidation type="list" errorStyle="information" allowBlank="1" showInputMessage="1" showErrorMessage="1" errorTitle="INFORMATION...ESY" error="SELECT OK  OR _x000a_SELECT FROM DROP DOWN " promptTitle="Category" prompt="Selecet Category from list" sqref="X147:X148 X269">
      <formula1>$H$7:$H$112</formula1>
    </dataValidation>
    <dataValidation type="list" errorStyle="information" allowBlank="1" showInputMessage="1" showErrorMessage="1" errorTitle="INFORMATION...ESY" error="SELECT OK  OR _x000a_SELECT FROM DROP DOWN " promptTitle="Category" prompt="Selecet Category from list" sqref="X150 X190">
      <formula1>$H$7:$H$100</formula1>
    </dataValidation>
    <dataValidation type="list" errorStyle="information" allowBlank="1" showInputMessage="1" showErrorMessage="1" errorTitle="INFORMATION...ESY" error="SELECT OK  OR _x000a_SELECT FROM DROP DOWN " promptTitle="Category" prompt="Selecet Category from list" sqref="X157 X165">
      <formula1>$H$7:$H$103</formula1>
    </dataValidation>
    <dataValidation type="list" errorStyle="information" allowBlank="1" showInputMessage="1" showErrorMessage="1" errorTitle="INFORMATION...ESY" error="SELECT OK  OR _x000a_SELECT FROM DROP DOWN " promptTitle="Category" prompt="Selecet Category from list" sqref="X188">
      <formula1>$H$7:$H$24</formula1>
    </dataValidation>
    <dataValidation type="list" errorStyle="information" allowBlank="1" showInputMessage="1" showErrorMessage="1" errorTitle="INFORMATION...ESY" error="SELECT OK  OR _x000a_SELECT FROM DROP DOWN " promptTitle="Category" prompt="Selecet Category from list" sqref="X262">
      <formula1>$H$7:$H$25</formula1>
    </dataValidation>
    <dataValidation type="list" errorStyle="information" allowBlank="1" showInputMessage="1" showErrorMessage="1" errorTitle="INFORMATION...ESY" error="SELECT OK  OR _x000a_SELECT FROM DROP DOWN " promptTitle="Category" prompt="Selecet Category from list" sqref="X270 X740">
      <formula1>$H$7:$H$113</formula1>
    </dataValidation>
    <dataValidation type="list" errorStyle="information" allowBlank="1" showInputMessage="1" showErrorMessage="1" errorTitle="INFORMATION...ESY" error="SELECT OK  OR _x000a_SELECT FROM DROP DOWN " promptTitle="Category" prompt="Selecet Category from list" sqref="X271">
      <formula1>$H$7:$H$109</formula1>
    </dataValidation>
    <dataValidation type="list" errorStyle="information" allowBlank="1" showInputMessage="1" showErrorMessage="1" errorTitle="INFORMATION...ESY" error="SELECT OK  OR _x000a_SELECT FROM DROP DOWN " promptTitle="Category" prompt="Selecet Category from list" sqref="X272">
      <formula1>$H$7:$H$101</formula1>
    </dataValidation>
    <dataValidation type="list" errorStyle="information" allowBlank="1" showInputMessage="1" showErrorMessage="1" errorTitle="INFORMATION...ESY" error="SELECT OK  OR _x000a_SELECT FROM DROP DOWN " promptTitle="Category" prompt="Selecet Category from list" sqref="X745">
      <formula1>$H$7:$H$437</formula1>
    </dataValidation>
    <dataValidation type="list" errorStyle="information" allowBlank="1" showInputMessage="1" showErrorMessage="1" errorTitle="INFORMATION...ESY" error="SELECT OK  OR _x000a_SELECT FROM DROP DOWN " promptTitle="Category" prompt="Selecet Category from list" sqref="X263">
      <formula1>$H$7:$H$503</formula1>
    </dataValidation>
    <dataValidation type="list" errorStyle="information" allowBlank="1" showInputMessage="1" showErrorMessage="1" errorTitle="INFORMATION...ESY" error="SELECT OK  OR _x000a_SELECT FROM DROP DOWN " promptTitle="Category" prompt="Selecet Category from list" sqref="X264">
      <formula1>$H$7:$H$469</formula1>
    </dataValidation>
    <dataValidation type="list" errorStyle="information" allowBlank="1" showInputMessage="1" showErrorMessage="1" errorTitle="INFORMATION...ESY" error="SELECT OK  OR _x000a_SELECT FROM DROP DOWN " promptTitle="Category" prompt="Selecet Category from list" sqref="X266">
      <formula1>$H$7:$H$449</formula1>
    </dataValidation>
    <dataValidation type="list" errorStyle="information" allowBlank="1" showInputMessage="1" showErrorMessage="1" errorTitle="INFORMATION...ESY" error="SELECT OK  OR _x000a_SELECT FROM DROP DOWN " promptTitle="Category" prompt="Selecet Category from list" sqref="X265">
      <formula1>$H$7:$H$451</formula1>
    </dataValidation>
    <dataValidation type="list" errorStyle="information" allowBlank="1" showInputMessage="1" showErrorMessage="1" errorTitle="INFORMATION...ESY" error="SELECT OK  OR _x000a_SELECT FROM DROP DOWN " promptTitle="Category" prompt="Selecet Category from list" sqref="X267">
      <formula1>$H$7:$H$421</formula1>
    </dataValidation>
    <dataValidation type="list" errorStyle="information" allowBlank="1" showInputMessage="1" showErrorMessage="1" errorTitle="INFORMATION...ESY" error="SELECT OK  OR _x000a_SELECT FROM DROP DOWN " promptTitle="Category" prompt="Selecet Category from list" sqref="X139:X142">
      <formula1>$H$7:$H$410</formula1>
    </dataValidation>
    <dataValidation type="list" errorStyle="information" allowBlank="1" showInputMessage="1" showErrorMessage="1" errorTitle="INFORMATION...ESY" error="SELECT OK  OR _x000a_SELECT FROM DROP DOWN " promptTitle="Category" prompt="Selecet Category from list" sqref="X184">
      <formula1>$H$7:$H$415</formula1>
    </dataValidation>
    <dataValidation type="list" errorStyle="information" allowBlank="1" showInputMessage="1" showErrorMessage="1" errorTitle="INFORMATION...ESY" error="SELECT OK  OR _x000a_SELECT FROM DROP DOWN " promptTitle="Category" prompt="Selecet Category from list" sqref="X185">
      <formula1>$H$7:$H$417</formula1>
    </dataValidation>
    <dataValidation type="list" errorStyle="information" allowBlank="1" showInputMessage="1" showErrorMessage="1" errorTitle="INFORMATION...ESY" error="SELECT OK  OR _x000a_SELECT FROM DROP DOWN " promptTitle="Category" prompt="Selecet Category from list" sqref="X121">
      <formula1>$H$7:$H$444</formula1>
    </dataValidation>
  </dataValidations>
  <printOptions horizontalCentered="1" verticalCentered="1"/>
  <pageMargins left="0" right="0" top="0.5" bottom="0.5" header="0.3" footer="0.3"/>
  <pageSetup paperSize="9" scale="47" fitToWidth="14" fitToHeight="14"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W362"/>
  <sheetViews>
    <sheetView workbookViewId="0">
      <selection activeCell="C4" sqref="C4"/>
    </sheetView>
  </sheetViews>
  <sheetFormatPr defaultColWidth="9.140625" defaultRowHeight="12.75"/>
  <cols>
    <col min="1" max="1" width="9.140625" style="14" customWidth="1"/>
    <col min="2" max="2" width="57.85546875" style="14" customWidth="1"/>
    <col min="3" max="3" width="11.140625" style="24" customWidth="1"/>
    <col min="4" max="4" width="9.140625" style="25"/>
    <col min="5" max="5" width="11" style="24" customWidth="1"/>
    <col min="6" max="6" width="9.5703125" style="25" customWidth="1"/>
    <col min="7" max="7" width="10.28515625" style="48" customWidth="1"/>
    <col min="8" max="8" width="14.28515625" style="48" customWidth="1"/>
    <col min="9" max="9" width="14" style="14" customWidth="1"/>
    <col min="10" max="10" width="9.140625" style="14"/>
    <col min="11" max="11" width="12.5703125" style="14" customWidth="1"/>
    <col min="12" max="16384" width="9.140625" style="14"/>
  </cols>
  <sheetData>
    <row r="2" spans="1:23" ht="25.5">
      <c r="A2" s="10" t="s">
        <v>0</v>
      </c>
      <c r="B2" s="10" t="s">
        <v>241</v>
      </c>
      <c r="C2" s="1" t="s">
        <v>41</v>
      </c>
      <c r="D2" s="11" t="s">
        <v>42</v>
      </c>
      <c r="E2" s="12" t="s">
        <v>253</v>
      </c>
      <c r="F2" s="11" t="s">
        <v>217</v>
      </c>
      <c r="G2" s="45" t="s">
        <v>218</v>
      </c>
      <c r="H2" s="46" t="s">
        <v>219</v>
      </c>
      <c r="I2" s="10" t="s">
        <v>254</v>
      </c>
      <c r="J2" s="13" t="s">
        <v>0</v>
      </c>
    </row>
    <row r="3" spans="1:23" ht="14.25">
      <c r="A3" s="17">
        <v>1</v>
      </c>
      <c r="B3" s="16" t="s">
        <v>65</v>
      </c>
      <c r="C3" s="17" t="s">
        <v>44</v>
      </c>
      <c r="D3" s="18">
        <v>14</v>
      </c>
      <c r="E3" s="17" t="s">
        <v>66</v>
      </c>
      <c r="F3" s="36">
        <v>30341</v>
      </c>
      <c r="G3" s="47" t="s">
        <v>255</v>
      </c>
      <c r="H3" s="47" t="s">
        <v>256</v>
      </c>
      <c r="I3" s="15" t="s">
        <v>516</v>
      </c>
      <c r="J3" s="15">
        <v>1</v>
      </c>
    </row>
    <row r="4" spans="1:23" ht="14.25">
      <c r="A4" s="17">
        <v>2</v>
      </c>
      <c r="B4" s="16" t="s">
        <v>67</v>
      </c>
      <c r="C4" s="17" t="s">
        <v>44</v>
      </c>
      <c r="D4" s="18">
        <v>197</v>
      </c>
      <c r="E4" s="17" t="s">
        <v>66</v>
      </c>
      <c r="F4" s="36">
        <v>30682</v>
      </c>
      <c r="G4" s="47" t="s">
        <v>255</v>
      </c>
      <c r="H4" s="47" t="s">
        <v>256</v>
      </c>
      <c r="I4" s="15" t="s">
        <v>517</v>
      </c>
      <c r="J4" s="15">
        <v>2</v>
      </c>
    </row>
    <row r="5" spans="1:23" ht="14.25">
      <c r="A5" s="17">
        <v>3</v>
      </c>
      <c r="B5" s="19" t="s">
        <v>68</v>
      </c>
      <c r="C5" s="17" t="s">
        <v>44</v>
      </c>
      <c r="D5" s="18">
        <v>192</v>
      </c>
      <c r="E5" s="17" t="s">
        <v>66</v>
      </c>
      <c r="F5" s="36">
        <v>30682</v>
      </c>
      <c r="G5" s="47" t="s">
        <v>255</v>
      </c>
      <c r="H5" s="47" t="s">
        <v>256</v>
      </c>
      <c r="I5" s="15" t="s">
        <v>518</v>
      </c>
      <c r="J5" s="15">
        <v>3</v>
      </c>
    </row>
    <row r="6" spans="1:23" ht="14.25">
      <c r="A6" s="17">
        <v>4</v>
      </c>
      <c r="B6" s="16" t="s">
        <v>69</v>
      </c>
      <c r="C6" s="17" t="s">
        <v>44</v>
      </c>
      <c r="D6" s="18">
        <v>272</v>
      </c>
      <c r="E6" s="17" t="s">
        <v>70</v>
      </c>
      <c r="F6" s="36">
        <v>30803</v>
      </c>
      <c r="G6" s="47" t="s">
        <v>255</v>
      </c>
      <c r="H6" s="47" t="s">
        <v>256</v>
      </c>
      <c r="I6" s="15" t="s">
        <v>519</v>
      </c>
      <c r="J6" s="15">
        <v>4</v>
      </c>
      <c r="K6" s="15"/>
      <c r="L6" s="15"/>
      <c r="M6" s="15"/>
      <c r="N6" s="15"/>
      <c r="O6" s="15"/>
      <c r="P6" s="15"/>
      <c r="Q6" s="15"/>
      <c r="R6" s="15"/>
      <c r="S6" s="15"/>
      <c r="T6" s="15"/>
      <c r="U6" s="15"/>
      <c r="V6" s="15"/>
      <c r="W6" s="15"/>
    </row>
    <row r="7" spans="1:23" ht="14.25">
      <c r="A7" s="17">
        <v>5</v>
      </c>
      <c r="B7" s="16" t="s">
        <v>71</v>
      </c>
      <c r="C7" s="17" t="s">
        <v>44</v>
      </c>
      <c r="D7" s="18">
        <v>149</v>
      </c>
      <c r="E7" s="17" t="s">
        <v>70</v>
      </c>
      <c r="F7" s="36">
        <v>31885</v>
      </c>
      <c r="G7" s="47" t="s">
        <v>255</v>
      </c>
      <c r="H7" s="47" t="s">
        <v>256</v>
      </c>
      <c r="I7" s="15" t="s">
        <v>520</v>
      </c>
      <c r="J7" s="15">
        <v>5</v>
      </c>
      <c r="K7" s="15"/>
      <c r="L7" s="15"/>
      <c r="M7" s="15"/>
      <c r="N7" s="15"/>
      <c r="O7" s="15"/>
      <c r="P7" s="15"/>
      <c r="Q7" s="15"/>
      <c r="R7" s="15"/>
      <c r="S7" s="15"/>
      <c r="T7" s="15"/>
      <c r="U7" s="15"/>
      <c r="V7" s="15"/>
      <c r="W7" s="15"/>
    </row>
    <row r="8" spans="1:23" ht="14.25">
      <c r="A8" s="17">
        <v>6</v>
      </c>
      <c r="B8" s="16" t="s">
        <v>72</v>
      </c>
      <c r="C8" s="17" t="s">
        <v>44</v>
      </c>
      <c r="D8" s="18">
        <v>13</v>
      </c>
      <c r="E8" s="17" t="s">
        <v>66</v>
      </c>
      <c r="F8" s="36">
        <v>32595</v>
      </c>
      <c r="G8" s="47" t="s">
        <v>255</v>
      </c>
      <c r="H8" s="47" t="s">
        <v>256</v>
      </c>
      <c r="I8" s="15" t="s">
        <v>521</v>
      </c>
      <c r="J8" s="15">
        <v>6</v>
      </c>
      <c r="K8" s="15"/>
      <c r="L8" s="15"/>
      <c r="M8" s="15"/>
      <c r="N8" s="15"/>
      <c r="O8" s="15"/>
      <c r="P8" s="15"/>
      <c r="Q8" s="15"/>
      <c r="R8" s="15"/>
      <c r="S8" s="15"/>
      <c r="T8" s="15"/>
      <c r="U8" s="15"/>
      <c r="V8" s="15"/>
      <c r="W8" s="15"/>
    </row>
    <row r="9" spans="1:23" ht="14.25">
      <c r="A9" s="17">
        <v>7</v>
      </c>
      <c r="B9" s="16" t="s">
        <v>73</v>
      </c>
      <c r="C9" s="17" t="s">
        <v>44</v>
      </c>
      <c r="D9" s="18">
        <v>322</v>
      </c>
      <c r="E9" s="17" t="s">
        <v>74</v>
      </c>
      <c r="F9" s="36">
        <v>32895</v>
      </c>
      <c r="G9" s="47" t="s">
        <v>255</v>
      </c>
      <c r="H9" s="47" t="s">
        <v>256</v>
      </c>
      <c r="I9" s="15" t="s">
        <v>522</v>
      </c>
      <c r="J9" s="15">
        <v>7</v>
      </c>
      <c r="K9" s="15"/>
      <c r="L9" s="15"/>
      <c r="M9" s="15"/>
      <c r="N9" s="15"/>
      <c r="O9" s="15"/>
      <c r="P9" s="15"/>
      <c r="Q9" s="15"/>
      <c r="R9" s="15"/>
      <c r="S9" s="15"/>
      <c r="T9" s="15"/>
      <c r="U9" s="15"/>
      <c r="V9" s="15"/>
      <c r="W9" s="15"/>
    </row>
    <row r="10" spans="1:23" ht="14.25">
      <c r="A10" s="17">
        <v>8</v>
      </c>
      <c r="B10" s="19" t="s">
        <v>26</v>
      </c>
      <c r="C10" s="17" t="s">
        <v>44</v>
      </c>
      <c r="D10" s="18">
        <v>333</v>
      </c>
      <c r="E10" s="17" t="s">
        <v>74</v>
      </c>
      <c r="F10" s="36">
        <v>32595</v>
      </c>
      <c r="G10" s="47" t="s">
        <v>255</v>
      </c>
      <c r="H10" s="47" t="s">
        <v>256</v>
      </c>
      <c r="I10" s="15" t="s">
        <v>523</v>
      </c>
      <c r="J10" s="15">
        <v>8</v>
      </c>
      <c r="K10" s="15"/>
      <c r="L10" s="15"/>
      <c r="M10" s="15"/>
      <c r="N10" s="15"/>
      <c r="O10" s="15"/>
      <c r="P10" s="15"/>
      <c r="Q10" s="15"/>
      <c r="R10" s="15"/>
      <c r="S10" s="15"/>
      <c r="T10" s="15"/>
      <c r="U10" s="15"/>
      <c r="V10" s="15"/>
      <c r="W10" s="15"/>
    </row>
    <row r="11" spans="1:23" ht="14.25">
      <c r="A11" s="17">
        <v>9</v>
      </c>
      <c r="B11" s="19" t="s">
        <v>75</v>
      </c>
      <c r="C11" s="17" t="s">
        <v>44</v>
      </c>
      <c r="D11" s="18">
        <v>345.55</v>
      </c>
      <c r="E11" s="17" t="s">
        <v>74</v>
      </c>
      <c r="F11" s="36">
        <v>38504</v>
      </c>
      <c r="G11" s="47" t="s">
        <v>255</v>
      </c>
      <c r="H11" s="47" t="s">
        <v>256</v>
      </c>
      <c r="I11" s="15" t="s">
        <v>524</v>
      </c>
      <c r="J11" s="15">
        <v>9</v>
      </c>
      <c r="K11" s="15"/>
      <c r="L11" s="15"/>
      <c r="M11" s="15"/>
      <c r="N11" s="15"/>
      <c r="O11" s="15"/>
      <c r="P11" s="15"/>
      <c r="Q11" s="15"/>
      <c r="R11" s="15"/>
      <c r="S11" s="15"/>
      <c r="T11" s="15"/>
      <c r="U11" s="15"/>
      <c r="V11" s="15"/>
      <c r="W11" s="15"/>
    </row>
    <row r="12" spans="1:23" ht="14.25">
      <c r="A12" s="17">
        <v>10</v>
      </c>
      <c r="B12" s="16" t="s">
        <v>24</v>
      </c>
      <c r="C12" s="17" t="s">
        <v>44</v>
      </c>
      <c r="D12" s="18">
        <v>345.55</v>
      </c>
      <c r="E12" s="17" t="s">
        <v>74</v>
      </c>
      <c r="F12" s="36">
        <v>38504</v>
      </c>
      <c r="G12" s="47" t="s">
        <v>255</v>
      </c>
      <c r="H12" s="47" t="s">
        <v>256</v>
      </c>
      <c r="I12" s="15" t="s">
        <v>525</v>
      </c>
      <c r="J12" s="15">
        <v>10</v>
      </c>
      <c r="K12" s="15"/>
      <c r="L12" s="15"/>
      <c r="M12" s="15"/>
      <c r="N12" s="15"/>
      <c r="O12" s="15"/>
      <c r="P12" s="15"/>
      <c r="Q12" s="15"/>
      <c r="R12" s="15"/>
      <c r="S12" s="15"/>
      <c r="T12" s="15"/>
      <c r="U12" s="15"/>
      <c r="V12" s="15"/>
      <c r="W12" s="15"/>
    </row>
    <row r="13" spans="1:23" ht="14.25">
      <c r="A13" s="17">
        <v>11</v>
      </c>
      <c r="B13" s="16" t="s">
        <v>76</v>
      </c>
      <c r="C13" s="17" t="s">
        <v>44</v>
      </c>
      <c r="D13" s="18">
        <v>20</v>
      </c>
      <c r="E13" s="17" t="s">
        <v>70</v>
      </c>
      <c r="F13" s="36">
        <v>32595</v>
      </c>
      <c r="G13" s="47" t="s">
        <v>255</v>
      </c>
      <c r="H13" s="47" t="s">
        <v>256</v>
      </c>
      <c r="I13" s="15" t="s">
        <v>526</v>
      </c>
      <c r="J13" s="15">
        <v>11</v>
      </c>
      <c r="K13" s="15"/>
      <c r="L13" s="15"/>
      <c r="M13" s="15"/>
      <c r="N13" s="15"/>
      <c r="O13" s="15"/>
      <c r="P13" s="15"/>
      <c r="Q13" s="15"/>
      <c r="R13" s="15"/>
      <c r="S13" s="15"/>
      <c r="T13" s="15"/>
      <c r="U13" s="15"/>
      <c r="V13" s="15"/>
      <c r="W13" s="15"/>
    </row>
    <row r="14" spans="1:23" ht="14.25">
      <c r="A14" s="17">
        <v>12</v>
      </c>
      <c r="B14" s="16" t="s">
        <v>77</v>
      </c>
      <c r="C14" s="17" t="s">
        <v>44</v>
      </c>
      <c r="D14" s="18">
        <v>20</v>
      </c>
      <c r="E14" s="17" t="s">
        <v>70</v>
      </c>
      <c r="F14" s="36">
        <v>32595</v>
      </c>
      <c r="G14" s="47" t="s">
        <v>255</v>
      </c>
      <c r="H14" s="47" t="s">
        <v>256</v>
      </c>
      <c r="I14" s="15" t="s">
        <v>527</v>
      </c>
      <c r="J14" s="15">
        <v>12</v>
      </c>
      <c r="K14" s="15"/>
      <c r="L14" s="15"/>
      <c r="M14" s="15"/>
      <c r="N14" s="15"/>
      <c r="O14" s="15"/>
      <c r="P14" s="15"/>
      <c r="Q14" s="15"/>
      <c r="R14" s="15"/>
      <c r="S14" s="15"/>
      <c r="T14" s="15"/>
      <c r="U14" s="15"/>
      <c r="V14" s="15"/>
      <c r="W14" s="15"/>
    </row>
    <row r="15" spans="1:23" ht="14.25">
      <c r="A15" s="17">
        <v>13</v>
      </c>
      <c r="B15" s="16" t="s">
        <v>78</v>
      </c>
      <c r="C15" s="17" t="s">
        <v>44</v>
      </c>
      <c r="D15" s="18">
        <v>22.42</v>
      </c>
      <c r="E15" s="17" t="s">
        <v>70</v>
      </c>
      <c r="F15" s="36">
        <v>38838</v>
      </c>
      <c r="G15" s="47" t="s">
        <v>255</v>
      </c>
      <c r="H15" s="47" t="s">
        <v>256</v>
      </c>
      <c r="I15" s="15" t="s">
        <v>528</v>
      </c>
      <c r="J15" s="15">
        <v>13</v>
      </c>
      <c r="K15" s="15"/>
      <c r="L15" s="15"/>
      <c r="M15" s="15"/>
      <c r="N15" s="15"/>
      <c r="O15" s="15"/>
      <c r="P15" s="15"/>
      <c r="Q15" s="15"/>
      <c r="R15" s="15"/>
      <c r="S15" s="15"/>
      <c r="T15" s="15"/>
      <c r="U15" s="15"/>
      <c r="V15" s="15"/>
      <c r="W15" s="15"/>
    </row>
    <row r="16" spans="1:23" ht="14.25">
      <c r="A16" s="17">
        <v>14</v>
      </c>
      <c r="B16" s="16" t="s">
        <v>79</v>
      </c>
      <c r="C16" s="17" t="s">
        <v>44</v>
      </c>
      <c r="D16" s="18">
        <v>22.42</v>
      </c>
      <c r="E16" s="17" t="s">
        <v>70</v>
      </c>
      <c r="F16" s="36">
        <v>38838</v>
      </c>
      <c r="G16" s="47" t="s">
        <v>255</v>
      </c>
      <c r="H16" s="47" t="s">
        <v>256</v>
      </c>
      <c r="I16" s="15" t="s">
        <v>529</v>
      </c>
      <c r="J16" s="15">
        <v>14</v>
      </c>
      <c r="K16" s="15"/>
      <c r="L16" s="15"/>
      <c r="M16" s="15"/>
      <c r="N16" s="15"/>
      <c r="O16" s="15"/>
      <c r="P16" s="15"/>
      <c r="Q16" s="15"/>
      <c r="R16" s="15"/>
      <c r="S16" s="15"/>
      <c r="T16" s="15"/>
      <c r="U16" s="15"/>
      <c r="V16" s="15"/>
      <c r="W16" s="15"/>
    </row>
    <row r="17" spans="1:23" ht="14.25">
      <c r="A17" s="17">
        <v>15</v>
      </c>
      <c r="B17" s="16" t="s">
        <v>80</v>
      </c>
      <c r="C17" s="17" t="s">
        <v>44</v>
      </c>
      <c r="D17" s="18">
        <v>19</v>
      </c>
      <c r="E17" s="17" t="s">
        <v>66</v>
      </c>
      <c r="F17" s="36">
        <v>32348</v>
      </c>
      <c r="G17" s="47" t="s">
        <v>255</v>
      </c>
      <c r="H17" s="47" t="s">
        <v>256</v>
      </c>
      <c r="I17" s="15" t="s">
        <v>530</v>
      </c>
      <c r="J17" s="15">
        <v>15</v>
      </c>
      <c r="K17" s="15"/>
      <c r="L17" s="15"/>
      <c r="M17" s="15"/>
      <c r="N17" s="15"/>
      <c r="O17" s="15"/>
      <c r="P17" s="15"/>
      <c r="Q17" s="15"/>
      <c r="R17" s="15"/>
      <c r="S17" s="15"/>
      <c r="T17" s="15"/>
      <c r="U17" s="15"/>
      <c r="V17" s="15"/>
      <c r="W17" s="15"/>
    </row>
    <row r="18" spans="1:23" ht="14.25">
      <c r="A18" s="17">
        <v>16</v>
      </c>
      <c r="B18" s="16" t="s">
        <v>81</v>
      </c>
      <c r="C18" s="17" t="s">
        <v>44</v>
      </c>
      <c r="D18" s="18">
        <v>196</v>
      </c>
      <c r="E18" s="17" t="s">
        <v>66</v>
      </c>
      <c r="F18" s="36">
        <v>32348</v>
      </c>
      <c r="G18" s="47" t="s">
        <v>255</v>
      </c>
      <c r="H18" s="47" t="s">
        <v>256</v>
      </c>
      <c r="I18" s="15" t="s">
        <v>531</v>
      </c>
      <c r="J18" s="15">
        <v>16</v>
      </c>
      <c r="K18" s="15"/>
      <c r="L18" s="15"/>
      <c r="M18" s="15"/>
      <c r="N18" s="15"/>
      <c r="O18" s="15"/>
      <c r="P18" s="15"/>
      <c r="Q18" s="15"/>
      <c r="R18" s="15"/>
      <c r="S18" s="15"/>
      <c r="T18" s="15"/>
      <c r="U18" s="15"/>
      <c r="V18" s="15"/>
      <c r="W18" s="15"/>
    </row>
    <row r="19" spans="1:23" ht="14.25">
      <c r="A19" s="17">
        <v>17</v>
      </c>
      <c r="B19" s="16" t="s">
        <v>82</v>
      </c>
      <c r="C19" s="17" t="s">
        <v>44</v>
      </c>
      <c r="D19" s="18">
        <v>288.99400000000003</v>
      </c>
      <c r="E19" s="17" t="s">
        <v>66</v>
      </c>
      <c r="F19" s="36">
        <v>39234</v>
      </c>
      <c r="G19" s="47" t="s">
        <v>255</v>
      </c>
      <c r="H19" s="47" t="s">
        <v>256</v>
      </c>
      <c r="I19" s="15" t="s">
        <v>532</v>
      </c>
      <c r="J19" s="15">
        <v>17</v>
      </c>
      <c r="K19" s="15"/>
      <c r="L19" s="15"/>
      <c r="M19" s="15"/>
      <c r="N19" s="15"/>
      <c r="O19" s="15"/>
      <c r="P19" s="15"/>
      <c r="Q19" s="15"/>
      <c r="R19" s="15"/>
      <c r="S19" s="15"/>
      <c r="T19" s="15"/>
      <c r="U19" s="15"/>
      <c r="V19" s="15"/>
      <c r="W19" s="15"/>
    </row>
    <row r="20" spans="1:23" ht="14.25">
      <c r="A20" s="17">
        <v>18</v>
      </c>
      <c r="B20" s="16" t="s">
        <v>83</v>
      </c>
      <c r="C20" s="17" t="s">
        <v>44</v>
      </c>
      <c r="D20" s="18">
        <v>1.5069999999999999</v>
      </c>
      <c r="E20" s="17" t="s">
        <v>70</v>
      </c>
      <c r="F20" s="36">
        <v>39387</v>
      </c>
      <c r="G20" s="47" t="s">
        <v>255</v>
      </c>
      <c r="H20" s="47" t="s">
        <v>256</v>
      </c>
      <c r="I20" s="15" t="s">
        <v>533</v>
      </c>
      <c r="J20" s="15">
        <v>18</v>
      </c>
      <c r="K20" s="15"/>
      <c r="L20" s="15"/>
      <c r="M20" s="15"/>
      <c r="N20" s="15"/>
      <c r="O20" s="15"/>
      <c r="P20" s="15"/>
      <c r="Q20" s="15"/>
      <c r="R20" s="15"/>
      <c r="S20" s="15"/>
      <c r="T20" s="15"/>
      <c r="U20" s="15"/>
      <c r="V20" s="15"/>
      <c r="W20" s="15"/>
    </row>
    <row r="21" spans="1:23" ht="14.25">
      <c r="A21" s="17">
        <v>19</v>
      </c>
      <c r="B21" s="16" t="s">
        <v>84</v>
      </c>
      <c r="C21" s="17" t="s">
        <v>44</v>
      </c>
      <c r="D21" s="18">
        <v>1.498</v>
      </c>
      <c r="E21" s="17" t="s">
        <v>70</v>
      </c>
      <c r="F21" s="36">
        <v>39387</v>
      </c>
      <c r="G21" s="47" t="s">
        <v>255</v>
      </c>
      <c r="H21" s="47" t="s">
        <v>256</v>
      </c>
      <c r="I21" s="15" t="s">
        <v>534</v>
      </c>
      <c r="J21" s="15">
        <v>19</v>
      </c>
      <c r="K21" s="15"/>
      <c r="L21" s="15"/>
      <c r="M21" s="15"/>
      <c r="N21" s="15"/>
      <c r="O21" s="15"/>
      <c r="P21" s="15"/>
      <c r="Q21" s="15"/>
      <c r="R21" s="15"/>
      <c r="S21" s="15"/>
      <c r="T21" s="15"/>
      <c r="U21" s="15"/>
      <c r="V21" s="15"/>
      <c r="W21" s="15"/>
    </row>
    <row r="22" spans="1:23" ht="14.25">
      <c r="A22" s="17">
        <v>20</v>
      </c>
      <c r="B22" s="19" t="s">
        <v>85</v>
      </c>
      <c r="C22" s="17" t="s">
        <v>44</v>
      </c>
      <c r="D22" s="18">
        <v>90.453000000000003</v>
      </c>
      <c r="E22" s="17" t="s">
        <v>66</v>
      </c>
      <c r="F22" s="36">
        <v>36526</v>
      </c>
      <c r="G22" s="47" t="s">
        <v>255</v>
      </c>
      <c r="H22" s="47" t="s">
        <v>256</v>
      </c>
      <c r="I22" s="15" t="s">
        <v>535</v>
      </c>
      <c r="J22" s="15">
        <v>20</v>
      </c>
      <c r="K22" s="15"/>
      <c r="L22" s="15"/>
      <c r="M22" s="15"/>
      <c r="N22" s="15"/>
      <c r="O22" s="15"/>
      <c r="P22" s="15"/>
      <c r="Q22" s="15"/>
      <c r="R22" s="15"/>
      <c r="S22" s="15"/>
      <c r="T22" s="15"/>
      <c r="U22" s="15"/>
      <c r="V22" s="15"/>
      <c r="W22" s="15"/>
    </row>
    <row r="23" spans="1:23" ht="14.25">
      <c r="A23" s="17">
        <v>21</v>
      </c>
      <c r="B23" s="19" t="s">
        <v>86</v>
      </c>
      <c r="C23" s="17" t="s">
        <v>44</v>
      </c>
      <c r="D23" s="18">
        <v>123.73</v>
      </c>
      <c r="E23" s="17" t="s">
        <v>66</v>
      </c>
      <c r="F23" s="36">
        <v>36526</v>
      </c>
      <c r="G23" s="47" t="s">
        <v>255</v>
      </c>
      <c r="H23" s="47" t="s">
        <v>256</v>
      </c>
      <c r="I23" s="15" t="s">
        <v>536</v>
      </c>
      <c r="J23" s="15">
        <v>21</v>
      </c>
      <c r="K23" s="15"/>
      <c r="L23" s="15"/>
      <c r="M23" s="15"/>
      <c r="N23" s="15"/>
      <c r="O23" s="15"/>
      <c r="P23" s="15"/>
      <c r="Q23" s="15"/>
      <c r="R23" s="15"/>
      <c r="S23" s="15"/>
      <c r="T23" s="15"/>
      <c r="U23" s="15"/>
      <c r="V23" s="15"/>
      <c r="W23" s="15"/>
    </row>
    <row r="24" spans="1:23" ht="14.25">
      <c r="A24" s="17">
        <v>22</v>
      </c>
      <c r="B24" s="16" t="s">
        <v>117</v>
      </c>
      <c r="C24" s="17" t="s">
        <v>44</v>
      </c>
      <c r="D24" s="18">
        <v>68.653000000000006</v>
      </c>
      <c r="E24" s="17" t="s">
        <v>66</v>
      </c>
      <c r="F24" s="36">
        <v>41885</v>
      </c>
      <c r="G24" s="47" t="s">
        <v>255</v>
      </c>
      <c r="H24" s="47" t="s">
        <v>256</v>
      </c>
      <c r="I24" s="15" t="s">
        <v>537</v>
      </c>
      <c r="J24" s="15">
        <v>22</v>
      </c>
      <c r="K24" s="15"/>
      <c r="L24" s="15"/>
      <c r="M24" s="15"/>
      <c r="N24" s="15"/>
      <c r="O24" s="15"/>
      <c r="P24" s="15"/>
      <c r="Q24" s="15"/>
      <c r="R24" s="15"/>
      <c r="S24" s="15"/>
      <c r="T24" s="15"/>
      <c r="U24" s="15"/>
      <c r="V24" s="15"/>
      <c r="W24" s="15"/>
    </row>
    <row r="25" spans="1:23" ht="14.25">
      <c r="A25" s="17">
        <v>23</v>
      </c>
      <c r="B25" s="19" t="s">
        <v>87</v>
      </c>
      <c r="C25" s="17" t="s">
        <v>44</v>
      </c>
      <c r="D25" s="18">
        <v>149.12</v>
      </c>
      <c r="E25" s="17" t="s">
        <v>66</v>
      </c>
      <c r="F25" s="36">
        <v>39661</v>
      </c>
      <c r="G25" s="47" t="s">
        <v>255</v>
      </c>
      <c r="H25" s="47" t="s">
        <v>256</v>
      </c>
      <c r="I25" s="15" t="s">
        <v>538</v>
      </c>
      <c r="J25" s="15">
        <v>23</v>
      </c>
      <c r="K25" s="15"/>
      <c r="L25" s="15"/>
      <c r="M25" s="15"/>
      <c r="N25" s="15"/>
      <c r="O25" s="15"/>
      <c r="P25" s="15"/>
      <c r="Q25" s="15"/>
      <c r="R25" s="15"/>
      <c r="S25" s="15"/>
      <c r="T25" s="15"/>
      <c r="U25" s="15"/>
      <c r="V25" s="15"/>
      <c r="W25" s="15"/>
    </row>
    <row r="26" spans="1:23" ht="14.25">
      <c r="A26" s="17">
        <v>24</v>
      </c>
      <c r="B26" s="19" t="s">
        <v>94</v>
      </c>
      <c r="C26" s="17" t="s">
        <v>44</v>
      </c>
      <c r="D26" s="18">
        <v>149.12</v>
      </c>
      <c r="E26" s="17" t="s">
        <v>66</v>
      </c>
      <c r="F26" s="36">
        <v>39661</v>
      </c>
      <c r="G26" s="47" t="s">
        <v>255</v>
      </c>
      <c r="H26" s="47" t="s">
        <v>256</v>
      </c>
      <c r="I26" s="15" t="s">
        <v>539</v>
      </c>
      <c r="J26" s="15">
        <v>24</v>
      </c>
      <c r="K26" s="15"/>
      <c r="L26" s="15"/>
      <c r="M26" s="15"/>
      <c r="N26" s="15"/>
      <c r="O26" s="15"/>
      <c r="P26" s="15"/>
      <c r="Q26" s="15"/>
      <c r="R26" s="15"/>
      <c r="S26" s="15"/>
      <c r="T26" s="15"/>
      <c r="U26" s="15"/>
      <c r="V26" s="15"/>
      <c r="W26" s="15"/>
    </row>
    <row r="27" spans="1:23" ht="14.25">
      <c r="A27" s="17">
        <v>25</v>
      </c>
      <c r="B27" s="19" t="s">
        <v>95</v>
      </c>
      <c r="C27" s="17" t="s">
        <v>44</v>
      </c>
      <c r="D27" s="18">
        <v>162.04</v>
      </c>
      <c r="E27" s="17" t="s">
        <v>66</v>
      </c>
      <c r="F27" s="36">
        <v>32912</v>
      </c>
      <c r="G27" s="47" t="s">
        <v>255</v>
      </c>
      <c r="H27" s="47" t="s">
        <v>256</v>
      </c>
      <c r="I27" s="15" t="s">
        <v>540</v>
      </c>
      <c r="J27" s="15">
        <v>25</v>
      </c>
      <c r="K27" s="15"/>
      <c r="L27" s="15"/>
      <c r="M27" s="15"/>
      <c r="N27" s="15"/>
      <c r="O27" s="15"/>
      <c r="P27" s="15"/>
      <c r="Q27" s="15"/>
      <c r="R27" s="15"/>
      <c r="S27" s="15"/>
      <c r="T27" s="15"/>
      <c r="U27" s="15"/>
      <c r="V27" s="15"/>
      <c r="W27" s="15"/>
    </row>
    <row r="28" spans="1:23" ht="14.25">
      <c r="A28" s="17">
        <v>26</v>
      </c>
      <c r="B28" s="16" t="s">
        <v>96</v>
      </c>
      <c r="C28" s="17" t="s">
        <v>44</v>
      </c>
      <c r="D28" s="18">
        <v>21.507000000000001</v>
      </c>
      <c r="E28" s="17" t="s">
        <v>66</v>
      </c>
      <c r="F28" s="36">
        <v>41365</v>
      </c>
      <c r="G28" s="47" t="s">
        <v>257</v>
      </c>
      <c r="H28" s="47" t="s">
        <v>258</v>
      </c>
      <c r="I28" s="15" t="s">
        <v>541</v>
      </c>
      <c r="J28" s="15">
        <v>26</v>
      </c>
      <c r="K28" s="15"/>
      <c r="L28" s="15"/>
      <c r="M28" s="15"/>
      <c r="N28" s="15"/>
      <c r="O28" s="15"/>
      <c r="P28" s="15"/>
      <c r="Q28" s="15"/>
      <c r="R28" s="15"/>
      <c r="S28" s="15"/>
      <c r="T28" s="15"/>
      <c r="U28" s="15"/>
      <c r="V28" s="15"/>
      <c r="W28" s="15"/>
    </row>
    <row r="29" spans="1:23" ht="14.25">
      <c r="A29" s="17">
        <v>27</v>
      </c>
      <c r="B29" s="16" t="s">
        <v>97</v>
      </c>
      <c r="C29" s="17" t="s">
        <v>44</v>
      </c>
      <c r="D29" s="18">
        <v>337.04599999999999</v>
      </c>
      <c r="E29" s="17" t="s">
        <v>74</v>
      </c>
      <c r="F29" s="36">
        <v>41365</v>
      </c>
      <c r="G29" s="47" t="s">
        <v>257</v>
      </c>
      <c r="H29" s="47" t="s">
        <v>258</v>
      </c>
      <c r="I29" s="15" t="s">
        <v>542</v>
      </c>
      <c r="J29" s="15">
        <v>27</v>
      </c>
      <c r="K29" s="15"/>
      <c r="L29" s="15"/>
      <c r="M29" s="15"/>
      <c r="N29" s="15"/>
      <c r="O29" s="15"/>
      <c r="P29" s="15"/>
      <c r="Q29" s="15"/>
      <c r="R29" s="15"/>
      <c r="S29" s="15"/>
      <c r="T29" s="15"/>
      <c r="U29" s="15"/>
      <c r="V29" s="15"/>
      <c r="W29" s="15"/>
    </row>
    <row r="30" spans="1:23" ht="14.25">
      <c r="A30" s="17">
        <v>28</v>
      </c>
      <c r="B30" s="16" t="s">
        <v>98</v>
      </c>
      <c r="C30" s="17" t="s">
        <v>44</v>
      </c>
      <c r="D30" s="18">
        <v>22.216000000000001</v>
      </c>
      <c r="E30" s="17" t="s">
        <v>66</v>
      </c>
      <c r="F30" s="36">
        <v>41365</v>
      </c>
      <c r="G30" s="47" t="s">
        <v>257</v>
      </c>
      <c r="H30" s="47" t="s">
        <v>258</v>
      </c>
      <c r="I30" s="15" t="s">
        <v>543</v>
      </c>
      <c r="J30" s="15">
        <v>28</v>
      </c>
      <c r="K30" s="15"/>
      <c r="L30" s="15"/>
      <c r="M30" s="15"/>
      <c r="N30" s="15"/>
      <c r="O30" s="15"/>
      <c r="P30" s="15"/>
      <c r="Q30" s="15"/>
      <c r="R30" s="15"/>
      <c r="S30" s="15"/>
      <c r="T30" s="15"/>
      <c r="U30" s="15"/>
      <c r="V30" s="15"/>
      <c r="W30" s="15"/>
    </row>
    <row r="31" spans="1:23" ht="14.25">
      <c r="A31" s="17">
        <v>29</v>
      </c>
      <c r="B31" s="16" t="s">
        <v>99</v>
      </c>
      <c r="C31" s="17" t="s">
        <v>44</v>
      </c>
      <c r="D31" s="18">
        <v>338.33</v>
      </c>
      <c r="E31" s="17" t="s">
        <v>74</v>
      </c>
      <c r="F31" s="36">
        <v>41365</v>
      </c>
      <c r="G31" s="47" t="s">
        <v>257</v>
      </c>
      <c r="H31" s="47" t="s">
        <v>258</v>
      </c>
      <c r="I31" s="15" t="s">
        <v>544</v>
      </c>
      <c r="J31" s="15">
        <v>29</v>
      </c>
      <c r="K31" s="15"/>
      <c r="L31" s="15"/>
      <c r="M31" s="15"/>
      <c r="N31" s="15"/>
      <c r="O31" s="15"/>
      <c r="P31" s="15"/>
      <c r="Q31" s="15"/>
      <c r="R31" s="15"/>
      <c r="S31" s="15"/>
      <c r="T31" s="15"/>
      <c r="U31" s="15"/>
      <c r="V31" s="15"/>
      <c r="W31" s="15"/>
    </row>
    <row r="32" spans="1:23" ht="14.25">
      <c r="A32" s="17">
        <v>30</v>
      </c>
      <c r="B32" s="19" t="s">
        <v>25</v>
      </c>
      <c r="C32" s="17" t="s">
        <v>44</v>
      </c>
      <c r="D32" s="18">
        <v>267.89400000000001</v>
      </c>
      <c r="E32" s="17" t="s">
        <v>70</v>
      </c>
      <c r="F32" s="36">
        <v>39904</v>
      </c>
      <c r="G32" s="47" t="s">
        <v>257</v>
      </c>
      <c r="H32" s="47" t="s">
        <v>258</v>
      </c>
      <c r="I32" s="15" t="s">
        <v>545</v>
      </c>
      <c r="J32" s="15">
        <v>30</v>
      </c>
      <c r="K32" s="15"/>
      <c r="L32" s="15"/>
      <c r="M32" s="15"/>
      <c r="N32" s="15"/>
      <c r="O32" s="15"/>
      <c r="P32" s="15"/>
      <c r="Q32" s="15"/>
      <c r="R32" s="15"/>
      <c r="S32" s="15"/>
      <c r="T32" s="15"/>
      <c r="U32" s="15"/>
      <c r="V32" s="15"/>
      <c r="W32" s="15"/>
    </row>
    <row r="33" spans="1:23" ht="14.25">
      <c r="A33" s="17">
        <v>31</v>
      </c>
      <c r="B33" s="16" t="s">
        <v>36</v>
      </c>
      <c r="C33" s="17" t="s">
        <v>44</v>
      </c>
      <c r="D33" s="18">
        <v>260.76299999999998</v>
      </c>
      <c r="E33" s="17" t="s">
        <v>70</v>
      </c>
      <c r="F33" s="36">
        <v>40969</v>
      </c>
      <c r="G33" s="47" t="s">
        <v>257</v>
      </c>
      <c r="H33" s="47" t="s">
        <v>258</v>
      </c>
      <c r="I33" s="15" t="s">
        <v>546</v>
      </c>
      <c r="J33" s="15">
        <v>31</v>
      </c>
      <c r="K33" s="15"/>
      <c r="L33" s="15"/>
      <c r="M33" s="15"/>
      <c r="N33" s="15"/>
      <c r="O33" s="15"/>
      <c r="P33" s="15"/>
      <c r="Q33" s="15"/>
      <c r="R33" s="15"/>
      <c r="S33" s="15"/>
      <c r="T33" s="15"/>
      <c r="U33" s="15"/>
      <c r="V33" s="15"/>
      <c r="W33" s="15"/>
    </row>
    <row r="34" spans="1:23" ht="14.25">
      <c r="A34" s="17">
        <v>32</v>
      </c>
      <c r="B34" s="16" t="s">
        <v>100</v>
      </c>
      <c r="C34" s="17" t="s">
        <v>44</v>
      </c>
      <c r="D34" s="18">
        <v>161.86500000000001</v>
      </c>
      <c r="E34" s="17" t="s">
        <v>70</v>
      </c>
      <c r="F34" s="36">
        <v>39904</v>
      </c>
      <c r="G34" s="47" t="s">
        <v>255</v>
      </c>
      <c r="H34" s="47" t="s">
        <v>256</v>
      </c>
      <c r="I34" s="15" t="s">
        <v>547</v>
      </c>
      <c r="J34" s="15">
        <v>32</v>
      </c>
      <c r="K34" s="15"/>
      <c r="L34" s="15"/>
      <c r="M34" s="15"/>
      <c r="N34" s="15"/>
      <c r="O34" s="15"/>
      <c r="P34" s="15"/>
      <c r="Q34" s="15"/>
      <c r="R34" s="15"/>
      <c r="S34" s="15"/>
      <c r="T34" s="15"/>
      <c r="U34" s="15"/>
      <c r="V34" s="15"/>
      <c r="W34" s="15"/>
    </row>
    <row r="35" spans="1:23" ht="14.25">
      <c r="A35" s="17">
        <v>33</v>
      </c>
      <c r="B35" s="16" t="s">
        <v>101</v>
      </c>
      <c r="C35" s="17" t="s">
        <v>44</v>
      </c>
      <c r="D35" s="18">
        <v>161.86500000000001</v>
      </c>
      <c r="E35" s="17" t="s">
        <v>70</v>
      </c>
      <c r="F35" s="36">
        <v>39904</v>
      </c>
      <c r="G35" s="47" t="s">
        <v>255</v>
      </c>
      <c r="H35" s="47" t="s">
        <v>256</v>
      </c>
      <c r="I35" s="15" t="s">
        <v>548</v>
      </c>
      <c r="J35" s="15">
        <v>33</v>
      </c>
      <c r="K35" s="15"/>
      <c r="L35" s="15"/>
      <c r="M35" s="15"/>
      <c r="N35" s="15"/>
      <c r="O35" s="15"/>
      <c r="P35" s="15"/>
      <c r="Q35" s="15"/>
      <c r="R35" s="15"/>
      <c r="S35" s="15"/>
      <c r="T35" s="15"/>
      <c r="U35" s="15"/>
      <c r="V35" s="15"/>
      <c r="W35" s="15"/>
    </row>
    <row r="36" spans="1:23">
      <c r="A36" s="17">
        <v>34</v>
      </c>
      <c r="B36" s="6" t="s">
        <v>102</v>
      </c>
      <c r="C36" s="17" t="s">
        <v>44</v>
      </c>
      <c r="D36" s="18">
        <v>289.96600000000001</v>
      </c>
      <c r="E36" s="17" t="s">
        <v>70</v>
      </c>
      <c r="F36" s="36">
        <v>40148</v>
      </c>
      <c r="G36" s="47" t="s">
        <v>255</v>
      </c>
      <c r="H36" s="47" t="s">
        <v>256</v>
      </c>
      <c r="I36" s="15" t="s">
        <v>549</v>
      </c>
      <c r="J36" s="15">
        <v>34</v>
      </c>
      <c r="K36" s="15"/>
      <c r="L36" s="15"/>
      <c r="M36" s="15"/>
      <c r="N36" s="15"/>
      <c r="O36" s="15"/>
      <c r="P36" s="15"/>
      <c r="Q36" s="15"/>
      <c r="R36" s="15"/>
      <c r="S36" s="15"/>
      <c r="T36" s="15"/>
      <c r="U36" s="15"/>
      <c r="V36" s="15"/>
      <c r="W36" s="15"/>
    </row>
    <row r="37" spans="1:23">
      <c r="A37" s="17">
        <v>35</v>
      </c>
      <c r="B37" s="6" t="s">
        <v>103</v>
      </c>
      <c r="C37" s="17" t="s">
        <v>44</v>
      </c>
      <c r="D37" s="18">
        <v>289.96600000000001</v>
      </c>
      <c r="E37" s="17" t="s">
        <v>70</v>
      </c>
      <c r="F37" s="36">
        <v>40148</v>
      </c>
      <c r="G37" s="47" t="s">
        <v>255</v>
      </c>
      <c r="H37" s="47" t="s">
        <v>256</v>
      </c>
      <c r="I37" s="15" t="s">
        <v>550</v>
      </c>
      <c r="J37" s="15">
        <v>35</v>
      </c>
      <c r="K37" s="15"/>
      <c r="L37" s="15"/>
      <c r="M37" s="15"/>
      <c r="N37" s="15"/>
      <c r="O37" s="15"/>
      <c r="P37" s="15"/>
      <c r="Q37" s="15"/>
      <c r="R37" s="15"/>
      <c r="S37" s="15"/>
      <c r="T37" s="15"/>
      <c r="U37" s="15"/>
      <c r="V37" s="15"/>
      <c r="W37" s="15"/>
    </row>
    <row r="38" spans="1:23" ht="14.25">
      <c r="A38" s="17">
        <v>36</v>
      </c>
      <c r="B38" s="19" t="s">
        <v>28</v>
      </c>
      <c r="C38" s="17" t="s">
        <v>44</v>
      </c>
      <c r="D38" s="18">
        <v>378.66699999999997</v>
      </c>
      <c r="E38" s="17" t="s">
        <v>70</v>
      </c>
      <c r="F38" s="36">
        <v>40695</v>
      </c>
      <c r="G38" s="47" t="s">
        <v>255</v>
      </c>
      <c r="H38" s="47" t="s">
        <v>256</v>
      </c>
      <c r="I38" s="15" t="s">
        <v>551</v>
      </c>
      <c r="J38" s="15">
        <v>36</v>
      </c>
      <c r="K38" s="15"/>
      <c r="L38" s="15"/>
      <c r="M38" s="15"/>
      <c r="N38" s="15"/>
      <c r="O38" s="15"/>
      <c r="P38" s="15"/>
      <c r="Q38" s="15"/>
      <c r="R38" s="15"/>
      <c r="S38" s="15"/>
      <c r="T38" s="15"/>
      <c r="U38" s="15"/>
      <c r="V38" s="15"/>
      <c r="W38" s="15"/>
    </row>
    <row r="39" spans="1:23">
      <c r="A39" s="17">
        <v>37</v>
      </c>
      <c r="B39" s="6" t="s">
        <v>104</v>
      </c>
      <c r="C39" s="17" t="s">
        <v>44</v>
      </c>
      <c r="D39" s="18">
        <v>4.9580000000000002</v>
      </c>
      <c r="E39" s="17" t="s">
        <v>70</v>
      </c>
      <c r="F39" s="36">
        <v>40695</v>
      </c>
      <c r="G39" s="47" t="s">
        <v>255</v>
      </c>
      <c r="H39" s="47" t="s">
        <v>256</v>
      </c>
      <c r="I39" s="15" t="s">
        <v>552</v>
      </c>
      <c r="J39" s="15">
        <v>37</v>
      </c>
      <c r="K39" s="15"/>
      <c r="L39" s="15"/>
      <c r="M39" s="15"/>
      <c r="N39" s="15"/>
      <c r="O39" s="15"/>
      <c r="P39" s="15"/>
      <c r="Q39" s="15"/>
      <c r="R39" s="15"/>
      <c r="S39" s="15"/>
      <c r="T39" s="15"/>
      <c r="U39" s="15"/>
      <c r="V39" s="15"/>
      <c r="W39" s="15"/>
    </row>
    <row r="40" spans="1:23">
      <c r="A40" s="17">
        <v>38</v>
      </c>
      <c r="B40" s="6" t="s">
        <v>105</v>
      </c>
      <c r="C40" s="17" t="s">
        <v>44</v>
      </c>
      <c r="D40" s="18">
        <v>4.9580000000000002</v>
      </c>
      <c r="E40" s="17" t="s">
        <v>70</v>
      </c>
      <c r="F40" s="36">
        <v>40695</v>
      </c>
      <c r="G40" s="47" t="s">
        <v>255</v>
      </c>
      <c r="H40" s="47" t="s">
        <v>256</v>
      </c>
      <c r="I40" s="15" t="s">
        <v>553</v>
      </c>
      <c r="J40" s="15">
        <v>38</v>
      </c>
      <c r="K40" s="15"/>
      <c r="L40" s="15"/>
      <c r="M40" s="15"/>
      <c r="N40" s="15"/>
      <c r="O40" s="15"/>
      <c r="P40" s="15"/>
      <c r="Q40" s="15"/>
      <c r="R40" s="15"/>
      <c r="S40" s="15"/>
      <c r="T40" s="15"/>
      <c r="U40" s="15"/>
      <c r="V40" s="15"/>
      <c r="W40" s="15"/>
    </row>
    <row r="41" spans="1:23" ht="14.25">
      <c r="A41" s="17">
        <v>39</v>
      </c>
      <c r="B41" s="19" t="s">
        <v>106</v>
      </c>
      <c r="C41" s="17" t="s">
        <v>44</v>
      </c>
      <c r="D41" s="18">
        <v>212.83</v>
      </c>
      <c r="E41" s="17" t="s">
        <v>66</v>
      </c>
      <c r="F41" s="36">
        <v>40725</v>
      </c>
      <c r="G41" s="47" t="s">
        <v>255</v>
      </c>
      <c r="H41" s="47" t="s">
        <v>256</v>
      </c>
      <c r="I41" s="15" t="s">
        <v>554</v>
      </c>
      <c r="J41" s="15">
        <v>39</v>
      </c>
      <c r="K41" s="15"/>
      <c r="L41" s="15"/>
      <c r="M41" s="15"/>
      <c r="N41" s="15"/>
      <c r="O41" s="15"/>
      <c r="P41" s="15"/>
      <c r="Q41" s="15"/>
      <c r="R41" s="15"/>
      <c r="S41" s="15"/>
      <c r="T41" s="15"/>
      <c r="U41" s="15"/>
      <c r="V41" s="15"/>
      <c r="W41" s="15"/>
    </row>
    <row r="42" spans="1:23" ht="14.25">
      <c r="A42" s="17">
        <v>40</v>
      </c>
      <c r="B42" s="16" t="s">
        <v>107</v>
      </c>
      <c r="C42" s="17" t="s">
        <v>44</v>
      </c>
      <c r="D42" s="18">
        <v>212.83</v>
      </c>
      <c r="E42" s="17" t="s">
        <v>66</v>
      </c>
      <c r="F42" s="36">
        <v>40725</v>
      </c>
      <c r="G42" s="47" t="s">
        <v>255</v>
      </c>
      <c r="H42" s="47" t="s">
        <v>256</v>
      </c>
      <c r="I42" s="15" t="s">
        <v>555</v>
      </c>
      <c r="J42" s="15">
        <v>40</v>
      </c>
      <c r="K42" s="15"/>
      <c r="L42" s="15"/>
      <c r="M42" s="15"/>
      <c r="N42" s="15"/>
      <c r="O42" s="15"/>
      <c r="P42" s="15"/>
      <c r="Q42" s="15"/>
      <c r="R42" s="15"/>
      <c r="S42" s="15"/>
      <c r="T42" s="15"/>
      <c r="U42" s="15"/>
      <c r="V42" s="15"/>
      <c r="W42" s="15"/>
    </row>
    <row r="43" spans="1:23" ht="14.25">
      <c r="A43" s="17">
        <v>41</v>
      </c>
      <c r="B43" s="19" t="s">
        <v>37</v>
      </c>
      <c r="C43" s="17" t="s">
        <v>44</v>
      </c>
      <c r="D43" s="18">
        <v>336.93900000000002</v>
      </c>
      <c r="E43" s="17" t="s">
        <v>70</v>
      </c>
      <c r="F43" s="36">
        <v>40756</v>
      </c>
      <c r="G43" s="47" t="s">
        <v>257</v>
      </c>
      <c r="H43" s="47" t="s">
        <v>256</v>
      </c>
      <c r="I43" s="15" t="s">
        <v>556</v>
      </c>
      <c r="J43" s="15">
        <v>41</v>
      </c>
      <c r="K43" s="15"/>
      <c r="L43" s="15"/>
      <c r="M43" s="15"/>
      <c r="N43" s="15"/>
      <c r="O43" s="15"/>
      <c r="P43" s="15"/>
      <c r="Q43" s="15"/>
      <c r="R43" s="15"/>
      <c r="S43" s="15"/>
      <c r="T43" s="15"/>
      <c r="U43" s="15"/>
      <c r="V43" s="15"/>
      <c r="W43" s="15"/>
    </row>
    <row r="44" spans="1:23" ht="14.25">
      <c r="A44" s="17">
        <v>42</v>
      </c>
      <c r="B44" s="19" t="s">
        <v>108</v>
      </c>
      <c r="C44" s="17" t="s">
        <v>44</v>
      </c>
      <c r="D44" s="18">
        <v>336.93900000000002</v>
      </c>
      <c r="E44" s="17" t="s">
        <v>70</v>
      </c>
      <c r="F44" s="36">
        <v>40756</v>
      </c>
      <c r="G44" s="47" t="s">
        <v>257</v>
      </c>
      <c r="H44" s="47" t="s">
        <v>256</v>
      </c>
      <c r="I44" s="15" t="s">
        <v>557</v>
      </c>
      <c r="J44" s="15">
        <v>42</v>
      </c>
      <c r="K44" s="15"/>
      <c r="L44" s="15"/>
      <c r="M44" s="15"/>
      <c r="N44" s="15"/>
      <c r="O44" s="15"/>
      <c r="P44" s="15"/>
      <c r="Q44" s="15"/>
      <c r="R44" s="15"/>
      <c r="S44" s="15"/>
      <c r="T44" s="15"/>
      <c r="U44" s="15"/>
      <c r="V44" s="15"/>
      <c r="W44" s="15"/>
    </row>
    <row r="45" spans="1:23" ht="14.25">
      <c r="A45" s="17">
        <v>43</v>
      </c>
      <c r="B45" s="16" t="s">
        <v>109</v>
      </c>
      <c r="C45" s="17" t="s">
        <v>44</v>
      </c>
      <c r="D45" s="18">
        <v>123.45</v>
      </c>
      <c r="E45" s="17" t="s">
        <v>70</v>
      </c>
      <c r="F45" s="36">
        <v>41061</v>
      </c>
      <c r="G45" s="47" t="s">
        <v>257</v>
      </c>
      <c r="H45" s="47" t="s">
        <v>256</v>
      </c>
      <c r="I45" s="15" t="s">
        <v>558</v>
      </c>
      <c r="J45" s="15">
        <v>43</v>
      </c>
      <c r="K45" s="15"/>
      <c r="L45" s="15"/>
      <c r="M45" s="15"/>
      <c r="N45" s="15"/>
      <c r="O45" s="15"/>
      <c r="P45" s="15"/>
      <c r="Q45" s="15"/>
      <c r="R45" s="15"/>
      <c r="S45" s="15"/>
      <c r="T45" s="15"/>
      <c r="U45" s="15"/>
      <c r="V45" s="15"/>
      <c r="W45" s="15"/>
    </row>
    <row r="46" spans="1:23" ht="14.25">
      <c r="A46" s="17">
        <v>44</v>
      </c>
      <c r="B46" s="16" t="s">
        <v>110</v>
      </c>
      <c r="C46" s="17" t="s">
        <v>44</v>
      </c>
      <c r="D46" s="18">
        <v>14.768000000000001</v>
      </c>
      <c r="E46" s="17" t="s">
        <v>66</v>
      </c>
      <c r="F46" s="36">
        <v>41000</v>
      </c>
      <c r="G46" s="47" t="s">
        <v>255</v>
      </c>
      <c r="H46" s="47" t="s">
        <v>256</v>
      </c>
      <c r="I46" s="15" t="s">
        <v>559</v>
      </c>
      <c r="J46" s="15">
        <v>44</v>
      </c>
      <c r="K46" s="15"/>
      <c r="L46" s="15"/>
      <c r="M46" s="15"/>
      <c r="N46" s="15"/>
      <c r="O46" s="15"/>
      <c r="P46" s="15"/>
      <c r="Q46" s="15"/>
      <c r="R46" s="15"/>
      <c r="S46" s="15"/>
      <c r="T46" s="15"/>
      <c r="U46" s="15"/>
      <c r="V46" s="15"/>
      <c r="W46" s="15"/>
    </row>
    <row r="47" spans="1:23" ht="14.25">
      <c r="A47" s="17">
        <v>45</v>
      </c>
      <c r="B47" s="19" t="s">
        <v>240</v>
      </c>
      <c r="C47" s="17" t="s">
        <v>44</v>
      </c>
      <c r="D47" s="18">
        <v>211.874</v>
      </c>
      <c r="E47" s="17" t="s">
        <v>66</v>
      </c>
      <c r="F47" s="36">
        <v>41000</v>
      </c>
      <c r="G47" s="47" t="s">
        <v>255</v>
      </c>
      <c r="H47" s="47" t="s">
        <v>256</v>
      </c>
      <c r="I47" s="15" t="s">
        <v>560</v>
      </c>
      <c r="J47" s="15">
        <v>45</v>
      </c>
      <c r="K47" s="15"/>
      <c r="L47" s="15"/>
      <c r="M47" s="15"/>
      <c r="N47" s="15"/>
      <c r="O47" s="15"/>
      <c r="P47" s="15"/>
      <c r="Q47" s="15"/>
      <c r="R47" s="15"/>
      <c r="S47" s="15"/>
      <c r="T47" s="15"/>
      <c r="U47" s="15"/>
      <c r="V47" s="15"/>
      <c r="W47" s="15"/>
    </row>
    <row r="48" spans="1:23" ht="14.25">
      <c r="A48" s="17">
        <v>46</v>
      </c>
      <c r="B48" s="19" t="s">
        <v>239</v>
      </c>
      <c r="C48" s="17" t="s">
        <v>44</v>
      </c>
      <c r="D48" s="18">
        <v>370.565</v>
      </c>
      <c r="E48" s="17" t="s">
        <v>74</v>
      </c>
      <c r="F48" s="36">
        <v>41275</v>
      </c>
      <c r="G48" s="47" t="s">
        <v>257</v>
      </c>
      <c r="H48" s="47" t="s">
        <v>256</v>
      </c>
      <c r="I48" s="15" t="s">
        <v>561</v>
      </c>
      <c r="J48" s="15">
        <v>46</v>
      </c>
      <c r="K48" s="15"/>
      <c r="L48" s="15"/>
      <c r="M48" s="15"/>
      <c r="N48" s="15"/>
      <c r="O48" s="15"/>
      <c r="P48" s="15"/>
      <c r="Q48" s="15"/>
      <c r="R48" s="15"/>
      <c r="S48" s="15"/>
      <c r="T48" s="15"/>
      <c r="U48" s="15"/>
      <c r="V48" s="15"/>
      <c r="W48" s="15"/>
    </row>
    <row r="49" spans="1:23" ht="14.25">
      <c r="A49" s="17">
        <v>47</v>
      </c>
      <c r="B49" s="19" t="s">
        <v>238</v>
      </c>
      <c r="C49" s="17" t="s">
        <v>44</v>
      </c>
      <c r="D49" s="18">
        <v>370.565</v>
      </c>
      <c r="E49" s="17" t="s">
        <v>74</v>
      </c>
      <c r="F49" s="36">
        <v>41275</v>
      </c>
      <c r="G49" s="47" t="s">
        <v>257</v>
      </c>
      <c r="H49" s="47" t="s">
        <v>256</v>
      </c>
      <c r="I49" s="15" t="s">
        <v>562</v>
      </c>
      <c r="J49" s="15">
        <v>47</v>
      </c>
      <c r="K49" s="15"/>
      <c r="L49" s="15"/>
      <c r="M49" s="15"/>
      <c r="N49" s="15"/>
      <c r="O49" s="15"/>
      <c r="P49" s="15"/>
      <c r="Q49" s="15"/>
      <c r="R49" s="15"/>
      <c r="S49" s="15"/>
      <c r="T49" s="15"/>
      <c r="U49" s="15"/>
      <c r="V49" s="15"/>
      <c r="W49" s="15"/>
    </row>
    <row r="50" spans="1:23" ht="14.25">
      <c r="A50" s="17">
        <v>48</v>
      </c>
      <c r="B50" s="19" t="s">
        <v>111</v>
      </c>
      <c r="C50" s="17" t="s">
        <v>44</v>
      </c>
      <c r="D50" s="18">
        <v>21.43</v>
      </c>
      <c r="E50" s="17" t="s">
        <v>66</v>
      </c>
      <c r="F50" s="36">
        <v>41365</v>
      </c>
      <c r="G50" s="47" t="s">
        <v>255</v>
      </c>
      <c r="H50" s="47" t="s">
        <v>256</v>
      </c>
      <c r="I50" s="15" t="s">
        <v>563</v>
      </c>
      <c r="J50" s="15">
        <v>48</v>
      </c>
      <c r="K50" s="15"/>
      <c r="L50" s="15"/>
      <c r="M50" s="15"/>
      <c r="N50" s="15"/>
      <c r="O50" s="15"/>
      <c r="P50" s="15"/>
      <c r="Q50" s="15"/>
      <c r="R50" s="15"/>
      <c r="S50" s="15"/>
      <c r="T50" s="15"/>
      <c r="U50" s="15"/>
      <c r="V50" s="15"/>
      <c r="W50" s="15"/>
    </row>
    <row r="51" spans="1:23" ht="14.25">
      <c r="A51" s="17">
        <v>49</v>
      </c>
      <c r="B51" s="19" t="s">
        <v>112</v>
      </c>
      <c r="C51" s="17" t="s">
        <v>44</v>
      </c>
      <c r="D51" s="18">
        <v>21.43</v>
      </c>
      <c r="E51" s="17" t="s">
        <v>66</v>
      </c>
      <c r="F51" s="36">
        <v>41365</v>
      </c>
      <c r="G51" s="47" t="s">
        <v>255</v>
      </c>
      <c r="H51" s="47" t="s">
        <v>256</v>
      </c>
      <c r="I51" s="15" t="s">
        <v>564</v>
      </c>
      <c r="J51" s="15">
        <v>49</v>
      </c>
      <c r="K51" s="15"/>
      <c r="L51" s="15"/>
      <c r="M51" s="15"/>
      <c r="N51" s="15"/>
      <c r="O51" s="15"/>
      <c r="P51" s="15"/>
      <c r="Q51" s="15"/>
      <c r="R51" s="15"/>
      <c r="S51" s="15"/>
      <c r="T51" s="15"/>
      <c r="U51" s="15"/>
      <c r="V51" s="15"/>
      <c r="W51" s="15"/>
    </row>
    <row r="52" spans="1:23" ht="14.25">
      <c r="A52" s="17">
        <v>50</v>
      </c>
      <c r="B52" s="19" t="s">
        <v>113</v>
      </c>
      <c r="C52" s="17" t="s">
        <v>44</v>
      </c>
      <c r="D52" s="18">
        <v>6.2880000000000003</v>
      </c>
      <c r="E52" s="17" t="s">
        <v>66</v>
      </c>
      <c r="F52" s="36">
        <v>41395</v>
      </c>
      <c r="G52" s="47" t="s">
        <v>255</v>
      </c>
      <c r="H52" s="47" t="s">
        <v>256</v>
      </c>
      <c r="I52" s="15" t="s">
        <v>565</v>
      </c>
      <c r="J52" s="15">
        <v>50</v>
      </c>
      <c r="K52" s="15"/>
      <c r="L52" s="15"/>
      <c r="M52" s="15"/>
      <c r="N52" s="15"/>
      <c r="O52" s="15"/>
      <c r="P52" s="15"/>
      <c r="Q52" s="15"/>
      <c r="R52" s="15"/>
      <c r="S52" s="15"/>
      <c r="T52" s="15"/>
      <c r="U52" s="15"/>
      <c r="V52" s="15"/>
      <c r="W52" s="15"/>
    </row>
    <row r="53" spans="1:23" ht="14.25">
      <c r="A53" s="17">
        <v>51</v>
      </c>
      <c r="B53" s="19" t="s">
        <v>114</v>
      </c>
      <c r="C53" s="17" t="s">
        <v>44</v>
      </c>
      <c r="D53" s="18">
        <v>6.2880000000000003</v>
      </c>
      <c r="E53" s="17" t="s">
        <v>66</v>
      </c>
      <c r="F53" s="36">
        <v>41395</v>
      </c>
      <c r="G53" s="47" t="s">
        <v>255</v>
      </c>
      <c r="H53" s="47" t="s">
        <v>256</v>
      </c>
      <c r="I53" s="15" t="s">
        <v>566</v>
      </c>
      <c r="J53" s="15">
        <v>51</v>
      </c>
      <c r="K53" s="15"/>
      <c r="L53" s="15"/>
      <c r="M53" s="15"/>
      <c r="N53" s="15"/>
      <c r="O53" s="15"/>
      <c r="P53" s="15"/>
      <c r="Q53" s="15"/>
      <c r="R53" s="15"/>
      <c r="S53" s="15"/>
      <c r="T53" s="15"/>
      <c r="U53" s="15"/>
      <c r="V53" s="15"/>
      <c r="W53" s="15"/>
    </row>
    <row r="54" spans="1:23" ht="14.25">
      <c r="A54" s="17">
        <v>52</v>
      </c>
      <c r="B54" s="19" t="s">
        <v>88</v>
      </c>
      <c r="C54" s="17" t="s">
        <v>44</v>
      </c>
      <c r="D54" s="18">
        <v>47.985999999999997</v>
      </c>
      <c r="E54" s="17" t="s">
        <v>66</v>
      </c>
      <c r="F54" s="36">
        <v>41579</v>
      </c>
      <c r="G54" s="47" t="s">
        <v>259</v>
      </c>
      <c r="H54" s="47" t="s">
        <v>260</v>
      </c>
      <c r="I54" s="15" t="s">
        <v>567</v>
      </c>
      <c r="J54" s="15">
        <v>52</v>
      </c>
      <c r="K54" s="15"/>
      <c r="L54" s="15"/>
      <c r="M54" s="15"/>
      <c r="N54" s="15"/>
      <c r="O54" s="15"/>
      <c r="P54" s="15"/>
      <c r="Q54" s="15"/>
      <c r="R54" s="15"/>
      <c r="S54" s="15"/>
      <c r="T54" s="15"/>
      <c r="U54" s="15"/>
      <c r="V54" s="15"/>
      <c r="W54" s="15"/>
    </row>
    <row r="55" spans="1:23" ht="14.25">
      <c r="A55" s="17">
        <v>53</v>
      </c>
      <c r="B55" s="19" t="s">
        <v>237</v>
      </c>
      <c r="C55" s="17" t="s">
        <v>44</v>
      </c>
      <c r="D55" s="18">
        <v>47.985999999999997</v>
      </c>
      <c r="E55" s="17" t="s">
        <v>66</v>
      </c>
      <c r="F55" s="36">
        <v>41579</v>
      </c>
      <c r="G55" s="47" t="s">
        <v>259</v>
      </c>
      <c r="H55" s="47" t="s">
        <v>260</v>
      </c>
      <c r="I55" s="15" t="s">
        <v>568</v>
      </c>
      <c r="J55" s="15">
        <v>53</v>
      </c>
      <c r="K55" s="15"/>
      <c r="L55" s="15"/>
      <c r="M55" s="15"/>
      <c r="N55" s="15"/>
      <c r="O55" s="15"/>
      <c r="P55" s="15"/>
      <c r="Q55" s="15"/>
      <c r="R55" s="15"/>
      <c r="S55" s="15"/>
      <c r="T55" s="15"/>
      <c r="U55" s="15"/>
      <c r="V55" s="15"/>
      <c r="W55" s="15"/>
    </row>
    <row r="56" spans="1:23" ht="14.25">
      <c r="A56" s="17">
        <v>54</v>
      </c>
      <c r="B56" s="19" t="s">
        <v>89</v>
      </c>
      <c r="C56" s="17" t="s">
        <v>44</v>
      </c>
      <c r="D56" s="18">
        <v>239.84299999999999</v>
      </c>
      <c r="E56" s="17" t="s">
        <v>66</v>
      </c>
      <c r="F56" s="36">
        <v>41671</v>
      </c>
      <c r="G56" s="47" t="s">
        <v>259</v>
      </c>
      <c r="H56" s="47" t="s">
        <v>260</v>
      </c>
      <c r="I56" s="15" t="s">
        <v>569</v>
      </c>
      <c r="J56" s="15">
        <v>54</v>
      </c>
      <c r="K56" s="15"/>
      <c r="L56" s="15"/>
      <c r="M56" s="15"/>
      <c r="N56" s="15"/>
      <c r="O56" s="15"/>
      <c r="P56" s="15"/>
      <c r="Q56" s="15"/>
      <c r="R56" s="15"/>
      <c r="S56" s="15"/>
      <c r="T56" s="15"/>
      <c r="U56" s="15"/>
      <c r="V56" s="15"/>
      <c r="W56" s="15"/>
    </row>
    <row r="57" spans="1:23" ht="14.25">
      <c r="A57" s="17">
        <v>55</v>
      </c>
      <c r="B57" s="19" t="s">
        <v>14</v>
      </c>
      <c r="C57" s="17" t="s">
        <v>44</v>
      </c>
      <c r="D57" s="18">
        <v>239.84299999999999</v>
      </c>
      <c r="E57" s="17" t="s">
        <v>66</v>
      </c>
      <c r="F57" s="36">
        <v>41671</v>
      </c>
      <c r="G57" s="47" t="s">
        <v>259</v>
      </c>
      <c r="H57" s="47" t="s">
        <v>260</v>
      </c>
      <c r="I57" s="15" t="s">
        <v>570</v>
      </c>
      <c r="J57" s="15">
        <v>55</v>
      </c>
      <c r="K57" s="15"/>
      <c r="L57" s="15"/>
      <c r="M57" s="15"/>
      <c r="N57" s="15"/>
      <c r="O57" s="15"/>
      <c r="P57" s="15"/>
      <c r="Q57" s="15"/>
      <c r="R57" s="15"/>
      <c r="S57" s="15"/>
      <c r="T57" s="15"/>
      <c r="U57" s="15"/>
      <c r="V57" s="15"/>
      <c r="W57" s="15"/>
    </row>
    <row r="58" spans="1:23" ht="14.25">
      <c r="A58" s="17">
        <v>56</v>
      </c>
      <c r="B58" s="19" t="s">
        <v>90</v>
      </c>
      <c r="C58" s="17" t="s">
        <v>44</v>
      </c>
      <c r="D58" s="18">
        <v>52.563000000000002</v>
      </c>
      <c r="E58" s="17" t="s">
        <v>70</v>
      </c>
      <c r="F58" s="36">
        <v>41758</v>
      </c>
      <c r="G58" s="47" t="s">
        <v>257</v>
      </c>
      <c r="H58" s="47" t="s">
        <v>256</v>
      </c>
      <c r="I58" s="15" t="s">
        <v>571</v>
      </c>
      <c r="J58" s="15">
        <v>56</v>
      </c>
      <c r="K58" s="15"/>
      <c r="L58" s="15"/>
      <c r="M58" s="15"/>
      <c r="N58" s="15"/>
      <c r="O58" s="15"/>
      <c r="P58" s="15"/>
      <c r="Q58" s="15"/>
      <c r="R58" s="15"/>
      <c r="S58" s="15"/>
      <c r="T58" s="15"/>
      <c r="U58" s="15"/>
      <c r="V58" s="15"/>
      <c r="W58" s="15"/>
    </row>
    <row r="59" spans="1:23">
      <c r="A59" s="17">
        <v>57</v>
      </c>
      <c r="B59" s="6" t="s">
        <v>91</v>
      </c>
      <c r="C59" s="17" t="s">
        <v>44</v>
      </c>
      <c r="D59" s="18">
        <v>2.923</v>
      </c>
      <c r="E59" s="17" t="s">
        <v>70</v>
      </c>
      <c r="F59" s="36">
        <v>41750</v>
      </c>
      <c r="G59" s="47" t="s">
        <v>255</v>
      </c>
      <c r="H59" s="47" t="s">
        <v>256</v>
      </c>
      <c r="I59" s="15" t="s">
        <v>572</v>
      </c>
      <c r="J59" s="15">
        <v>57</v>
      </c>
      <c r="K59" s="15"/>
      <c r="L59" s="15"/>
      <c r="M59" s="15"/>
      <c r="N59" s="15"/>
      <c r="O59" s="15"/>
      <c r="P59" s="15"/>
      <c r="Q59" s="15"/>
      <c r="R59" s="15"/>
      <c r="S59" s="15"/>
      <c r="T59" s="15"/>
      <c r="U59" s="15"/>
      <c r="V59" s="15"/>
      <c r="W59" s="15"/>
    </row>
    <row r="60" spans="1:23">
      <c r="A60" s="17">
        <v>58</v>
      </c>
      <c r="B60" s="6" t="s">
        <v>92</v>
      </c>
      <c r="C60" s="17" t="s">
        <v>44</v>
      </c>
      <c r="D60" s="18">
        <v>375.78500000000003</v>
      </c>
      <c r="E60" s="17" t="s">
        <v>70</v>
      </c>
      <c r="F60" s="36">
        <v>41750</v>
      </c>
      <c r="G60" s="47" t="s">
        <v>255</v>
      </c>
      <c r="H60" s="47" t="s">
        <v>256</v>
      </c>
      <c r="I60" s="15" t="s">
        <v>573</v>
      </c>
      <c r="J60" s="15">
        <v>58</v>
      </c>
      <c r="K60" s="15"/>
      <c r="L60" s="15"/>
      <c r="M60" s="15"/>
      <c r="N60" s="15"/>
      <c r="O60" s="15"/>
      <c r="P60" s="15"/>
      <c r="Q60" s="15"/>
      <c r="R60" s="15"/>
      <c r="S60" s="15"/>
      <c r="T60" s="15"/>
      <c r="U60" s="15"/>
      <c r="V60" s="15"/>
      <c r="W60" s="15"/>
    </row>
    <row r="61" spans="1:23" ht="14.25">
      <c r="A61" s="17">
        <v>59</v>
      </c>
      <c r="B61" s="19" t="s">
        <v>93</v>
      </c>
      <c r="C61" s="17" t="s">
        <v>44</v>
      </c>
      <c r="D61" s="18">
        <v>52.563000000000002</v>
      </c>
      <c r="E61" s="17" t="s">
        <v>70</v>
      </c>
      <c r="F61" s="36">
        <v>41759</v>
      </c>
      <c r="G61" s="47" t="s">
        <v>257</v>
      </c>
      <c r="H61" s="47" t="s">
        <v>256</v>
      </c>
      <c r="I61" s="15" t="s">
        <v>574</v>
      </c>
      <c r="J61" s="15">
        <v>59</v>
      </c>
      <c r="K61" s="15"/>
      <c r="L61" s="15"/>
      <c r="M61" s="15"/>
      <c r="N61" s="15"/>
      <c r="O61" s="15"/>
      <c r="P61" s="15"/>
      <c r="Q61" s="15"/>
      <c r="R61" s="15"/>
      <c r="S61" s="15"/>
      <c r="T61" s="15"/>
      <c r="U61" s="15"/>
      <c r="V61" s="15"/>
      <c r="W61" s="15"/>
    </row>
    <row r="62" spans="1:23">
      <c r="A62" s="17">
        <v>60</v>
      </c>
      <c r="B62" s="5" t="s">
        <v>115</v>
      </c>
      <c r="C62" s="17" t="s">
        <v>44</v>
      </c>
      <c r="D62" s="18">
        <v>357.62</v>
      </c>
      <c r="E62" s="17" t="s">
        <v>66</v>
      </c>
      <c r="F62" s="36">
        <v>41783</v>
      </c>
      <c r="G62" s="47" t="s">
        <v>257</v>
      </c>
      <c r="H62" s="47" t="s">
        <v>258</v>
      </c>
      <c r="I62" s="15" t="s">
        <v>575</v>
      </c>
      <c r="J62" s="15">
        <v>60</v>
      </c>
      <c r="K62" s="15"/>
      <c r="L62" s="15"/>
      <c r="M62" s="15"/>
      <c r="N62" s="15"/>
      <c r="O62" s="15"/>
      <c r="P62" s="15"/>
      <c r="Q62" s="15"/>
      <c r="R62" s="15"/>
      <c r="S62" s="15"/>
      <c r="T62" s="15"/>
      <c r="U62" s="15"/>
      <c r="V62" s="15"/>
      <c r="W62" s="15"/>
    </row>
    <row r="63" spans="1:23" ht="14.25">
      <c r="A63" s="17">
        <v>61</v>
      </c>
      <c r="B63" s="19" t="s">
        <v>39</v>
      </c>
      <c r="C63" s="17" t="s">
        <v>44</v>
      </c>
      <c r="D63" s="18">
        <v>347.577</v>
      </c>
      <c r="E63" s="17" t="s">
        <v>70</v>
      </c>
      <c r="F63" s="36">
        <v>41828</v>
      </c>
      <c r="G63" s="47" t="s">
        <v>257</v>
      </c>
      <c r="H63" s="47" t="s">
        <v>258</v>
      </c>
      <c r="I63" s="15" t="s">
        <v>576</v>
      </c>
      <c r="J63" s="15">
        <v>61</v>
      </c>
      <c r="K63" s="15"/>
      <c r="L63" s="15"/>
      <c r="M63" s="15"/>
      <c r="N63" s="15"/>
      <c r="O63" s="15"/>
      <c r="P63" s="15"/>
      <c r="Q63" s="15"/>
      <c r="R63" s="15"/>
      <c r="S63" s="15"/>
      <c r="T63" s="15"/>
      <c r="U63" s="15"/>
      <c r="V63" s="15"/>
      <c r="W63" s="15"/>
    </row>
    <row r="64" spans="1:23" ht="14.25">
      <c r="A64" s="17">
        <v>62</v>
      </c>
      <c r="B64" s="19" t="s">
        <v>116</v>
      </c>
      <c r="C64" s="17" t="s">
        <v>44</v>
      </c>
      <c r="D64" s="18">
        <v>347.577</v>
      </c>
      <c r="E64" s="17" t="s">
        <v>70</v>
      </c>
      <c r="F64" s="36">
        <v>41828</v>
      </c>
      <c r="G64" s="47" t="s">
        <v>257</v>
      </c>
      <c r="H64" s="47" t="s">
        <v>258</v>
      </c>
      <c r="I64" s="15" t="s">
        <v>577</v>
      </c>
      <c r="J64" s="15">
        <v>62</v>
      </c>
      <c r="K64" s="15"/>
      <c r="L64" s="15"/>
      <c r="M64" s="15"/>
      <c r="N64" s="15"/>
      <c r="O64" s="15"/>
      <c r="P64" s="15"/>
      <c r="Q64" s="15"/>
      <c r="R64" s="15"/>
      <c r="S64" s="15"/>
      <c r="T64" s="15"/>
      <c r="U64" s="15"/>
      <c r="V64" s="15"/>
      <c r="W64" s="15"/>
    </row>
    <row r="65" spans="1:23">
      <c r="A65" s="17">
        <v>63</v>
      </c>
      <c r="B65" s="6" t="s">
        <v>35</v>
      </c>
      <c r="C65" s="17" t="s">
        <v>44</v>
      </c>
      <c r="D65" s="18">
        <v>369.10700000000003</v>
      </c>
      <c r="E65" s="17" t="s">
        <v>74</v>
      </c>
      <c r="F65" s="36">
        <v>41960</v>
      </c>
      <c r="G65" s="47" t="s">
        <v>259</v>
      </c>
      <c r="H65" s="47" t="s">
        <v>261</v>
      </c>
      <c r="I65" s="15" t="s">
        <v>578</v>
      </c>
      <c r="J65" s="15">
        <v>63</v>
      </c>
      <c r="K65" s="15"/>
      <c r="L65" s="15"/>
      <c r="M65" s="15"/>
      <c r="N65" s="15"/>
      <c r="O65" s="15"/>
      <c r="P65" s="15"/>
      <c r="Q65" s="15"/>
      <c r="R65" s="15"/>
      <c r="S65" s="15"/>
      <c r="T65" s="15"/>
      <c r="U65" s="15"/>
      <c r="V65" s="15"/>
      <c r="W65" s="15"/>
    </row>
    <row r="66" spans="1:23">
      <c r="A66" s="17">
        <v>64</v>
      </c>
      <c r="B66" s="6" t="s">
        <v>34</v>
      </c>
      <c r="C66" s="17" t="s">
        <v>44</v>
      </c>
      <c r="D66" s="18">
        <v>369.10700000000003</v>
      </c>
      <c r="E66" s="17" t="s">
        <v>74</v>
      </c>
      <c r="F66" s="36">
        <v>41960</v>
      </c>
      <c r="G66" s="47" t="s">
        <v>259</v>
      </c>
      <c r="H66" s="47" t="s">
        <v>260</v>
      </c>
      <c r="I66" s="15" t="s">
        <v>579</v>
      </c>
      <c r="J66" s="15">
        <v>64</v>
      </c>
      <c r="K66" s="15"/>
      <c r="L66" s="15"/>
      <c r="M66" s="15"/>
      <c r="N66" s="15"/>
      <c r="O66" s="15"/>
      <c r="P66" s="15"/>
      <c r="Q66" s="15"/>
      <c r="R66" s="15"/>
      <c r="S66" s="15"/>
      <c r="T66" s="15"/>
      <c r="U66" s="15"/>
      <c r="V66" s="15"/>
      <c r="W66" s="15"/>
    </row>
    <row r="67" spans="1:23">
      <c r="A67" s="17">
        <v>65</v>
      </c>
      <c r="B67" s="20" t="s">
        <v>118</v>
      </c>
      <c r="C67" s="17" t="s">
        <v>44</v>
      </c>
      <c r="D67" s="18">
        <v>9.57</v>
      </c>
      <c r="E67" s="17" t="s">
        <v>70</v>
      </c>
      <c r="F67" s="36">
        <v>42065</v>
      </c>
      <c r="G67" s="47" t="s">
        <v>255</v>
      </c>
      <c r="H67" s="47" t="s">
        <v>256</v>
      </c>
      <c r="I67" s="15" t="s">
        <v>580</v>
      </c>
      <c r="J67" s="15">
        <v>65</v>
      </c>
      <c r="K67" s="15"/>
      <c r="L67" s="15"/>
      <c r="M67" s="15"/>
      <c r="N67" s="15"/>
      <c r="O67" s="15"/>
      <c r="P67" s="15"/>
      <c r="Q67" s="15"/>
      <c r="R67" s="15"/>
      <c r="S67" s="15"/>
      <c r="T67" s="15"/>
      <c r="U67" s="15"/>
      <c r="V67" s="15"/>
      <c r="W67" s="15"/>
    </row>
    <row r="68" spans="1:23">
      <c r="A68" s="17">
        <v>66</v>
      </c>
      <c r="B68" s="20" t="s">
        <v>119</v>
      </c>
      <c r="C68" s="17" t="s">
        <v>44</v>
      </c>
      <c r="D68" s="18">
        <v>9.57</v>
      </c>
      <c r="E68" s="17" t="s">
        <v>70</v>
      </c>
      <c r="F68" s="36">
        <v>42065</v>
      </c>
      <c r="G68" s="47" t="s">
        <v>255</v>
      </c>
      <c r="H68" s="47" t="s">
        <v>256</v>
      </c>
      <c r="I68" s="15" t="s">
        <v>581</v>
      </c>
      <c r="J68" s="15">
        <v>66</v>
      </c>
      <c r="K68" s="15"/>
      <c r="L68" s="15"/>
      <c r="M68" s="15"/>
      <c r="N68" s="15"/>
      <c r="O68" s="15"/>
      <c r="P68" s="15"/>
      <c r="Q68" s="15"/>
      <c r="R68" s="15"/>
      <c r="S68" s="15"/>
      <c r="T68" s="15"/>
      <c r="U68" s="15"/>
      <c r="V68" s="15"/>
      <c r="W68" s="15"/>
    </row>
    <row r="69" spans="1:23">
      <c r="A69" s="17">
        <v>67</v>
      </c>
      <c r="B69" s="20" t="s">
        <v>120</v>
      </c>
      <c r="C69" s="17" t="s">
        <v>44</v>
      </c>
      <c r="D69" s="18">
        <v>9.977999999999998</v>
      </c>
      <c r="E69" s="17" t="s">
        <v>70</v>
      </c>
      <c r="F69" s="36">
        <v>42065</v>
      </c>
      <c r="G69" s="47" t="s">
        <v>255</v>
      </c>
      <c r="H69" s="47" t="s">
        <v>256</v>
      </c>
      <c r="I69" s="15" t="s">
        <v>582</v>
      </c>
      <c r="J69" s="15">
        <v>67</v>
      </c>
      <c r="K69" s="15"/>
      <c r="L69" s="15"/>
      <c r="M69" s="15"/>
      <c r="N69" s="15"/>
      <c r="O69" s="15"/>
      <c r="P69" s="15"/>
      <c r="Q69" s="15"/>
      <c r="R69" s="15"/>
      <c r="S69" s="15"/>
      <c r="T69" s="15"/>
      <c r="U69" s="15"/>
      <c r="V69" s="15"/>
      <c r="W69" s="15"/>
    </row>
    <row r="70" spans="1:23">
      <c r="A70" s="17">
        <v>68</v>
      </c>
      <c r="B70" s="20" t="s">
        <v>121</v>
      </c>
      <c r="C70" s="17" t="s">
        <v>44</v>
      </c>
      <c r="D70" s="18">
        <v>9.977999999999998</v>
      </c>
      <c r="E70" s="17" t="s">
        <v>70</v>
      </c>
      <c r="F70" s="36">
        <v>42065</v>
      </c>
      <c r="G70" s="47" t="s">
        <v>255</v>
      </c>
      <c r="H70" s="47" t="s">
        <v>256</v>
      </c>
      <c r="I70" s="15" t="s">
        <v>583</v>
      </c>
      <c r="J70" s="15">
        <v>68</v>
      </c>
      <c r="K70" s="15"/>
      <c r="L70" s="15"/>
      <c r="M70" s="15"/>
      <c r="N70" s="15"/>
      <c r="O70" s="15"/>
      <c r="P70" s="15"/>
      <c r="Q70" s="15"/>
      <c r="R70" s="15"/>
      <c r="S70" s="15"/>
      <c r="T70" s="15"/>
      <c r="U70" s="15"/>
      <c r="V70" s="15"/>
      <c r="W70" s="15"/>
    </row>
    <row r="71" spans="1:23">
      <c r="A71" s="17">
        <v>69</v>
      </c>
      <c r="B71" s="20" t="s">
        <v>23</v>
      </c>
      <c r="C71" s="17" t="s">
        <v>44</v>
      </c>
      <c r="D71" s="18">
        <v>269.84199999999998</v>
      </c>
      <c r="E71" s="17" t="s">
        <v>70</v>
      </c>
      <c r="F71" s="36">
        <v>42065</v>
      </c>
      <c r="G71" s="47" t="s">
        <v>257</v>
      </c>
      <c r="H71" s="47" t="s">
        <v>258</v>
      </c>
      <c r="I71" s="15" t="s">
        <v>584</v>
      </c>
      <c r="J71" s="15">
        <v>69</v>
      </c>
      <c r="K71" s="15"/>
      <c r="L71" s="15"/>
      <c r="M71" s="15"/>
      <c r="N71" s="15"/>
      <c r="O71" s="15"/>
      <c r="P71" s="15"/>
      <c r="Q71" s="15"/>
      <c r="R71" s="15"/>
      <c r="S71" s="15"/>
      <c r="T71" s="15"/>
      <c r="U71" s="15"/>
      <c r="V71" s="15"/>
      <c r="W71" s="15"/>
    </row>
    <row r="72" spans="1:23">
      <c r="A72" s="17">
        <v>70</v>
      </c>
      <c r="B72" s="2" t="s">
        <v>6</v>
      </c>
      <c r="C72" s="17" t="s">
        <v>44</v>
      </c>
      <c r="D72" s="18">
        <v>355</v>
      </c>
      <c r="E72" s="17" t="s">
        <v>70</v>
      </c>
      <c r="F72" s="36">
        <v>42095</v>
      </c>
      <c r="G72" s="47" t="s">
        <v>259</v>
      </c>
      <c r="H72" s="47" t="s">
        <v>261</v>
      </c>
      <c r="I72" s="15" t="s">
        <v>585</v>
      </c>
      <c r="J72" s="15">
        <v>70</v>
      </c>
      <c r="K72" s="15"/>
      <c r="L72" s="15"/>
      <c r="M72" s="15"/>
      <c r="N72" s="15"/>
      <c r="O72" s="15"/>
      <c r="P72" s="15"/>
      <c r="Q72" s="15"/>
      <c r="R72" s="15"/>
      <c r="S72" s="15"/>
      <c r="T72" s="15"/>
      <c r="U72" s="15"/>
      <c r="V72" s="15"/>
      <c r="W72" s="15"/>
    </row>
    <row r="73" spans="1:23">
      <c r="A73" s="17">
        <v>71</v>
      </c>
      <c r="B73" s="2" t="s">
        <v>122</v>
      </c>
      <c r="C73" s="17" t="s">
        <v>44</v>
      </c>
      <c r="D73" s="18">
        <v>355</v>
      </c>
      <c r="E73" s="17" t="s">
        <v>70</v>
      </c>
      <c r="F73" s="36">
        <v>42095</v>
      </c>
      <c r="G73" s="47" t="s">
        <v>259</v>
      </c>
      <c r="H73" s="47" t="s">
        <v>261</v>
      </c>
      <c r="I73" s="15" t="s">
        <v>586</v>
      </c>
      <c r="J73" s="15">
        <v>71</v>
      </c>
      <c r="K73" s="15"/>
      <c r="L73" s="15"/>
      <c r="M73" s="15"/>
      <c r="N73" s="15"/>
      <c r="O73" s="15"/>
      <c r="P73" s="15"/>
      <c r="Q73" s="15"/>
      <c r="R73" s="15"/>
      <c r="S73" s="15"/>
      <c r="T73" s="15"/>
      <c r="U73" s="15"/>
      <c r="V73" s="15"/>
      <c r="W73" s="15"/>
    </row>
    <row r="74" spans="1:23">
      <c r="A74" s="17">
        <v>72</v>
      </c>
      <c r="B74" s="20" t="s">
        <v>123</v>
      </c>
      <c r="C74" s="17" t="s">
        <v>44</v>
      </c>
      <c r="D74" s="18">
        <v>11.2</v>
      </c>
      <c r="E74" s="17" t="s">
        <v>70</v>
      </c>
      <c r="F74" s="36">
        <v>42097</v>
      </c>
      <c r="G74" s="47" t="s">
        <v>255</v>
      </c>
      <c r="H74" s="47" t="s">
        <v>256</v>
      </c>
      <c r="I74" s="15" t="s">
        <v>587</v>
      </c>
      <c r="J74" s="15">
        <v>72</v>
      </c>
      <c r="K74" s="15"/>
      <c r="L74" s="15"/>
      <c r="M74" s="15"/>
      <c r="N74" s="15"/>
      <c r="O74" s="15"/>
      <c r="P74" s="15"/>
      <c r="Q74" s="15"/>
      <c r="R74" s="15"/>
      <c r="S74" s="15"/>
      <c r="T74" s="15"/>
      <c r="U74" s="15"/>
      <c r="V74" s="15"/>
      <c r="W74" s="15"/>
    </row>
    <row r="75" spans="1:23">
      <c r="A75" s="17">
        <v>73</v>
      </c>
      <c r="B75" s="20" t="s">
        <v>124</v>
      </c>
      <c r="C75" s="17" t="s">
        <v>44</v>
      </c>
      <c r="D75" s="18">
        <v>11.2</v>
      </c>
      <c r="E75" s="17" t="s">
        <v>70</v>
      </c>
      <c r="F75" s="36">
        <v>42097</v>
      </c>
      <c r="G75" s="47" t="s">
        <v>255</v>
      </c>
      <c r="H75" s="47" t="s">
        <v>256</v>
      </c>
      <c r="I75" s="15" t="s">
        <v>588</v>
      </c>
      <c r="J75" s="15">
        <v>73</v>
      </c>
      <c r="K75" s="15"/>
      <c r="L75" s="15"/>
      <c r="M75" s="15"/>
      <c r="N75" s="15"/>
      <c r="O75" s="15"/>
      <c r="P75" s="15"/>
      <c r="Q75" s="15"/>
      <c r="R75" s="15"/>
      <c r="S75" s="15"/>
      <c r="T75" s="15"/>
      <c r="U75" s="15"/>
      <c r="V75" s="15"/>
      <c r="W75" s="15"/>
    </row>
    <row r="76" spans="1:23">
      <c r="A76" s="17">
        <v>74</v>
      </c>
      <c r="B76" s="2" t="s">
        <v>125</v>
      </c>
      <c r="C76" s="17" t="s">
        <v>44</v>
      </c>
      <c r="D76" s="18">
        <v>149.15</v>
      </c>
      <c r="E76" s="17" t="s">
        <v>66</v>
      </c>
      <c r="F76" s="36">
        <v>42154</v>
      </c>
      <c r="G76" s="47" t="s">
        <v>259</v>
      </c>
      <c r="H76" s="47" t="s">
        <v>261</v>
      </c>
      <c r="I76" s="15" t="s">
        <v>589</v>
      </c>
      <c r="J76" s="15">
        <v>74</v>
      </c>
      <c r="K76" s="15"/>
      <c r="L76" s="15"/>
      <c r="M76" s="15"/>
      <c r="N76" s="15"/>
      <c r="O76" s="15"/>
      <c r="P76" s="15"/>
      <c r="Q76" s="15"/>
      <c r="R76" s="15"/>
      <c r="S76" s="15"/>
      <c r="T76" s="15"/>
      <c r="U76" s="15"/>
      <c r="V76" s="15"/>
      <c r="W76" s="15"/>
    </row>
    <row r="77" spans="1:23">
      <c r="A77" s="17">
        <v>75</v>
      </c>
      <c r="B77" s="2" t="s">
        <v>126</v>
      </c>
      <c r="C77" s="17" t="s">
        <v>44</v>
      </c>
      <c r="D77" s="18">
        <v>96.33</v>
      </c>
      <c r="E77" s="17" t="s">
        <v>66</v>
      </c>
      <c r="F77" s="36">
        <v>42155</v>
      </c>
      <c r="G77" s="47" t="s">
        <v>257</v>
      </c>
      <c r="H77" s="47" t="s">
        <v>258</v>
      </c>
      <c r="I77" s="15" t="s">
        <v>590</v>
      </c>
      <c r="J77" s="15">
        <v>75</v>
      </c>
      <c r="K77" s="15"/>
      <c r="L77" s="15"/>
      <c r="M77" s="15"/>
      <c r="N77" s="15"/>
      <c r="O77" s="15"/>
      <c r="P77" s="15"/>
      <c r="Q77" s="15"/>
      <c r="R77" s="15"/>
      <c r="S77" s="15"/>
      <c r="T77" s="15"/>
      <c r="U77" s="15"/>
      <c r="V77" s="15"/>
      <c r="W77" s="15"/>
    </row>
    <row r="78" spans="1:23">
      <c r="A78" s="17">
        <v>76</v>
      </c>
      <c r="B78" s="2" t="s">
        <v>213</v>
      </c>
      <c r="C78" s="17" t="s">
        <v>44</v>
      </c>
      <c r="D78" s="18">
        <v>279.57</v>
      </c>
      <c r="E78" s="17" t="s">
        <v>70</v>
      </c>
      <c r="F78" s="37">
        <v>42284</v>
      </c>
      <c r="G78" s="47" t="s">
        <v>259</v>
      </c>
      <c r="H78" s="47" t="s">
        <v>261</v>
      </c>
      <c r="I78" s="15" t="s">
        <v>591</v>
      </c>
      <c r="J78" s="15">
        <v>76</v>
      </c>
      <c r="K78" s="15"/>
      <c r="L78" s="15"/>
      <c r="M78" s="15"/>
      <c r="N78" s="15"/>
      <c r="O78" s="15"/>
      <c r="P78" s="15"/>
      <c r="Q78" s="15"/>
      <c r="R78" s="15"/>
      <c r="S78" s="15"/>
      <c r="T78" s="15"/>
      <c r="U78" s="15"/>
      <c r="V78" s="15"/>
      <c r="W78" s="15"/>
    </row>
    <row r="79" spans="1:23">
      <c r="A79" s="17">
        <v>77</v>
      </c>
      <c r="B79" s="2" t="s">
        <v>214</v>
      </c>
      <c r="C79" s="17" t="s">
        <v>44</v>
      </c>
      <c r="D79" s="18">
        <v>279.57</v>
      </c>
      <c r="E79" s="17" t="s">
        <v>70</v>
      </c>
      <c r="F79" s="37">
        <v>42284</v>
      </c>
      <c r="G79" s="47" t="s">
        <v>259</v>
      </c>
      <c r="H79" s="47" t="s">
        <v>261</v>
      </c>
      <c r="I79" s="15" t="s">
        <v>592</v>
      </c>
      <c r="J79" s="15">
        <v>77</v>
      </c>
      <c r="K79" s="15"/>
      <c r="L79" s="15"/>
      <c r="M79" s="15"/>
      <c r="N79" s="15"/>
      <c r="O79" s="15"/>
      <c r="P79" s="15"/>
      <c r="Q79" s="15"/>
      <c r="R79" s="15"/>
      <c r="S79" s="15"/>
      <c r="T79" s="15"/>
      <c r="U79" s="15"/>
      <c r="V79" s="15"/>
      <c r="W79" s="15"/>
    </row>
    <row r="80" spans="1:23">
      <c r="A80" s="17">
        <v>78</v>
      </c>
      <c r="B80" s="2" t="s">
        <v>43</v>
      </c>
      <c r="C80" s="17" t="s">
        <v>44</v>
      </c>
      <c r="D80" s="18">
        <v>184</v>
      </c>
      <c r="E80" s="17" t="s">
        <v>45</v>
      </c>
      <c r="F80" s="36">
        <v>36404</v>
      </c>
      <c r="G80" s="47" t="s">
        <v>262</v>
      </c>
      <c r="H80" s="47" t="s">
        <v>263</v>
      </c>
      <c r="I80" s="15" t="s">
        <v>593</v>
      </c>
      <c r="J80" s="15">
        <v>78</v>
      </c>
      <c r="K80" s="15"/>
      <c r="L80" s="15"/>
      <c r="M80" s="15"/>
      <c r="N80" s="15"/>
      <c r="O80" s="15"/>
      <c r="P80" s="15"/>
      <c r="Q80" s="15"/>
      <c r="R80" s="15"/>
      <c r="S80" s="15"/>
      <c r="T80" s="15"/>
      <c r="U80" s="15"/>
      <c r="V80" s="15"/>
      <c r="W80" s="15"/>
    </row>
    <row r="81" spans="1:23" ht="14.25">
      <c r="A81" s="17">
        <v>79</v>
      </c>
      <c r="B81" s="16" t="s">
        <v>46</v>
      </c>
      <c r="C81" s="17" t="s">
        <v>44</v>
      </c>
      <c r="D81" s="18">
        <v>217.02</v>
      </c>
      <c r="E81" s="17" t="s">
        <v>47</v>
      </c>
      <c r="F81" s="36">
        <v>37712</v>
      </c>
      <c r="G81" s="47" t="s">
        <v>255</v>
      </c>
      <c r="H81" s="47" t="s">
        <v>256</v>
      </c>
      <c r="I81" s="15" t="s">
        <v>594</v>
      </c>
      <c r="J81" s="15">
        <v>79</v>
      </c>
      <c r="K81" s="15"/>
      <c r="L81" s="15"/>
      <c r="M81" s="15"/>
      <c r="N81" s="15"/>
      <c r="O81" s="15"/>
      <c r="P81" s="15"/>
      <c r="Q81" s="15"/>
      <c r="R81" s="15"/>
      <c r="S81" s="15"/>
      <c r="T81" s="15"/>
      <c r="U81" s="15"/>
      <c r="V81" s="15"/>
      <c r="W81" s="15"/>
    </row>
    <row r="82" spans="1:23">
      <c r="A82" s="17">
        <v>80</v>
      </c>
      <c r="B82" s="6" t="s">
        <v>50</v>
      </c>
      <c r="C82" s="17" t="s">
        <v>44</v>
      </c>
      <c r="D82" s="18">
        <v>212.46</v>
      </c>
      <c r="E82" s="17" t="s">
        <v>47</v>
      </c>
      <c r="F82" s="36">
        <v>41823</v>
      </c>
      <c r="G82" s="47" t="s">
        <v>255</v>
      </c>
      <c r="H82" s="47" t="s">
        <v>256</v>
      </c>
      <c r="I82" s="15" t="s">
        <v>595</v>
      </c>
      <c r="J82" s="15">
        <v>80</v>
      </c>
      <c r="K82" s="15"/>
      <c r="L82" s="15"/>
      <c r="M82" s="15"/>
      <c r="N82" s="15"/>
      <c r="O82" s="15"/>
      <c r="P82" s="15"/>
      <c r="Q82" s="15"/>
      <c r="R82" s="15"/>
      <c r="S82" s="15"/>
      <c r="T82" s="15"/>
      <c r="U82" s="15"/>
      <c r="V82" s="15"/>
      <c r="W82" s="15"/>
    </row>
    <row r="83" spans="1:23">
      <c r="A83" s="17">
        <v>81</v>
      </c>
      <c r="B83" s="6" t="s">
        <v>40</v>
      </c>
      <c r="C83" s="17" t="s">
        <v>44</v>
      </c>
      <c r="D83" s="18">
        <v>94.43</v>
      </c>
      <c r="E83" s="17" t="s">
        <v>47</v>
      </c>
      <c r="F83" s="36">
        <v>41956</v>
      </c>
      <c r="G83" s="47" t="s">
        <v>255</v>
      </c>
      <c r="H83" s="47" t="s">
        <v>256</v>
      </c>
      <c r="I83" s="15" t="s">
        <v>596</v>
      </c>
      <c r="J83" s="15">
        <v>81</v>
      </c>
      <c r="K83" s="15"/>
      <c r="L83" s="15"/>
      <c r="M83" s="15"/>
      <c r="N83" s="15"/>
      <c r="O83" s="15"/>
      <c r="P83" s="15"/>
      <c r="Q83" s="15"/>
      <c r="R83" s="15"/>
      <c r="S83" s="15"/>
      <c r="T83" s="15"/>
      <c r="U83" s="15"/>
      <c r="V83" s="15"/>
      <c r="W83" s="15"/>
    </row>
    <row r="84" spans="1:23">
      <c r="A84" s="17">
        <v>82</v>
      </c>
      <c r="B84" s="6" t="s">
        <v>48</v>
      </c>
      <c r="C84" s="17" t="s">
        <v>44</v>
      </c>
      <c r="D84" s="18">
        <v>20.029999999999987</v>
      </c>
      <c r="E84" s="17" t="s">
        <v>47</v>
      </c>
      <c r="F84" s="36">
        <v>41956</v>
      </c>
      <c r="G84" s="47" t="s">
        <v>255</v>
      </c>
      <c r="H84" s="47" t="s">
        <v>256</v>
      </c>
      <c r="I84" s="15" t="s">
        <v>597</v>
      </c>
      <c r="J84" s="15">
        <v>82</v>
      </c>
      <c r="K84" s="15"/>
      <c r="L84" s="15"/>
      <c r="M84" s="15"/>
      <c r="N84" s="15"/>
      <c r="O84" s="15"/>
      <c r="P84" s="15"/>
      <c r="Q84" s="15"/>
      <c r="R84" s="15"/>
      <c r="S84" s="15"/>
      <c r="T84" s="15"/>
      <c r="U84" s="15"/>
      <c r="V84" s="15"/>
      <c r="W84" s="15"/>
    </row>
    <row r="85" spans="1:23" ht="14.25">
      <c r="A85" s="17">
        <v>83</v>
      </c>
      <c r="B85" s="16" t="s">
        <v>49</v>
      </c>
      <c r="C85" s="17" t="s">
        <v>44</v>
      </c>
      <c r="D85" s="18">
        <v>142.44800000000001</v>
      </c>
      <c r="E85" s="17" t="s">
        <v>47</v>
      </c>
      <c r="F85" s="36">
        <v>37712</v>
      </c>
      <c r="G85" s="47" t="s">
        <v>255</v>
      </c>
      <c r="H85" s="47" t="s">
        <v>256</v>
      </c>
      <c r="I85" s="15" t="s">
        <v>598</v>
      </c>
      <c r="J85" s="15">
        <v>83</v>
      </c>
      <c r="K85" s="15"/>
      <c r="L85" s="15"/>
      <c r="M85" s="15"/>
      <c r="N85" s="15"/>
      <c r="O85" s="15"/>
      <c r="P85" s="15"/>
      <c r="Q85" s="15"/>
      <c r="R85" s="15"/>
      <c r="S85" s="15"/>
      <c r="T85" s="15"/>
      <c r="U85" s="15"/>
      <c r="V85" s="15"/>
      <c r="W85" s="15"/>
    </row>
    <row r="86" spans="1:23" ht="14.25">
      <c r="A86" s="17">
        <v>84</v>
      </c>
      <c r="B86" s="19" t="s">
        <v>236</v>
      </c>
      <c r="C86" s="17" t="s">
        <v>44</v>
      </c>
      <c r="D86" s="18">
        <v>405.77199999999999</v>
      </c>
      <c r="E86" s="17" t="s">
        <v>51</v>
      </c>
      <c r="F86" s="36">
        <v>39814</v>
      </c>
      <c r="G86" s="47" t="s">
        <v>255</v>
      </c>
      <c r="H86" s="47" t="s">
        <v>256</v>
      </c>
      <c r="I86" s="15" t="s">
        <v>599</v>
      </c>
      <c r="J86" s="15">
        <v>84</v>
      </c>
      <c r="K86" s="15"/>
      <c r="L86" s="15"/>
      <c r="M86" s="15"/>
      <c r="N86" s="15"/>
      <c r="O86" s="15"/>
      <c r="P86" s="15"/>
      <c r="Q86" s="15"/>
      <c r="R86" s="15"/>
      <c r="S86" s="15"/>
      <c r="T86" s="15"/>
      <c r="U86" s="15"/>
      <c r="V86" s="15"/>
      <c r="W86" s="15"/>
    </row>
    <row r="87" spans="1:23" ht="14.25">
      <c r="A87" s="17">
        <v>85</v>
      </c>
      <c r="B87" s="19" t="s">
        <v>235</v>
      </c>
      <c r="C87" s="17" t="s">
        <v>44</v>
      </c>
      <c r="D87" s="18">
        <v>405.77199999999999</v>
      </c>
      <c r="E87" s="17" t="s">
        <v>51</v>
      </c>
      <c r="F87" s="36">
        <v>39814</v>
      </c>
      <c r="G87" s="47" t="s">
        <v>255</v>
      </c>
      <c r="H87" s="47" t="s">
        <v>256</v>
      </c>
      <c r="I87" s="15" t="s">
        <v>600</v>
      </c>
      <c r="J87" s="15">
        <v>85</v>
      </c>
      <c r="K87" s="15"/>
      <c r="L87" s="15"/>
      <c r="M87" s="15"/>
      <c r="N87" s="15"/>
      <c r="O87" s="15"/>
      <c r="P87" s="15"/>
      <c r="Q87" s="15"/>
      <c r="R87" s="15"/>
      <c r="S87" s="15"/>
      <c r="T87" s="15"/>
      <c r="U87" s="15"/>
      <c r="V87" s="15"/>
      <c r="W87" s="15"/>
    </row>
    <row r="88" spans="1:23">
      <c r="A88" s="17">
        <v>86</v>
      </c>
      <c r="B88" s="6" t="s">
        <v>52</v>
      </c>
      <c r="C88" s="17" t="s">
        <v>44</v>
      </c>
      <c r="D88" s="18">
        <v>134.74</v>
      </c>
      <c r="E88" s="17" t="s">
        <v>53</v>
      </c>
      <c r="F88" s="36">
        <v>41821</v>
      </c>
      <c r="G88" s="47" t="s">
        <v>255</v>
      </c>
      <c r="H88" s="47" t="s">
        <v>256</v>
      </c>
      <c r="I88" s="15" t="s">
        <v>601</v>
      </c>
      <c r="J88" s="15">
        <v>86</v>
      </c>
      <c r="K88" s="15"/>
      <c r="L88" s="15"/>
      <c r="M88" s="15"/>
      <c r="N88" s="15"/>
      <c r="O88" s="15"/>
      <c r="P88" s="15"/>
      <c r="Q88" s="15"/>
      <c r="R88" s="15"/>
      <c r="S88" s="15"/>
      <c r="T88" s="15"/>
      <c r="U88" s="15"/>
      <c r="V88" s="15"/>
      <c r="W88" s="15"/>
    </row>
    <row r="89" spans="1:23">
      <c r="A89" s="17">
        <v>87</v>
      </c>
      <c r="B89" s="5" t="s">
        <v>54</v>
      </c>
      <c r="C89" s="17" t="s">
        <v>44</v>
      </c>
      <c r="D89" s="18">
        <v>82.248000000000005</v>
      </c>
      <c r="E89" s="17" t="s">
        <v>53</v>
      </c>
      <c r="F89" s="36">
        <v>41923</v>
      </c>
      <c r="G89" s="47" t="s">
        <v>255</v>
      </c>
      <c r="H89" s="47" t="s">
        <v>256</v>
      </c>
      <c r="I89" s="15" t="s">
        <v>602</v>
      </c>
      <c r="J89" s="15">
        <v>87</v>
      </c>
      <c r="K89" s="15"/>
      <c r="L89" s="15"/>
      <c r="M89" s="15"/>
      <c r="N89" s="15"/>
      <c r="O89" s="15"/>
      <c r="P89" s="15"/>
      <c r="Q89" s="15"/>
      <c r="R89" s="15"/>
      <c r="S89" s="15"/>
      <c r="T89" s="15"/>
      <c r="U89" s="15"/>
      <c r="V89" s="15"/>
      <c r="W89" s="15"/>
    </row>
    <row r="90" spans="1:23">
      <c r="A90" s="17">
        <v>88</v>
      </c>
      <c r="B90" s="5" t="s">
        <v>55</v>
      </c>
      <c r="C90" s="17" t="s">
        <v>44</v>
      </c>
      <c r="D90" s="18">
        <v>3.8959999999999999</v>
      </c>
      <c r="E90" s="17" t="s">
        <v>53</v>
      </c>
      <c r="F90" s="36">
        <v>41923</v>
      </c>
      <c r="G90" s="47" t="s">
        <v>255</v>
      </c>
      <c r="H90" s="47" t="s">
        <v>256</v>
      </c>
      <c r="I90" s="15" t="s">
        <v>603</v>
      </c>
      <c r="J90" s="15">
        <v>88</v>
      </c>
      <c r="K90" s="15"/>
      <c r="L90" s="15"/>
      <c r="M90" s="15"/>
      <c r="N90" s="15"/>
      <c r="O90" s="15"/>
      <c r="P90" s="15"/>
      <c r="Q90" s="15"/>
      <c r="R90" s="15"/>
      <c r="S90" s="15"/>
      <c r="T90" s="15"/>
      <c r="U90" s="15"/>
      <c r="V90" s="15"/>
      <c r="W90" s="15"/>
    </row>
    <row r="91" spans="1:23" ht="14.25">
      <c r="A91" s="17">
        <v>89</v>
      </c>
      <c r="B91" s="7" t="s">
        <v>234</v>
      </c>
      <c r="C91" s="17" t="s">
        <v>44</v>
      </c>
      <c r="D91" s="18">
        <v>161.82</v>
      </c>
      <c r="E91" s="17" t="s">
        <v>53</v>
      </c>
      <c r="F91" s="36">
        <v>41845</v>
      </c>
      <c r="G91" s="47" t="s">
        <v>255</v>
      </c>
      <c r="H91" s="47" t="s">
        <v>256</v>
      </c>
      <c r="I91" s="15" t="s">
        <v>604</v>
      </c>
      <c r="J91" s="15">
        <v>89</v>
      </c>
      <c r="K91" s="15"/>
      <c r="L91" s="15"/>
      <c r="M91" s="15"/>
      <c r="N91" s="15"/>
      <c r="O91" s="15"/>
      <c r="P91" s="15"/>
      <c r="Q91" s="15"/>
      <c r="R91" s="15"/>
      <c r="S91" s="15"/>
      <c r="T91" s="15"/>
      <c r="U91" s="15"/>
      <c r="V91" s="15"/>
      <c r="W91" s="15"/>
    </row>
    <row r="92" spans="1:23">
      <c r="A92" s="17">
        <v>90</v>
      </c>
      <c r="B92" s="6" t="s">
        <v>56</v>
      </c>
      <c r="C92" s="17" t="s">
        <v>44</v>
      </c>
      <c r="D92" s="18">
        <v>113.389</v>
      </c>
      <c r="E92" s="17" t="s">
        <v>53</v>
      </c>
      <c r="F92" s="36">
        <v>41845</v>
      </c>
      <c r="G92" s="47" t="s">
        <v>255</v>
      </c>
      <c r="H92" s="47" t="s">
        <v>256</v>
      </c>
      <c r="I92" s="15" t="s">
        <v>605</v>
      </c>
      <c r="J92" s="15">
        <v>90</v>
      </c>
      <c r="K92" s="15"/>
      <c r="L92" s="15"/>
      <c r="M92" s="15"/>
      <c r="N92" s="15"/>
      <c r="O92" s="15"/>
      <c r="P92" s="15"/>
      <c r="Q92" s="15"/>
      <c r="R92" s="15"/>
      <c r="S92" s="15"/>
      <c r="T92" s="15"/>
      <c r="U92" s="15"/>
      <c r="V92" s="15"/>
      <c r="W92" s="15"/>
    </row>
    <row r="93" spans="1:23">
      <c r="A93" s="17">
        <v>91</v>
      </c>
      <c r="B93" s="6" t="s">
        <v>57</v>
      </c>
      <c r="C93" s="17" t="s">
        <v>44</v>
      </c>
      <c r="D93" s="18">
        <v>110.98</v>
      </c>
      <c r="E93" s="17" t="s">
        <v>53</v>
      </c>
      <c r="F93" s="36">
        <v>37712</v>
      </c>
      <c r="G93" s="47" t="s">
        <v>255</v>
      </c>
      <c r="H93" s="47" t="s">
        <v>256</v>
      </c>
      <c r="I93" s="15" t="s">
        <v>606</v>
      </c>
      <c r="J93" s="15">
        <v>91</v>
      </c>
      <c r="K93" s="15"/>
      <c r="L93" s="15"/>
      <c r="M93" s="15"/>
      <c r="N93" s="15"/>
      <c r="O93" s="15"/>
      <c r="P93" s="15"/>
      <c r="Q93" s="15"/>
      <c r="R93" s="15"/>
      <c r="S93" s="15"/>
      <c r="T93" s="15"/>
      <c r="U93" s="15"/>
      <c r="V93" s="15"/>
      <c r="W93" s="15"/>
    </row>
    <row r="94" spans="1:23">
      <c r="A94" s="17">
        <v>92</v>
      </c>
      <c r="B94" s="6" t="s">
        <v>58</v>
      </c>
      <c r="C94" s="17" t="s">
        <v>44</v>
      </c>
      <c r="D94" s="18">
        <v>143.06</v>
      </c>
      <c r="E94" s="17" t="s">
        <v>53</v>
      </c>
      <c r="F94" s="36">
        <v>37712</v>
      </c>
      <c r="G94" s="47" t="s">
        <v>255</v>
      </c>
      <c r="H94" s="47" t="s">
        <v>256</v>
      </c>
      <c r="I94" s="15" t="s">
        <v>607</v>
      </c>
      <c r="J94" s="15">
        <v>92</v>
      </c>
      <c r="K94" s="15"/>
      <c r="L94" s="15"/>
      <c r="M94" s="15"/>
      <c r="N94" s="15"/>
      <c r="O94" s="15"/>
      <c r="P94" s="15"/>
      <c r="Q94" s="15"/>
      <c r="R94" s="15"/>
      <c r="S94" s="15"/>
      <c r="T94" s="15"/>
      <c r="U94" s="15"/>
      <c r="V94" s="15"/>
      <c r="W94" s="15"/>
    </row>
    <row r="95" spans="1:23">
      <c r="A95" s="17">
        <v>93</v>
      </c>
      <c r="B95" s="6" t="s">
        <v>59</v>
      </c>
      <c r="C95" s="17" t="s">
        <v>44</v>
      </c>
      <c r="D95" s="18">
        <v>105</v>
      </c>
      <c r="E95" s="17" t="s">
        <v>53</v>
      </c>
      <c r="F95" s="36">
        <v>37712</v>
      </c>
      <c r="G95" s="47" t="s">
        <v>255</v>
      </c>
      <c r="H95" s="47" t="s">
        <v>256</v>
      </c>
      <c r="I95" s="15" t="s">
        <v>608</v>
      </c>
      <c r="J95" s="15">
        <v>93</v>
      </c>
      <c r="K95" s="15"/>
      <c r="L95" s="15"/>
      <c r="M95" s="15"/>
      <c r="N95" s="15"/>
      <c r="O95" s="15"/>
      <c r="P95" s="15"/>
      <c r="Q95" s="15"/>
      <c r="R95" s="15"/>
      <c r="S95" s="15"/>
      <c r="T95" s="15"/>
      <c r="U95" s="15"/>
      <c r="V95" s="15"/>
      <c r="W95" s="15"/>
    </row>
    <row r="96" spans="1:23">
      <c r="A96" s="17">
        <v>94</v>
      </c>
      <c r="B96" s="6" t="s">
        <v>60</v>
      </c>
      <c r="C96" s="17" t="s">
        <v>44</v>
      </c>
      <c r="D96" s="18">
        <v>104.28</v>
      </c>
      <c r="E96" s="17" t="s">
        <v>53</v>
      </c>
      <c r="F96" s="36">
        <v>37712</v>
      </c>
      <c r="G96" s="47" t="s">
        <v>255</v>
      </c>
      <c r="H96" s="47" t="s">
        <v>256</v>
      </c>
      <c r="I96" s="15" t="s">
        <v>609</v>
      </c>
      <c r="J96" s="15">
        <v>94</v>
      </c>
      <c r="K96" s="15"/>
      <c r="L96" s="15"/>
      <c r="M96" s="15"/>
      <c r="N96" s="15"/>
      <c r="O96" s="15"/>
      <c r="P96" s="15"/>
      <c r="Q96" s="15"/>
      <c r="R96" s="15"/>
      <c r="S96" s="15"/>
      <c r="T96" s="15"/>
      <c r="U96" s="15"/>
      <c r="V96" s="15"/>
      <c r="W96" s="15"/>
    </row>
    <row r="97" spans="1:23">
      <c r="A97" s="17">
        <v>95</v>
      </c>
      <c r="B97" s="2" t="s">
        <v>61</v>
      </c>
      <c r="C97" s="17" t="s">
        <v>44</v>
      </c>
      <c r="D97" s="18">
        <v>90</v>
      </c>
      <c r="E97" s="17" t="s">
        <v>62</v>
      </c>
      <c r="F97" s="36">
        <v>41730</v>
      </c>
      <c r="G97" s="47" t="s">
        <v>257</v>
      </c>
      <c r="H97" s="47" t="s">
        <v>258</v>
      </c>
      <c r="I97" s="15" t="s">
        <v>610</v>
      </c>
      <c r="J97" s="15">
        <v>95</v>
      </c>
      <c r="K97" s="15"/>
      <c r="L97" s="15"/>
      <c r="M97" s="15"/>
      <c r="N97" s="15"/>
      <c r="O97" s="15"/>
      <c r="P97" s="15"/>
      <c r="Q97" s="15"/>
      <c r="R97" s="15"/>
      <c r="S97" s="15"/>
      <c r="T97" s="15"/>
      <c r="U97" s="15"/>
      <c r="V97" s="15"/>
      <c r="W97" s="15"/>
    </row>
    <row r="98" spans="1:23">
      <c r="A98" s="17">
        <v>96</v>
      </c>
      <c r="B98" s="2" t="s">
        <v>224</v>
      </c>
      <c r="C98" s="17" t="s">
        <v>44</v>
      </c>
      <c r="D98" s="18">
        <v>303</v>
      </c>
      <c r="E98" s="17" t="s">
        <v>62</v>
      </c>
      <c r="F98" s="36">
        <v>41730</v>
      </c>
      <c r="G98" s="47" t="s">
        <v>257</v>
      </c>
      <c r="H98" s="47" t="s">
        <v>258</v>
      </c>
      <c r="I98" s="15" t="s">
        <v>611</v>
      </c>
      <c r="J98" s="15">
        <v>96</v>
      </c>
      <c r="K98" s="15"/>
      <c r="L98" s="15"/>
      <c r="M98" s="15"/>
      <c r="N98" s="15"/>
      <c r="O98" s="15"/>
      <c r="P98" s="15"/>
      <c r="Q98" s="15"/>
      <c r="R98" s="15"/>
      <c r="S98" s="15"/>
      <c r="T98" s="15"/>
      <c r="U98" s="15"/>
      <c r="V98" s="15"/>
      <c r="W98" s="15"/>
    </row>
    <row r="99" spans="1:23">
      <c r="A99" s="17">
        <v>97</v>
      </c>
      <c r="B99" s="2" t="s">
        <v>29</v>
      </c>
      <c r="C99" s="17" t="s">
        <v>44</v>
      </c>
      <c r="D99" s="18">
        <v>149.78899999999999</v>
      </c>
      <c r="E99" s="17" t="s">
        <v>63</v>
      </c>
      <c r="F99" s="36">
        <v>41851</v>
      </c>
      <c r="G99" s="47" t="s">
        <v>257</v>
      </c>
      <c r="H99" s="47" t="s">
        <v>258</v>
      </c>
      <c r="I99" s="15" t="s">
        <v>612</v>
      </c>
      <c r="J99" s="15">
        <v>97</v>
      </c>
      <c r="K99" s="15"/>
      <c r="L99" s="15"/>
      <c r="M99" s="15"/>
      <c r="N99" s="15"/>
      <c r="O99" s="15"/>
      <c r="P99" s="15"/>
      <c r="Q99" s="15"/>
      <c r="R99" s="15"/>
      <c r="S99" s="15"/>
      <c r="T99" s="15"/>
      <c r="U99" s="15"/>
      <c r="V99" s="15"/>
      <c r="W99" s="15"/>
    </row>
    <row r="100" spans="1:23">
      <c r="A100" s="17">
        <v>98</v>
      </c>
      <c r="B100" s="2" t="s">
        <v>64</v>
      </c>
      <c r="C100" s="17" t="s">
        <v>44</v>
      </c>
      <c r="D100" s="18">
        <v>149.78899999999999</v>
      </c>
      <c r="E100" s="17" t="s">
        <v>63</v>
      </c>
      <c r="F100" s="36">
        <v>41851</v>
      </c>
      <c r="G100" s="47" t="s">
        <v>257</v>
      </c>
      <c r="H100" s="47" t="s">
        <v>258</v>
      </c>
      <c r="I100" s="15" t="s">
        <v>613</v>
      </c>
      <c r="J100" s="15">
        <v>98</v>
      </c>
      <c r="K100" s="15"/>
      <c r="L100" s="15"/>
      <c r="M100" s="15"/>
      <c r="N100" s="15"/>
      <c r="O100" s="15"/>
      <c r="P100" s="15"/>
      <c r="Q100" s="15"/>
      <c r="R100" s="15"/>
      <c r="S100" s="15"/>
      <c r="T100" s="15"/>
      <c r="U100" s="15"/>
      <c r="V100" s="15"/>
      <c r="W100" s="15"/>
    </row>
    <row r="101" spans="1:23">
      <c r="A101" s="17">
        <v>99</v>
      </c>
      <c r="B101" s="2" t="s">
        <v>228</v>
      </c>
      <c r="C101" s="17" t="s">
        <v>44</v>
      </c>
      <c r="D101" s="18">
        <v>39.383000000000003</v>
      </c>
      <c r="E101" s="17"/>
      <c r="F101" s="37">
        <v>42320</v>
      </c>
      <c r="G101" s="47" t="s">
        <v>255</v>
      </c>
      <c r="H101" s="47" t="s">
        <v>256</v>
      </c>
      <c r="I101" s="15" t="s">
        <v>614</v>
      </c>
      <c r="J101" s="15">
        <v>99</v>
      </c>
      <c r="K101" s="15"/>
      <c r="L101" s="15"/>
      <c r="M101" s="15"/>
      <c r="N101" s="15"/>
      <c r="O101" s="15"/>
      <c r="P101" s="15"/>
      <c r="Q101" s="15"/>
      <c r="R101" s="15"/>
      <c r="S101" s="15"/>
      <c r="T101" s="15"/>
      <c r="U101" s="15"/>
      <c r="V101" s="15"/>
      <c r="W101" s="15"/>
    </row>
    <row r="102" spans="1:23">
      <c r="A102" s="17">
        <v>100</v>
      </c>
      <c r="B102" s="2" t="s">
        <v>229</v>
      </c>
      <c r="C102" s="17" t="s">
        <v>44</v>
      </c>
      <c r="D102" s="18">
        <v>39.383000000000003</v>
      </c>
      <c r="E102" s="17"/>
      <c r="F102" s="37">
        <v>42320</v>
      </c>
      <c r="G102" s="47" t="s">
        <v>255</v>
      </c>
      <c r="H102" s="47" t="s">
        <v>256</v>
      </c>
      <c r="I102" s="15" t="s">
        <v>615</v>
      </c>
      <c r="J102" s="15">
        <v>100</v>
      </c>
      <c r="K102" s="15"/>
      <c r="L102" s="15"/>
      <c r="M102" s="15"/>
      <c r="N102" s="15"/>
      <c r="O102" s="15"/>
      <c r="P102" s="15"/>
      <c r="Q102" s="15"/>
      <c r="R102" s="15"/>
      <c r="S102" s="15"/>
      <c r="T102" s="15"/>
      <c r="U102" s="15"/>
      <c r="V102" s="15"/>
      <c r="W102" s="15"/>
    </row>
    <row r="103" spans="1:23">
      <c r="A103" s="17">
        <v>101</v>
      </c>
      <c r="B103" s="2" t="s">
        <v>231</v>
      </c>
      <c r="C103" s="17" t="s">
        <v>44</v>
      </c>
      <c r="D103" s="18">
        <v>156.03899999999999</v>
      </c>
      <c r="E103" s="17"/>
      <c r="F103" s="37">
        <v>42320</v>
      </c>
      <c r="G103" s="47" t="s">
        <v>255</v>
      </c>
      <c r="H103" s="47" t="s">
        <v>256</v>
      </c>
      <c r="I103" s="15" t="s">
        <v>616</v>
      </c>
      <c r="J103" s="15">
        <v>101</v>
      </c>
      <c r="K103" s="15"/>
      <c r="L103" s="15"/>
      <c r="M103" s="15"/>
      <c r="N103" s="15"/>
      <c r="O103" s="15"/>
      <c r="P103" s="15"/>
      <c r="Q103" s="15"/>
      <c r="R103" s="15"/>
      <c r="S103" s="15"/>
      <c r="T103" s="15"/>
      <c r="U103" s="15"/>
      <c r="V103" s="15"/>
      <c r="W103" s="15"/>
    </row>
    <row r="104" spans="1:23">
      <c r="A104" s="17">
        <v>102</v>
      </c>
      <c r="B104" s="2" t="s">
        <v>230</v>
      </c>
      <c r="C104" s="17" t="s">
        <v>44</v>
      </c>
      <c r="D104" s="18">
        <v>156.03899999999999</v>
      </c>
      <c r="E104" s="17"/>
      <c r="F104" s="37">
        <v>42320</v>
      </c>
      <c r="G104" s="47" t="s">
        <v>255</v>
      </c>
      <c r="H104" s="47" t="s">
        <v>256</v>
      </c>
      <c r="I104" s="15" t="s">
        <v>617</v>
      </c>
      <c r="J104" s="15">
        <v>102</v>
      </c>
      <c r="K104" s="15"/>
      <c r="L104" s="15"/>
      <c r="M104" s="15"/>
      <c r="N104" s="15"/>
      <c r="O104" s="15"/>
      <c r="P104" s="15"/>
      <c r="Q104" s="15"/>
      <c r="R104" s="15"/>
      <c r="S104" s="15"/>
      <c r="T104" s="15"/>
      <c r="U104" s="15"/>
      <c r="V104" s="15"/>
      <c r="W104" s="15"/>
    </row>
    <row r="105" spans="1:23" ht="15">
      <c r="A105" s="17">
        <v>103</v>
      </c>
      <c r="B105" s="2" t="s">
        <v>233</v>
      </c>
      <c r="C105" s="17" t="s">
        <v>44</v>
      </c>
      <c r="D105" s="18">
        <v>123.45</v>
      </c>
      <c r="E105" s="17"/>
      <c r="F105" s="38">
        <v>42343</v>
      </c>
      <c r="G105" s="35" t="s">
        <v>264</v>
      </c>
      <c r="H105" s="47" t="s">
        <v>256</v>
      </c>
      <c r="I105" s="15" t="s">
        <v>618</v>
      </c>
      <c r="J105" s="15">
        <v>103</v>
      </c>
      <c r="K105" s="15"/>
      <c r="L105" s="15"/>
      <c r="M105" s="15"/>
      <c r="N105" s="15"/>
      <c r="O105" s="15"/>
      <c r="P105" s="15"/>
      <c r="Q105" s="15"/>
      <c r="R105" s="15"/>
      <c r="S105" s="15"/>
      <c r="T105" s="15"/>
      <c r="U105" s="15"/>
      <c r="V105" s="15"/>
      <c r="W105" s="15"/>
    </row>
    <row r="106" spans="1:23">
      <c r="A106" s="17">
        <v>104</v>
      </c>
      <c r="B106" s="2" t="s">
        <v>225</v>
      </c>
      <c r="C106" s="17" t="s">
        <v>44</v>
      </c>
      <c r="D106" s="18">
        <v>354</v>
      </c>
      <c r="E106" s="4" t="s">
        <v>265</v>
      </c>
      <c r="F106" s="38">
        <v>42364</v>
      </c>
      <c r="G106" s="47" t="s">
        <v>257</v>
      </c>
      <c r="H106" s="47" t="s">
        <v>258</v>
      </c>
      <c r="I106" s="15" t="s">
        <v>619</v>
      </c>
      <c r="J106" s="15">
        <v>104</v>
      </c>
      <c r="K106" s="15"/>
      <c r="L106" s="15"/>
      <c r="M106" s="15"/>
      <c r="N106" s="15"/>
      <c r="O106" s="15"/>
      <c r="P106" s="15"/>
      <c r="Q106" s="15"/>
      <c r="R106" s="15"/>
      <c r="S106" s="15"/>
      <c r="T106" s="15"/>
      <c r="U106" s="15"/>
      <c r="V106" s="15"/>
      <c r="W106" s="15"/>
    </row>
    <row r="107" spans="1:23">
      <c r="A107" s="17">
        <v>105</v>
      </c>
      <c r="B107" s="2" t="s">
        <v>509</v>
      </c>
      <c r="C107" s="17" t="s">
        <v>44</v>
      </c>
      <c r="D107" s="18">
        <v>14.372999999999998</v>
      </c>
      <c r="E107" s="17"/>
      <c r="F107" s="18"/>
      <c r="G107" s="47"/>
      <c r="H107" s="47"/>
      <c r="I107" s="15" t="s">
        <v>620</v>
      </c>
      <c r="J107" s="15">
        <v>105</v>
      </c>
      <c r="K107" s="15"/>
      <c r="L107" s="15"/>
      <c r="M107" s="15"/>
      <c r="N107" s="15"/>
      <c r="O107" s="15"/>
      <c r="P107" s="15"/>
      <c r="Q107" s="15"/>
      <c r="R107" s="15"/>
      <c r="S107" s="15"/>
      <c r="T107" s="15"/>
      <c r="U107" s="15"/>
      <c r="V107" s="15"/>
      <c r="W107" s="15"/>
    </row>
    <row r="108" spans="1:23">
      <c r="A108" s="17">
        <v>106</v>
      </c>
      <c r="B108" s="2" t="s">
        <v>510</v>
      </c>
      <c r="C108" s="17" t="s">
        <v>44</v>
      </c>
      <c r="D108" s="18">
        <v>14.372999999999998</v>
      </c>
      <c r="E108" s="17"/>
      <c r="F108" s="18"/>
      <c r="G108" s="47"/>
      <c r="H108" s="47"/>
      <c r="I108" s="15" t="s">
        <v>621</v>
      </c>
      <c r="J108" s="15">
        <v>106</v>
      </c>
      <c r="K108" s="15"/>
      <c r="L108" s="15"/>
      <c r="M108" s="15"/>
      <c r="N108" s="15"/>
      <c r="O108" s="15"/>
      <c r="P108" s="15"/>
      <c r="Q108" s="15"/>
      <c r="R108" s="15"/>
      <c r="S108" s="15"/>
      <c r="T108" s="15"/>
      <c r="U108" s="15"/>
      <c r="V108" s="15"/>
      <c r="W108" s="15"/>
    </row>
    <row r="109" spans="1:23">
      <c r="A109" s="17">
        <v>107</v>
      </c>
      <c r="B109" s="2" t="s">
        <v>511</v>
      </c>
      <c r="C109" s="17" t="s">
        <v>44</v>
      </c>
      <c r="D109" s="18">
        <v>14.387</v>
      </c>
      <c r="E109" s="17"/>
      <c r="F109" s="18"/>
      <c r="G109" s="47"/>
      <c r="H109" s="47"/>
      <c r="I109" s="15" t="s">
        <v>622</v>
      </c>
      <c r="J109" s="15">
        <v>107</v>
      </c>
      <c r="K109" s="15"/>
      <c r="L109" s="15"/>
      <c r="M109" s="15"/>
      <c r="N109" s="15"/>
      <c r="O109" s="15"/>
      <c r="P109" s="15"/>
      <c r="Q109" s="15"/>
      <c r="R109" s="15"/>
      <c r="S109" s="15"/>
      <c r="T109" s="15"/>
      <c r="U109" s="15"/>
      <c r="V109" s="15"/>
      <c r="W109" s="15"/>
    </row>
    <row r="110" spans="1:23">
      <c r="A110" s="17">
        <v>108</v>
      </c>
      <c r="B110" s="2" t="s">
        <v>512</v>
      </c>
      <c r="C110" s="17" t="s">
        <v>44</v>
      </c>
      <c r="D110" s="18">
        <v>14.387</v>
      </c>
      <c r="E110" s="17"/>
      <c r="F110" s="18"/>
      <c r="G110" s="47"/>
      <c r="H110" s="47"/>
      <c r="I110" s="15" t="s">
        <v>623</v>
      </c>
      <c r="J110" s="15">
        <v>108</v>
      </c>
      <c r="K110" s="15"/>
      <c r="L110" s="15"/>
      <c r="M110" s="15"/>
      <c r="N110" s="15"/>
      <c r="O110" s="15"/>
      <c r="P110" s="15"/>
      <c r="Q110" s="15"/>
      <c r="R110" s="15"/>
      <c r="S110" s="15"/>
      <c r="T110" s="15"/>
      <c r="U110" s="15"/>
      <c r="V110" s="15"/>
      <c r="W110" s="15"/>
    </row>
    <row r="111" spans="1:23" ht="14.25">
      <c r="A111" s="17">
        <v>109</v>
      </c>
      <c r="B111" s="16" t="s">
        <v>513</v>
      </c>
      <c r="C111" s="17" t="s">
        <v>44</v>
      </c>
      <c r="D111" s="18">
        <v>217.02</v>
      </c>
      <c r="E111" s="17"/>
      <c r="F111" s="18"/>
      <c r="G111" s="47"/>
      <c r="H111" s="47"/>
      <c r="I111" s="15" t="s">
        <v>624</v>
      </c>
      <c r="J111" s="15">
        <v>109</v>
      </c>
      <c r="K111" s="15"/>
      <c r="L111" s="15"/>
      <c r="M111" s="15"/>
      <c r="N111" s="15"/>
      <c r="O111" s="15"/>
      <c r="P111" s="15"/>
      <c r="Q111" s="15"/>
      <c r="R111" s="15"/>
      <c r="S111" s="15"/>
      <c r="T111" s="15"/>
      <c r="U111" s="15"/>
      <c r="V111" s="15"/>
      <c r="W111" s="15"/>
    </row>
    <row r="112" spans="1:23" ht="14.25">
      <c r="A112" s="17">
        <v>110</v>
      </c>
      <c r="B112" s="16" t="s">
        <v>759</v>
      </c>
      <c r="C112" s="17" t="s">
        <v>44</v>
      </c>
      <c r="D112" s="51">
        <v>17.998999999999999</v>
      </c>
      <c r="E112" s="17" t="s">
        <v>70</v>
      </c>
      <c r="F112" s="52">
        <v>42495</v>
      </c>
      <c r="G112" s="47" t="s">
        <v>255</v>
      </c>
      <c r="H112" s="47" t="s">
        <v>256</v>
      </c>
      <c r="I112" s="15" t="s">
        <v>625</v>
      </c>
      <c r="J112" s="15">
        <v>110</v>
      </c>
      <c r="K112" s="15"/>
      <c r="L112" s="15"/>
      <c r="M112" s="15"/>
      <c r="N112" s="15"/>
      <c r="O112" s="15"/>
      <c r="P112" s="15"/>
      <c r="Q112" s="15"/>
      <c r="R112" s="15"/>
      <c r="S112" s="15"/>
      <c r="T112" s="15"/>
      <c r="U112" s="15"/>
      <c r="V112" s="15"/>
      <c r="W112" s="15"/>
    </row>
    <row r="113" spans="1:23" ht="14.25">
      <c r="A113" s="17">
        <v>111</v>
      </c>
      <c r="B113" s="16" t="s">
        <v>760</v>
      </c>
      <c r="C113" s="17" t="s">
        <v>44</v>
      </c>
      <c r="D113" s="51">
        <v>17.998999999999999</v>
      </c>
      <c r="E113" s="17" t="s">
        <v>70</v>
      </c>
      <c r="F113" s="52">
        <v>42495</v>
      </c>
      <c r="G113" s="47" t="s">
        <v>255</v>
      </c>
      <c r="H113" s="47" t="s">
        <v>256</v>
      </c>
      <c r="I113" s="15" t="s">
        <v>626</v>
      </c>
      <c r="J113" s="15">
        <v>111</v>
      </c>
      <c r="K113" s="15"/>
      <c r="L113" s="15"/>
      <c r="M113" s="15"/>
      <c r="N113" s="15"/>
      <c r="O113" s="15"/>
      <c r="P113" s="15"/>
      <c r="Q113" s="15"/>
      <c r="R113" s="15"/>
      <c r="S113" s="15"/>
      <c r="T113" s="15"/>
      <c r="U113" s="15"/>
      <c r="V113" s="15"/>
      <c r="W113" s="15"/>
    </row>
    <row r="114" spans="1:23">
      <c r="A114" s="17">
        <v>112</v>
      </c>
      <c r="B114" s="2" t="s">
        <v>767</v>
      </c>
      <c r="C114" s="17" t="s">
        <v>44</v>
      </c>
      <c r="D114" s="51">
        <v>226.642</v>
      </c>
      <c r="E114" s="17" t="s">
        <v>66</v>
      </c>
      <c r="F114" s="36">
        <v>40969</v>
      </c>
      <c r="G114" s="47" t="s">
        <v>255</v>
      </c>
      <c r="H114" s="47" t="s">
        <v>256</v>
      </c>
      <c r="I114" s="15" t="s">
        <v>627</v>
      </c>
      <c r="J114" s="15">
        <v>112</v>
      </c>
      <c r="K114" s="15"/>
      <c r="L114" s="15"/>
      <c r="M114" s="15"/>
      <c r="N114" s="15"/>
      <c r="O114" s="15"/>
      <c r="P114" s="15"/>
      <c r="Q114" s="15"/>
      <c r="R114" s="15"/>
      <c r="S114" s="15"/>
      <c r="T114" s="15"/>
      <c r="U114" s="15"/>
      <c r="V114" s="15"/>
      <c r="W114" s="15"/>
    </row>
    <row r="115" spans="1:23">
      <c r="A115" s="17">
        <v>113</v>
      </c>
      <c r="B115" s="6" t="s">
        <v>127</v>
      </c>
      <c r="C115" s="17" t="s">
        <v>128</v>
      </c>
      <c r="D115" s="18">
        <v>315</v>
      </c>
      <c r="E115" s="17" t="s">
        <v>66</v>
      </c>
      <c r="F115" s="36">
        <v>41365</v>
      </c>
      <c r="G115" s="47">
        <v>315</v>
      </c>
      <c r="H115" s="47">
        <v>315</v>
      </c>
      <c r="I115" s="15" t="s">
        <v>628</v>
      </c>
      <c r="J115" s="15">
        <v>113</v>
      </c>
      <c r="K115" s="15"/>
      <c r="L115" s="15"/>
      <c r="M115" s="15"/>
      <c r="N115" s="15"/>
      <c r="O115" s="15"/>
      <c r="P115" s="15"/>
      <c r="Q115" s="15"/>
      <c r="R115" s="15"/>
      <c r="S115" s="15"/>
      <c r="T115" s="15"/>
      <c r="U115" s="15"/>
      <c r="V115" s="15"/>
      <c r="W115" s="15"/>
    </row>
    <row r="116" spans="1:23">
      <c r="A116" s="17">
        <v>114</v>
      </c>
      <c r="B116" s="6" t="s">
        <v>129</v>
      </c>
      <c r="C116" s="17" t="s">
        <v>128</v>
      </c>
      <c r="D116" s="18">
        <v>315</v>
      </c>
      <c r="E116" s="17" t="s">
        <v>66</v>
      </c>
      <c r="F116" s="36">
        <v>41365</v>
      </c>
      <c r="G116" s="47">
        <v>315</v>
      </c>
      <c r="H116" s="47">
        <v>315</v>
      </c>
      <c r="I116" s="15" t="s">
        <v>629</v>
      </c>
      <c r="J116" s="15">
        <v>114</v>
      </c>
      <c r="K116" s="15"/>
      <c r="L116" s="15"/>
      <c r="M116" s="15"/>
      <c r="N116" s="15"/>
      <c r="O116" s="15"/>
      <c r="P116" s="15"/>
      <c r="Q116" s="15"/>
      <c r="R116" s="15"/>
      <c r="S116" s="15"/>
      <c r="T116" s="15"/>
      <c r="U116" s="15"/>
      <c r="V116" s="15"/>
      <c r="W116" s="15"/>
    </row>
    <row r="117" spans="1:23">
      <c r="A117" s="17">
        <v>115</v>
      </c>
      <c r="B117" s="6" t="s">
        <v>130</v>
      </c>
      <c r="C117" s="17" t="s">
        <v>128</v>
      </c>
      <c r="D117" s="18">
        <v>315</v>
      </c>
      <c r="E117" s="17" t="s">
        <v>70</v>
      </c>
      <c r="F117" s="36">
        <v>41365</v>
      </c>
      <c r="G117" s="47">
        <v>315</v>
      </c>
      <c r="H117" s="47">
        <v>315</v>
      </c>
      <c r="I117" s="15" t="s">
        <v>630</v>
      </c>
      <c r="J117" s="15">
        <v>115</v>
      </c>
      <c r="K117" s="15"/>
      <c r="L117" s="15"/>
      <c r="M117" s="15"/>
      <c r="N117" s="15"/>
      <c r="O117" s="15"/>
      <c r="P117" s="15"/>
      <c r="Q117" s="15"/>
      <c r="R117" s="15"/>
      <c r="S117" s="15"/>
      <c r="T117" s="15"/>
      <c r="U117" s="15"/>
      <c r="V117" s="15"/>
      <c r="W117" s="15"/>
    </row>
    <row r="118" spans="1:23">
      <c r="A118" s="17">
        <v>116</v>
      </c>
      <c r="B118" s="6" t="s">
        <v>131</v>
      </c>
      <c r="C118" s="17" t="s">
        <v>128</v>
      </c>
      <c r="D118" s="18">
        <v>315</v>
      </c>
      <c r="E118" s="17" t="s">
        <v>70</v>
      </c>
      <c r="F118" s="36">
        <v>41365</v>
      </c>
      <c r="G118" s="47">
        <v>315</v>
      </c>
      <c r="H118" s="47">
        <v>315</v>
      </c>
      <c r="I118" s="15" t="s">
        <v>631</v>
      </c>
      <c r="J118" s="15">
        <v>116</v>
      </c>
      <c r="K118" s="15"/>
      <c r="L118" s="15"/>
      <c r="M118" s="15"/>
      <c r="N118" s="15"/>
      <c r="O118" s="15"/>
      <c r="P118" s="15"/>
      <c r="Q118" s="15"/>
      <c r="R118" s="15"/>
      <c r="S118" s="15"/>
      <c r="T118" s="15"/>
      <c r="U118" s="15"/>
      <c r="V118" s="15"/>
      <c r="W118" s="15"/>
    </row>
    <row r="119" spans="1:23">
      <c r="A119" s="17">
        <v>117</v>
      </c>
      <c r="B119" s="6" t="s">
        <v>132</v>
      </c>
      <c r="C119" s="17" t="s">
        <v>128</v>
      </c>
      <c r="D119" s="18">
        <v>315</v>
      </c>
      <c r="E119" s="17" t="s">
        <v>66</v>
      </c>
      <c r="F119" s="36">
        <v>41365</v>
      </c>
      <c r="G119" s="47">
        <v>315</v>
      </c>
      <c r="H119" s="47">
        <v>315</v>
      </c>
      <c r="I119" s="15" t="s">
        <v>632</v>
      </c>
      <c r="J119" s="15">
        <v>117</v>
      </c>
      <c r="K119" s="15"/>
      <c r="L119" s="15"/>
      <c r="M119" s="15"/>
      <c r="N119" s="15"/>
      <c r="O119" s="15"/>
      <c r="P119" s="15"/>
      <c r="Q119" s="15"/>
      <c r="R119" s="15"/>
      <c r="S119" s="15"/>
      <c r="T119" s="15"/>
      <c r="U119" s="15"/>
      <c r="V119" s="15"/>
      <c r="W119" s="15"/>
    </row>
    <row r="120" spans="1:23">
      <c r="A120" s="17">
        <v>118</v>
      </c>
      <c r="B120" s="6" t="s">
        <v>133</v>
      </c>
      <c r="C120" s="17" t="s">
        <v>128</v>
      </c>
      <c r="D120" s="18">
        <v>315</v>
      </c>
      <c r="E120" s="17" t="s">
        <v>66</v>
      </c>
      <c r="F120" s="36">
        <v>41365</v>
      </c>
      <c r="G120" s="47">
        <v>315</v>
      </c>
      <c r="H120" s="47">
        <v>315</v>
      </c>
      <c r="I120" s="15" t="s">
        <v>633</v>
      </c>
      <c r="J120" s="15">
        <v>118</v>
      </c>
      <c r="K120" s="15"/>
      <c r="L120" s="15"/>
      <c r="M120" s="15"/>
      <c r="N120" s="15"/>
      <c r="O120" s="15"/>
      <c r="P120" s="15"/>
      <c r="Q120" s="15"/>
      <c r="R120" s="15"/>
      <c r="S120" s="15"/>
      <c r="T120" s="15"/>
      <c r="U120" s="15"/>
      <c r="V120" s="15"/>
      <c r="W120" s="15"/>
    </row>
    <row r="121" spans="1:23">
      <c r="A121" s="17">
        <v>119</v>
      </c>
      <c r="B121" s="6" t="s">
        <v>134</v>
      </c>
      <c r="C121" s="17" t="s">
        <v>128</v>
      </c>
      <c r="D121" s="18">
        <v>315</v>
      </c>
      <c r="E121" s="17" t="s">
        <v>66</v>
      </c>
      <c r="F121" s="36">
        <v>41365</v>
      </c>
      <c r="G121" s="47">
        <v>315</v>
      </c>
      <c r="H121" s="47">
        <v>315</v>
      </c>
      <c r="I121" s="15" t="s">
        <v>634</v>
      </c>
      <c r="J121" s="15">
        <v>119</v>
      </c>
      <c r="K121" s="15"/>
      <c r="L121" s="15"/>
      <c r="M121" s="15"/>
      <c r="N121" s="15"/>
      <c r="O121" s="15"/>
      <c r="P121" s="15"/>
      <c r="Q121" s="15"/>
      <c r="R121" s="15"/>
      <c r="S121" s="15"/>
      <c r="T121" s="15"/>
      <c r="U121" s="15"/>
      <c r="V121" s="15"/>
      <c r="W121" s="15"/>
    </row>
    <row r="122" spans="1:23">
      <c r="A122" s="17">
        <v>120</v>
      </c>
      <c r="B122" s="6" t="s">
        <v>17</v>
      </c>
      <c r="C122" s="17" t="s">
        <v>128</v>
      </c>
      <c r="D122" s="18">
        <v>1500</v>
      </c>
      <c r="E122" s="17" t="s">
        <v>70</v>
      </c>
      <c r="F122" s="36">
        <v>41365</v>
      </c>
      <c r="G122" s="47">
        <v>1500</v>
      </c>
      <c r="H122" s="47">
        <v>1500</v>
      </c>
      <c r="I122" s="15" t="s">
        <v>635</v>
      </c>
      <c r="J122" s="15">
        <v>120</v>
      </c>
      <c r="K122" s="15"/>
      <c r="L122" s="15"/>
      <c r="M122" s="15"/>
      <c r="N122" s="15"/>
      <c r="O122" s="15"/>
      <c r="P122" s="15"/>
      <c r="Q122" s="15"/>
      <c r="R122" s="15"/>
      <c r="S122" s="15"/>
      <c r="T122" s="15"/>
      <c r="U122" s="15"/>
      <c r="V122" s="15"/>
      <c r="W122" s="15"/>
    </row>
    <row r="123" spans="1:23">
      <c r="A123" s="17">
        <v>121</v>
      </c>
      <c r="B123" s="6" t="s">
        <v>30</v>
      </c>
      <c r="C123" s="17" t="s">
        <v>128</v>
      </c>
      <c r="D123" s="18">
        <v>1500</v>
      </c>
      <c r="E123" s="17" t="s">
        <v>70</v>
      </c>
      <c r="F123" s="36">
        <v>41365</v>
      </c>
      <c r="G123" s="47">
        <v>1500</v>
      </c>
      <c r="H123" s="47">
        <v>1500</v>
      </c>
      <c r="I123" s="15" t="s">
        <v>636</v>
      </c>
      <c r="J123" s="15">
        <v>121</v>
      </c>
      <c r="K123" s="15"/>
      <c r="L123" s="15"/>
      <c r="M123" s="15"/>
      <c r="N123" s="15"/>
      <c r="O123" s="15"/>
      <c r="P123" s="15"/>
      <c r="Q123" s="15"/>
      <c r="R123" s="15"/>
      <c r="S123" s="15"/>
      <c r="T123" s="15"/>
      <c r="U123" s="15"/>
      <c r="V123" s="15"/>
      <c r="W123" s="15"/>
    </row>
    <row r="124" spans="1:23">
      <c r="A124" s="17">
        <v>122</v>
      </c>
      <c r="B124" s="6" t="s">
        <v>135</v>
      </c>
      <c r="C124" s="17" t="s">
        <v>128</v>
      </c>
      <c r="D124" s="18">
        <v>1500</v>
      </c>
      <c r="E124" s="17" t="s">
        <v>70</v>
      </c>
      <c r="F124" s="36">
        <v>41365</v>
      </c>
      <c r="G124" s="47">
        <v>1500</v>
      </c>
      <c r="H124" s="47">
        <v>1500</v>
      </c>
      <c r="I124" s="15" t="s">
        <v>637</v>
      </c>
      <c r="J124" s="15">
        <v>122</v>
      </c>
      <c r="K124" s="15"/>
      <c r="L124" s="15"/>
      <c r="M124" s="15"/>
      <c r="N124" s="15"/>
      <c r="O124" s="15"/>
      <c r="P124" s="15"/>
      <c r="Q124" s="15"/>
      <c r="R124" s="15"/>
      <c r="S124" s="15"/>
      <c r="T124" s="15"/>
      <c r="U124" s="15"/>
      <c r="V124" s="15"/>
      <c r="W124" s="15"/>
    </row>
    <row r="125" spans="1:23">
      <c r="A125" s="17">
        <v>123</v>
      </c>
      <c r="B125" s="6" t="s">
        <v>136</v>
      </c>
      <c r="C125" s="17" t="s">
        <v>128</v>
      </c>
      <c r="D125" s="18">
        <v>315</v>
      </c>
      <c r="E125" s="17" t="s">
        <v>70</v>
      </c>
      <c r="F125" s="36">
        <v>41365</v>
      </c>
      <c r="G125" s="47">
        <v>315</v>
      </c>
      <c r="H125" s="47">
        <v>315</v>
      </c>
      <c r="I125" s="15" t="s">
        <v>638</v>
      </c>
      <c r="J125" s="15">
        <v>123</v>
      </c>
      <c r="K125" s="15"/>
      <c r="L125" s="15"/>
      <c r="M125" s="15"/>
      <c r="N125" s="15"/>
      <c r="O125" s="15"/>
      <c r="P125" s="15"/>
      <c r="Q125" s="15"/>
      <c r="R125" s="15"/>
      <c r="S125" s="15"/>
      <c r="T125" s="15"/>
      <c r="U125" s="15"/>
      <c r="V125" s="15"/>
      <c r="W125" s="15"/>
    </row>
    <row r="126" spans="1:23">
      <c r="A126" s="17">
        <v>124</v>
      </c>
      <c r="B126" s="6" t="s">
        <v>22</v>
      </c>
      <c r="C126" s="17" t="s">
        <v>128</v>
      </c>
      <c r="D126" s="18">
        <v>1500</v>
      </c>
      <c r="E126" s="17" t="s">
        <v>70</v>
      </c>
      <c r="F126" s="36">
        <v>41365</v>
      </c>
      <c r="G126" s="47">
        <v>1500</v>
      </c>
      <c r="H126" s="47">
        <v>1500</v>
      </c>
      <c r="I126" s="15" t="s">
        <v>639</v>
      </c>
      <c r="J126" s="15">
        <v>124</v>
      </c>
      <c r="K126" s="15"/>
      <c r="L126" s="15"/>
      <c r="M126" s="15"/>
      <c r="N126" s="15"/>
      <c r="O126" s="15"/>
      <c r="P126" s="15"/>
      <c r="Q126" s="15"/>
      <c r="R126" s="15"/>
      <c r="S126" s="15"/>
      <c r="T126" s="15"/>
      <c r="U126" s="15"/>
      <c r="V126" s="15"/>
      <c r="W126" s="15"/>
    </row>
    <row r="127" spans="1:23">
      <c r="A127" s="17">
        <v>125</v>
      </c>
      <c r="B127" s="6" t="s">
        <v>137</v>
      </c>
      <c r="C127" s="17" t="s">
        <v>128</v>
      </c>
      <c r="D127" s="18">
        <v>1500</v>
      </c>
      <c r="E127" s="17" t="s">
        <v>70</v>
      </c>
      <c r="F127" s="36">
        <v>41365</v>
      </c>
      <c r="G127" s="47">
        <v>1500</v>
      </c>
      <c r="H127" s="47">
        <v>1500</v>
      </c>
      <c r="I127" s="15" t="s">
        <v>640</v>
      </c>
      <c r="J127" s="15">
        <v>125</v>
      </c>
      <c r="K127" s="15"/>
      <c r="L127" s="15"/>
      <c r="M127" s="15"/>
      <c r="N127" s="15"/>
      <c r="O127" s="15"/>
      <c r="P127" s="15"/>
      <c r="Q127" s="15"/>
      <c r="R127" s="15"/>
      <c r="S127" s="15"/>
      <c r="T127" s="15"/>
      <c r="U127" s="15"/>
      <c r="V127" s="15"/>
      <c r="W127" s="15"/>
    </row>
    <row r="128" spans="1:23">
      <c r="A128" s="17">
        <v>126</v>
      </c>
      <c r="B128" s="6" t="s">
        <v>138</v>
      </c>
      <c r="C128" s="17" t="s">
        <v>128</v>
      </c>
      <c r="D128" s="18">
        <v>1500</v>
      </c>
      <c r="E128" s="17" t="s">
        <v>70</v>
      </c>
      <c r="F128" s="36">
        <v>41365</v>
      </c>
      <c r="G128" s="47">
        <v>1500</v>
      </c>
      <c r="H128" s="47">
        <v>1500</v>
      </c>
      <c r="I128" s="15" t="s">
        <v>641</v>
      </c>
      <c r="J128" s="15">
        <v>126</v>
      </c>
      <c r="K128" s="15"/>
      <c r="L128" s="15"/>
      <c r="M128" s="15"/>
      <c r="N128" s="15"/>
      <c r="O128" s="15"/>
      <c r="P128" s="15"/>
      <c r="Q128" s="15"/>
      <c r="R128" s="15"/>
      <c r="S128" s="15"/>
      <c r="T128" s="15"/>
      <c r="U128" s="15"/>
      <c r="V128" s="15"/>
      <c r="W128" s="15"/>
    </row>
    <row r="129" spans="1:23">
      <c r="A129" s="17">
        <v>127</v>
      </c>
      <c r="B129" s="6" t="s">
        <v>139</v>
      </c>
      <c r="C129" s="17" t="s">
        <v>128</v>
      </c>
      <c r="D129" s="18">
        <v>1500</v>
      </c>
      <c r="E129" s="17" t="s">
        <v>66</v>
      </c>
      <c r="F129" s="36">
        <v>41365</v>
      </c>
      <c r="G129" s="47">
        <v>1500</v>
      </c>
      <c r="H129" s="47">
        <v>1500</v>
      </c>
      <c r="I129" s="15" t="s">
        <v>642</v>
      </c>
      <c r="J129" s="15">
        <v>127</v>
      </c>
      <c r="K129" s="15"/>
      <c r="L129" s="15"/>
      <c r="M129" s="15"/>
      <c r="N129" s="15"/>
      <c r="O129" s="15"/>
      <c r="P129" s="15"/>
      <c r="Q129" s="15"/>
      <c r="R129" s="15"/>
      <c r="S129" s="15"/>
      <c r="T129" s="15"/>
      <c r="U129" s="15"/>
      <c r="V129" s="15"/>
      <c r="W129" s="15"/>
    </row>
    <row r="130" spans="1:23">
      <c r="A130" s="17">
        <v>128</v>
      </c>
      <c r="B130" s="6" t="s">
        <v>140</v>
      </c>
      <c r="C130" s="17" t="s">
        <v>128</v>
      </c>
      <c r="D130" s="18">
        <v>1500</v>
      </c>
      <c r="E130" s="17" t="s">
        <v>66</v>
      </c>
      <c r="F130" s="36">
        <v>41365</v>
      </c>
      <c r="G130" s="47">
        <v>1500</v>
      </c>
      <c r="H130" s="47">
        <v>1500</v>
      </c>
      <c r="I130" s="15" t="s">
        <v>643</v>
      </c>
      <c r="J130" s="15">
        <v>128</v>
      </c>
      <c r="K130" s="15"/>
      <c r="L130" s="15"/>
      <c r="M130" s="15"/>
      <c r="N130" s="15"/>
      <c r="O130" s="15"/>
      <c r="P130" s="15"/>
      <c r="Q130" s="15"/>
      <c r="R130" s="15"/>
      <c r="S130" s="15"/>
      <c r="T130" s="15"/>
      <c r="U130" s="15"/>
      <c r="V130" s="15"/>
      <c r="W130" s="15"/>
    </row>
    <row r="131" spans="1:23">
      <c r="A131" s="17">
        <v>129</v>
      </c>
      <c r="B131" s="6" t="s">
        <v>141</v>
      </c>
      <c r="C131" s="17" t="s">
        <v>128</v>
      </c>
      <c r="D131" s="18">
        <v>315</v>
      </c>
      <c r="E131" s="17" t="s">
        <v>66</v>
      </c>
      <c r="F131" s="36">
        <v>41365</v>
      </c>
      <c r="G131" s="47">
        <v>315</v>
      </c>
      <c r="H131" s="47">
        <v>315</v>
      </c>
      <c r="I131" s="15" t="s">
        <v>644</v>
      </c>
      <c r="J131" s="15">
        <v>129</v>
      </c>
      <c r="K131" s="15"/>
      <c r="L131" s="15"/>
      <c r="M131" s="15"/>
      <c r="N131" s="15"/>
      <c r="O131" s="15"/>
      <c r="P131" s="15"/>
      <c r="Q131" s="15"/>
      <c r="R131" s="15"/>
      <c r="S131" s="15"/>
      <c r="T131" s="15"/>
      <c r="U131" s="15"/>
      <c r="V131" s="15"/>
      <c r="W131" s="15"/>
    </row>
    <row r="132" spans="1:23">
      <c r="A132" s="17">
        <v>130</v>
      </c>
      <c r="B132" s="6" t="s">
        <v>142</v>
      </c>
      <c r="C132" s="17" t="s">
        <v>128</v>
      </c>
      <c r="D132" s="18">
        <v>315</v>
      </c>
      <c r="E132" s="17" t="s">
        <v>70</v>
      </c>
      <c r="F132" s="36">
        <v>41365</v>
      </c>
      <c r="G132" s="47">
        <v>315</v>
      </c>
      <c r="H132" s="47">
        <v>315</v>
      </c>
      <c r="I132" s="15" t="s">
        <v>645</v>
      </c>
      <c r="J132" s="15">
        <v>130</v>
      </c>
      <c r="K132" s="15"/>
      <c r="L132" s="15"/>
      <c r="M132" s="15"/>
      <c r="N132" s="15"/>
      <c r="O132" s="15"/>
      <c r="P132" s="15"/>
      <c r="Q132" s="15"/>
      <c r="R132" s="15"/>
      <c r="S132" s="15"/>
      <c r="T132" s="15"/>
      <c r="U132" s="15"/>
      <c r="V132" s="15"/>
      <c r="W132" s="15"/>
    </row>
    <row r="133" spans="1:23">
      <c r="A133" s="17">
        <v>131</v>
      </c>
      <c r="B133" s="6" t="s">
        <v>143</v>
      </c>
      <c r="C133" s="17" t="s">
        <v>128</v>
      </c>
      <c r="D133" s="18">
        <v>315</v>
      </c>
      <c r="E133" s="17" t="s">
        <v>70</v>
      </c>
      <c r="F133" s="36">
        <v>41365</v>
      </c>
      <c r="G133" s="47">
        <v>315</v>
      </c>
      <c r="H133" s="47">
        <v>315</v>
      </c>
      <c r="I133" s="15" t="s">
        <v>646</v>
      </c>
      <c r="J133" s="15">
        <v>131</v>
      </c>
      <c r="K133" s="15"/>
      <c r="L133" s="15"/>
      <c r="M133" s="15"/>
      <c r="N133" s="15"/>
      <c r="O133" s="15"/>
      <c r="P133" s="15"/>
      <c r="Q133" s="15"/>
      <c r="R133" s="15"/>
      <c r="S133" s="15"/>
      <c r="T133" s="15"/>
      <c r="U133" s="15"/>
      <c r="V133" s="15"/>
      <c r="W133" s="15"/>
    </row>
    <row r="134" spans="1:23">
      <c r="A134" s="17">
        <v>132</v>
      </c>
      <c r="B134" s="6" t="s">
        <v>11</v>
      </c>
      <c r="C134" s="17" t="s">
        <v>128</v>
      </c>
      <c r="D134" s="18">
        <v>315</v>
      </c>
      <c r="E134" s="17" t="s">
        <v>70</v>
      </c>
      <c r="F134" s="36">
        <v>41365</v>
      </c>
      <c r="G134" s="47">
        <v>315</v>
      </c>
      <c r="H134" s="47">
        <v>315</v>
      </c>
      <c r="I134" s="15" t="s">
        <v>647</v>
      </c>
      <c r="J134" s="15">
        <v>132</v>
      </c>
      <c r="K134" s="15"/>
      <c r="L134" s="15"/>
      <c r="M134" s="15"/>
      <c r="N134" s="15"/>
      <c r="O134" s="15"/>
      <c r="P134" s="15"/>
      <c r="Q134" s="15"/>
      <c r="R134" s="15"/>
      <c r="S134" s="15"/>
      <c r="T134" s="15"/>
      <c r="U134" s="15"/>
      <c r="V134" s="15"/>
      <c r="W134" s="15"/>
    </row>
    <row r="135" spans="1:23">
      <c r="A135" s="17">
        <v>133</v>
      </c>
      <c r="B135" s="6" t="s">
        <v>33</v>
      </c>
      <c r="C135" s="17" t="s">
        <v>128</v>
      </c>
      <c r="D135" s="18">
        <v>315</v>
      </c>
      <c r="E135" s="17" t="s">
        <v>70</v>
      </c>
      <c r="F135" s="36">
        <v>41365</v>
      </c>
      <c r="G135" s="47">
        <v>315</v>
      </c>
      <c r="H135" s="47">
        <v>315</v>
      </c>
      <c r="I135" s="15" t="s">
        <v>648</v>
      </c>
      <c r="J135" s="15">
        <v>133</v>
      </c>
      <c r="K135" s="15"/>
      <c r="L135" s="15"/>
      <c r="M135" s="15"/>
      <c r="N135" s="15"/>
      <c r="O135" s="15"/>
      <c r="P135" s="15"/>
      <c r="Q135" s="15"/>
      <c r="R135" s="15"/>
      <c r="S135" s="15"/>
      <c r="T135" s="15"/>
      <c r="U135" s="15"/>
      <c r="V135" s="15"/>
      <c r="W135" s="15"/>
    </row>
    <row r="136" spans="1:23" s="27" customFormat="1">
      <c r="A136" s="17">
        <v>134</v>
      </c>
      <c r="B136" s="2" t="s">
        <v>226</v>
      </c>
      <c r="C136" s="26" t="s">
        <v>128</v>
      </c>
      <c r="D136" s="18">
        <v>500</v>
      </c>
      <c r="E136" s="26" t="s">
        <v>70</v>
      </c>
      <c r="F136" s="37">
        <v>42310</v>
      </c>
      <c r="G136" s="49">
        <v>500</v>
      </c>
      <c r="H136" s="49">
        <v>500</v>
      </c>
      <c r="I136" s="15" t="s">
        <v>649</v>
      </c>
      <c r="J136" s="15">
        <v>134</v>
      </c>
      <c r="K136" s="70"/>
      <c r="L136" s="70"/>
      <c r="M136" s="70"/>
      <c r="N136" s="70"/>
      <c r="O136" s="70"/>
      <c r="P136" s="70"/>
      <c r="Q136" s="70"/>
      <c r="R136" s="70"/>
      <c r="S136" s="70"/>
      <c r="T136" s="70"/>
      <c r="U136" s="70"/>
      <c r="V136" s="70"/>
      <c r="W136" s="70"/>
    </row>
    <row r="137" spans="1:23">
      <c r="A137" s="17">
        <v>135</v>
      </c>
      <c r="B137" s="6" t="s">
        <v>144</v>
      </c>
      <c r="C137" s="17" t="s">
        <v>128</v>
      </c>
      <c r="D137" s="18">
        <v>315</v>
      </c>
      <c r="E137" s="17" t="s">
        <v>70</v>
      </c>
      <c r="F137" s="36">
        <v>41365</v>
      </c>
      <c r="G137" s="47">
        <v>315</v>
      </c>
      <c r="H137" s="47">
        <v>315</v>
      </c>
      <c r="I137" s="15" t="s">
        <v>650</v>
      </c>
      <c r="J137" s="15">
        <v>135</v>
      </c>
      <c r="K137" s="15"/>
      <c r="L137" s="15"/>
      <c r="M137" s="15"/>
      <c r="N137" s="15"/>
      <c r="O137" s="15"/>
      <c r="P137" s="15"/>
      <c r="Q137" s="15"/>
      <c r="R137" s="15"/>
      <c r="S137" s="15"/>
      <c r="T137" s="15"/>
      <c r="U137" s="15"/>
      <c r="V137" s="15"/>
      <c r="W137" s="15"/>
    </row>
    <row r="138" spans="1:23">
      <c r="A138" s="17">
        <v>136</v>
      </c>
      <c r="B138" s="6" t="s">
        <v>145</v>
      </c>
      <c r="C138" s="17" t="s">
        <v>128</v>
      </c>
      <c r="D138" s="18">
        <v>315</v>
      </c>
      <c r="E138" s="17" t="s">
        <v>70</v>
      </c>
      <c r="F138" s="36">
        <v>41365</v>
      </c>
      <c r="G138" s="47">
        <v>315</v>
      </c>
      <c r="H138" s="47">
        <v>315</v>
      </c>
      <c r="I138" s="15" t="s">
        <v>651</v>
      </c>
      <c r="J138" s="15">
        <v>136</v>
      </c>
      <c r="K138" s="15"/>
      <c r="L138" s="15"/>
      <c r="M138" s="15"/>
      <c r="N138" s="15"/>
      <c r="O138" s="15"/>
      <c r="P138" s="15"/>
      <c r="Q138" s="15"/>
      <c r="R138" s="15"/>
      <c r="S138" s="15"/>
      <c r="T138" s="15"/>
      <c r="U138" s="15"/>
      <c r="V138" s="15"/>
      <c r="W138" s="15"/>
    </row>
    <row r="139" spans="1:23">
      <c r="A139" s="17">
        <v>137</v>
      </c>
      <c r="B139" s="6" t="s">
        <v>146</v>
      </c>
      <c r="C139" s="17" t="s">
        <v>128</v>
      </c>
      <c r="D139" s="18">
        <v>315</v>
      </c>
      <c r="E139" s="17" t="s">
        <v>70</v>
      </c>
      <c r="F139" s="36">
        <v>41365</v>
      </c>
      <c r="G139" s="47">
        <v>315</v>
      </c>
      <c r="H139" s="47">
        <v>315</v>
      </c>
      <c r="I139" s="15" t="s">
        <v>652</v>
      </c>
      <c r="J139" s="15">
        <v>137</v>
      </c>
      <c r="K139" s="15"/>
      <c r="L139" s="15"/>
      <c r="M139" s="15"/>
      <c r="N139" s="15"/>
      <c r="O139" s="15"/>
      <c r="P139" s="15"/>
      <c r="Q139" s="15"/>
      <c r="R139" s="15"/>
      <c r="S139" s="15"/>
      <c r="T139" s="15"/>
      <c r="U139" s="15"/>
      <c r="V139" s="15"/>
      <c r="W139" s="15"/>
    </row>
    <row r="140" spans="1:23">
      <c r="A140" s="17">
        <v>138</v>
      </c>
      <c r="B140" s="6" t="s">
        <v>147</v>
      </c>
      <c r="C140" s="17" t="s">
        <v>128</v>
      </c>
      <c r="D140" s="18">
        <v>315</v>
      </c>
      <c r="E140" s="17" t="s">
        <v>70</v>
      </c>
      <c r="F140" s="36">
        <v>41365</v>
      </c>
      <c r="G140" s="47">
        <v>315</v>
      </c>
      <c r="H140" s="47">
        <v>315</v>
      </c>
      <c r="I140" s="15" t="s">
        <v>653</v>
      </c>
      <c r="J140" s="15">
        <v>138</v>
      </c>
      <c r="K140" s="15"/>
      <c r="L140" s="15"/>
      <c r="M140" s="15"/>
      <c r="N140" s="15"/>
      <c r="O140" s="15"/>
      <c r="P140" s="15"/>
      <c r="Q140" s="15"/>
      <c r="R140" s="15"/>
      <c r="S140" s="15"/>
      <c r="T140" s="15"/>
      <c r="U140" s="15"/>
      <c r="V140" s="15"/>
      <c r="W140" s="15"/>
    </row>
    <row r="141" spans="1:23">
      <c r="A141" s="17">
        <v>139</v>
      </c>
      <c r="B141" s="6" t="s">
        <v>3</v>
      </c>
      <c r="C141" s="17" t="s">
        <v>128</v>
      </c>
      <c r="D141" s="18">
        <v>315</v>
      </c>
      <c r="E141" s="17" t="s">
        <v>70</v>
      </c>
      <c r="F141" s="36">
        <v>41365</v>
      </c>
      <c r="G141" s="47">
        <v>315</v>
      </c>
      <c r="H141" s="47">
        <v>315</v>
      </c>
      <c r="I141" s="15" t="s">
        <v>654</v>
      </c>
      <c r="J141" s="15">
        <v>139</v>
      </c>
      <c r="K141" s="15"/>
      <c r="L141" s="15"/>
      <c r="M141" s="15"/>
      <c r="N141" s="15"/>
      <c r="O141" s="15"/>
      <c r="P141" s="15"/>
      <c r="Q141" s="15"/>
      <c r="R141" s="15"/>
      <c r="S141" s="15"/>
      <c r="T141" s="15"/>
      <c r="U141" s="15"/>
      <c r="V141" s="15"/>
      <c r="W141" s="15"/>
    </row>
    <row r="142" spans="1:23">
      <c r="A142" s="17">
        <v>140</v>
      </c>
      <c r="B142" s="6" t="s">
        <v>148</v>
      </c>
      <c r="C142" s="17" t="s">
        <v>128</v>
      </c>
      <c r="D142" s="18">
        <v>1500</v>
      </c>
      <c r="E142" s="17" t="s">
        <v>66</v>
      </c>
      <c r="F142" s="36">
        <v>41365</v>
      </c>
      <c r="G142" s="47">
        <v>1500</v>
      </c>
      <c r="H142" s="47">
        <v>1500</v>
      </c>
      <c r="I142" s="15" t="s">
        <v>655</v>
      </c>
      <c r="J142" s="15">
        <v>140</v>
      </c>
      <c r="K142" s="15"/>
      <c r="L142" s="15"/>
      <c r="M142" s="15"/>
      <c r="N142" s="15"/>
      <c r="O142" s="15"/>
      <c r="P142" s="15"/>
      <c r="Q142" s="15"/>
      <c r="R142" s="15"/>
      <c r="S142" s="15"/>
      <c r="T142" s="15"/>
      <c r="U142" s="15"/>
      <c r="V142" s="15"/>
      <c r="W142" s="15"/>
    </row>
    <row r="143" spans="1:23">
      <c r="A143" s="17">
        <v>141</v>
      </c>
      <c r="B143" s="6" t="s">
        <v>149</v>
      </c>
      <c r="C143" s="17" t="s">
        <v>128</v>
      </c>
      <c r="D143" s="18">
        <v>1500</v>
      </c>
      <c r="E143" s="17" t="s">
        <v>66</v>
      </c>
      <c r="F143" s="36">
        <v>41365</v>
      </c>
      <c r="G143" s="47">
        <v>1500</v>
      </c>
      <c r="H143" s="47">
        <v>1500</v>
      </c>
      <c r="I143" s="15" t="s">
        <v>656</v>
      </c>
      <c r="J143" s="15">
        <v>141</v>
      </c>
      <c r="K143" s="15"/>
      <c r="L143" s="15"/>
      <c r="M143" s="15"/>
      <c r="N143" s="15"/>
      <c r="O143" s="15"/>
      <c r="P143" s="15"/>
      <c r="Q143" s="15"/>
      <c r="R143" s="15"/>
      <c r="S143" s="15"/>
      <c r="T143" s="15"/>
      <c r="U143" s="15"/>
      <c r="V143" s="15"/>
      <c r="W143" s="15"/>
    </row>
    <row r="144" spans="1:23">
      <c r="A144" s="17">
        <v>142</v>
      </c>
      <c r="B144" s="6" t="s">
        <v>150</v>
      </c>
      <c r="C144" s="17" t="s">
        <v>128</v>
      </c>
      <c r="D144" s="18">
        <v>1500</v>
      </c>
      <c r="E144" s="17" t="s">
        <v>66</v>
      </c>
      <c r="F144" s="36">
        <v>41365</v>
      </c>
      <c r="G144" s="47">
        <v>1500</v>
      </c>
      <c r="H144" s="47">
        <v>1500</v>
      </c>
      <c r="I144" s="15" t="s">
        <v>657</v>
      </c>
      <c r="J144" s="15">
        <v>142</v>
      </c>
      <c r="K144" s="15"/>
      <c r="L144" s="15"/>
      <c r="M144" s="15"/>
      <c r="N144" s="15"/>
      <c r="O144" s="15"/>
      <c r="P144" s="15"/>
      <c r="Q144" s="15"/>
      <c r="R144" s="15"/>
      <c r="S144" s="15"/>
      <c r="T144" s="15"/>
      <c r="U144" s="15"/>
      <c r="V144" s="15"/>
      <c r="W144" s="15"/>
    </row>
    <row r="145" spans="1:23">
      <c r="A145" s="17">
        <v>143</v>
      </c>
      <c r="B145" s="6" t="s">
        <v>151</v>
      </c>
      <c r="C145" s="17" t="s">
        <v>128</v>
      </c>
      <c r="D145" s="18">
        <v>1500</v>
      </c>
      <c r="E145" s="17" t="s">
        <v>66</v>
      </c>
      <c r="F145" s="36">
        <v>41365</v>
      </c>
      <c r="G145" s="47">
        <v>1500</v>
      </c>
      <c r="H145" s="47">
        <v>1500</v>
      </c>
      <c r="I145" s="15" t="s">
        <v>658</v>
      </c>
      <c r="J145" s="15">
        <v>143</v>
      </c>
      <c r="K145" s="15"/>
      <c r="L145" s="15"/>
      <c r="M145" s="15"/>
      <c r="N145" s="15"/>
      <c r="O145" s="15"/>
      <c r="P145" s="15"/>
      <c r="Q145" s="15"/>
      <c r="R145" s="15"/>
      <c r="S145" s="15"/>
      <c r="T145" s="15"/>
      <c r="U145" s="15"/>
      <c r="V145" s="15"/>
      <c r="W145" s="15"/>
    </row>
    <row r="146" spans="1:23">
      <c r="A146" s="17">
        <v>144</v>
      </c>
      <c r="B146" s="6" t="s">
        <v>10</v>
      </c>
      <c r="C146" s="17" t="s">
        <v>128</v>
      </c>
      <c r="D146" s="18">
        <v>315</v>
      </c>
      <c r="E146" s="17" t="s">
        <v>70</v>
      </c>
      <c r="F146" s="36">
        <v>41365</v>
      </c>
      <c r="G146" s="47">
        <v>315</v>
      </c>
      <c r="H146" s="47">
        <v>315</v>
      </c>
      <c r="I146" s="15" t="s">
        <v>659</v>
      </c>
      <c r="J146" s="15">
        <v>144</v>
      </c>
      <c r="K146" s="15"/>
      <c r="L146" s="15"/>
      <c r="M146" s="15"/>
      <c r="N146" s="15"/>
      <c r="O146" s="15"/>
      <c r="P146" s="15"/>
      <c r="Q146" s="15"/>
      <c r="R146" s="15"/>
      <c r="S146" s="15"/>
      <c r="T146" s="15"/>
      <c r="U146" s="15"/>
      <c r="V146" s="15"/>
      <c r="W146" s="15"/>
    </row>
    <row r="147" spans="1:23">
      <c r="A147" s="17">
        <v>145</v>
      </c>
      <c r="B147" s="6" t="s">
        <v>152</v>
      </c>
      <c r="C147" s="17" t="s">
        <v>128</v>
      </c>
      <c r="D147" s="18">
        <v>1500</v>
      </c>
      <c r="E147" s="17" t="s">
        <v>66</v>
      </c>
      <c r="F147" s="36">
        <v>41365</v>
      </c>
      <c r="G147" s="47">
        <v>1500</v>
      </c>
      <c r="H147" s="47">
        <v>1500</v>
      </c>
      <c r="I147" s="15" t="s">
        <v>660</v>
      </c>
      <c r="J147" s="15">
        <v>145</v>
      </c>
      <c r="K147" s="15"/>
      <c r="L147" s="15"/>
      <c r="M147" s="15"/>
      <c r="N147" s="15"/>
      <c r="O147" s="15"/>
      <c r="P147" s="15"/>
      <c r="Q147" s="15"/>
      <c r="R147" s="15"/>
      <c r="S147" s="15"/>
      <c r="T147" s="15"/>
      <c r="U147" s="15"/>
      <c r="V147" s="15"/>
      <c r="W147" s="15"/>
    </row>
    <row r="148" spans="1:23">
      <c r="A148" s="17">
        <v>146</v>
      </c>
      <c r="B148" s="6" t="s">
        <v>153</v>
      </c>
      <c r="C148" s="17" t="s">
        <v>128</v>
      </c>
      <c r="D148" s="18">
        <v>1500</v>
      </c>
      <c r="E148" s="17" t="s">
        <v>66</v>
      </c>
      <c r="F148" s="36">
        <v>41365</v>
      </c>
      <c r="G148" s="47">
        <v>1500</v>
      </c>
      <c r="H148" s="47">
        <v>1500</v>
      </c>
      <c r="I148" s="15" t="s">
        <v>661</v>
      </c>
      <c r="J148" s="15">
        <v>146</v>
      </c>
      <c r="K148" s="15"/>
      <c r="L148" s="15"/>
      <c r="M148" s="15"/>
      <c r="N148" s="15"/>
      <c r="O148" s="15"/>
      <c r="P148" s="15"/>
      <c r="Q148" s="15"/>
      <c r="R148" s="15"/>
      <c r="S148" s="15"/>
      <c r="T148" s="15"/>
      <c r="U148" s="15"/>
      <c r="V148" s="15"/>
      <c r="W148" s="15"/>
    </row>
    <row r="149" spans="1:23">
      <c r="A149" s="17">
        <v>147</v>
      </c>
      <c r="B149" s="6" t="s">
        <v>154</v>
      </c>
      <c r="C149" s="17" t="s">
        <v>128</v>
      </c>
      <c r="D149" s="18">
        <v>1500</v>
      </c>
      <c r="E149" s="17" t="s">
        <v>66</v>
      </c>
      <c r="F149" s="36">
        <v>41365</v>
      </c>
      <c r="G149" s="47">
        <v>1500</v>
      </c>
      <c r="H149" s="47">
        <v>1500</v>
      </c>
      <c r="I149" s="15" t="s">
        <v>662</v>
      </c>
      <c r="J149" s="15">
        <v>147</v>
      </c>
      <c r="K149" s="15"/>
      <c r="L149" s="15"/>
      <c r="M149" s="15"/>
      <c r="N149" s="15"/>
      <c r="O149" s="15"/>
      <c r="P149" s="15"/>
      <c r="Q149" s="15"/>
      <c r="R149" s="15"/>
      <c r="S149" s="15"/>
      <c r="T149" s="15"/>
      <c r="U149" s="15"/>
      <c r="V149" s="15"/>
      <c r="W149" s="15"/>
    </row>
    <row r="150" spans="1:23">
      <c r="A150" s="17">
        <v>148</v>
      </c>
      <c r="B150" s="6" t="s">
        <v>155</v>
      </c>
      <c r="C150" s="17" t="s">
        <v>128</v>
      </c>
      <c r="D150" s="18">
        <v>1500</v>
      </c>
      <c r="E150" s="17" t="s">
        <v>70</v>
      </c>
      <c r="F150" s="36">
        <v>41365</v>
      </c>
      <c r="G150" s="47">
        <v>1500</v>
      </c>
      <c r="H150" s="47">
        <v>1500</v>
      </c>
      <c r="I150" s="15" t="s">
        <v>663</v>
      </c>
      <c r="J150" s="15">
        <v>148</v>
      </c>
      <c r="K150" s="15"/>
      <c r="L150" s="15"/>
      <c r="M150" s="15"/>
      <c r="N150" s="15"/>
      <c r="O150" s="15"/>
      <c r="P150" s="15"/>
      <c r="Q150" s="15"/>
      <c r="R150" s="15"/>
      <c r="S150" s="15"/>
      <c r="T150" s="15"/>
      <c r="U150" s="15"/>
      <c r="V150" s="15"/>
      <c r="W150" s="15"/>
    </row>
    <row r="151" spans="1:23">
      <c r="A151" s="17">
        <v>149</v>
      </c>
      <c r="B151" s="6" t="s">
        <v>156</v>
      </c>
      <c r="C151" s="17" t="s">
        <v>128</v>
      </c>
      <c r="D151" s="18">
        <v>1500</v>
      </c>
      <c r="E151" s="17" t="s">
        <v>70</v>
      </c>
      <c r="F151" s="36">
        <v>41365</v>
      </c>
      <c r="G151" s="47">
        <v>1500</v>
      </c>
      <c r="H151" s="47">
        <v>1500</v>
      </c>
      <c r="I151" s="15" t="s">
        <v>664</v>
      </c>
      <c r="J151" s="15">
        <v>149</v>
      </c>
      <c r="K151" s="15"/>
      <c r="L151" s="15"/>
      <c r="M151" s="15"/>
      <c r="N151" s="15"/>
      <c r="O151" s="15"/>
      <c r="P151" s="15"/>
      <c r="Q151" s="15"/>
      <c r="R151" s="15"/>
      <c r="S151" s="15"/>
      <c r="T151" s="15"/>
      <c r="U151" s="15"/>
      <c r="V151" s="15"/>
      <c r="W151" s="15"/>
    </row>
    <row r="152" spans="1:23">
      <c r="A152" s="17">
        <v>150</v>
      </c>
      <c r="B152" s="6" t="s">
        <v>157</v>
      </c>
      <c r="C152" s="17" t="s">
        <v>128</v>
      </c>
      <c r="D152" s="18">
        <v>315</v>
      </c>
      <c r="E152" s="17" t="s">
        <v>70</v>
      </c>
      <c r="F152" s="36">
        <v>41365</v>
      </c>
      <c r="G152" s="47">
        <v>315</v>
      </c>
      <c r="H152" s="47">
        <v>315</v>
      </c>
      <c r="I152" s="15" t="s">
        <v>665</v>
      </c>
      <c r="J152" s="15">
        <v>150</v>
      </c>
      <c r="K152" s="15"/>
      <c r="L152" s="15"/>
      <c r="M152" s="15"/>
      <c r="N152" s="15"/>
      <c r="O152" s="15"/>
      <c r="P152" s="15"/>
      <c r="Q152" s="15"/>
      <c r="R152" s="15"/>
      <c r="S152" s="15"/>
      <c r="T152" s="15"/>
      <c r="U152" s="15"/>
      <c r="V152" s="15"/>
      <c r="W152" s="15"/>
    </row>
    <row r="153" spans="1:23">
      <c r="A153" s="17">
        <v>151</v>
      </c>
      <c r="B153" s="6" t="s">
        <v>158</v>
      </c>
      <c r="C153" s="17" t="s">
        <v>128</v>
      </c>
      <c r="D153" s="18">
        <v>315</v>
      </c>
      <c r="E153" s="17" t="s">
        <v>70</v>
      </c>
      <c r="F153" s="36">
        <v>41365</v>
      </c>
      <c r="G153" s="47">
        <v>315</v>
      </c>
      <c r="H153" s="47">
        <v>315</v>
      </c>
      <c r="I153" s="15" t="s">
        <v>666</v>
      </c>
      <c r="J153" s="15">
        <v>151</v>
      </c>
      <c r="K153" s="15"/>
      <c r="L153" s="15"/>
      <c r="M153" s="15"/>
      <c r="N153" s="15"/>
      <c r="O153" s="15"/>
      <c r="P153" s="15"/>
      <c r="Q153" s="15"/>
      <c r="R153" s="15"/>
      <c r="S153" s="15"/>
      <c r="T153" s="15"/>
      <c r="U153" s="15"/>
      <c r="V153" s="15"/>
      <c r="W153" s="15"/>
    </row>
    <row r="154" spans="1:23">
      <c r="A154" s="17">
        <v>152</v>
      </c>
      <c r="B154" s="6" t="s">
        <v>159</v>
      </c>
      <c r="C154" s="17" t="s">
        <v>128</v>
      </c>
      <c r="D154" s="18">
        <v>1500</v>
      </c>
      <c r="E154" s="17" t="s">
        <v>70</v>
      </c>
      <c r="F154" s="36">
        <v>41365</v>
      </c>
      <c r="G154" s="47">
        <v>1500</v>
      </c>
      <c r="H154" s="47">
        <v>1500</v>
      </c>
      <c r="I154" s="15" t="s">
        <v>667</v>
      </c>
      <c r="J154" s="15">
        <v>152</v>
      </c>
      <c r="K154" s="15"/>
      <c r="L154" s="15"/>
      <c r="M154" s="15"/>
      <c r="N154" s="15"/>
      <c r="O154" s="15"/>
      <c r="P154" s="15"/>
      <c r="Q154" s="15"/>
      <c r="R154" s="15"/>
      <c r="S154" s="15"/>
      <c r="T154" s="15"/>
      <c r="U154" s="15"/>
      <c r="V154" s="15"/>
      <c r="W154" s="15"/>
    </row>
    <row r="155" spans="1:23">
      <c r="A155" s="17">
        <v>153</v>
      </c>
      <c r="B155" s="6" t="s">
        <v>160</v>
      </c>
      <c r="C155" s="17" t="s">
        <v>128</v>
      </c>
      <c r="D155" s="18">
        <v>1500</v>
      </c>
      <c r="E155" s="17" t="s">
        <v>66</v>
      </c>
      <c r="F155" s="36">
        <v>41365</v>
      </c>
      <c r="G155" s="47">
        <v>1500</v>
      </c>
      <c r="H155" s="47">
        <v>1500</v>
      </c>
      <c r="I155" s="15" t="s">
        <v>668</v>
      </c>
      <c r="J155" s="15">
        <v>153</v>
      </c>
      <c r="K155" s="15"/>
      <c r="L155" s="15"/>
      <c r="M155" s="15"/>
      <c r="N155" s="15"/>
      <c r="O155" s="15"/>
      <c r="P155" s="15"/>
      <c r="Q155" s="15"/>
      <c r="R155" s="15"/>
      <c r="S155" s="15"/>
      <c r="T155" s="15"/>
      <c r="U155" s="15"/>
      <c r="V155" s="15"/>
      <c r="W155" s="15"/>
    </row>
    <row r="156" spans="1:23">
      <c r="A156" s="17">
        <v>154</v>
      </c>
      <c r="B156" s="6" t="s">
        <v>161</v>
      </c>
      <c r="C156" s="17" t="s">
        <v>128</v>
      </c>
      <c r="D156" s="18">
        <v>1500</v>
      </c>
      <c r="E156" s="17" t="s">
        <v>66</v>
      </c>
      <c r="F156" s="36">
        <v>41365</v>
      </c>
      <c r="G156" s="47">
        <v>1500</v>
      </c>
      <c r="H156" s="47">
        <v>1500</v>
      </c>
      <c r="I156" s="15" t="s">
        <v>669</v>
      </c>
      <c r="J156" s="15">
        <v>154</v>
      </c>
      <c r="K156" s="15"/>
      <c r="L156" s="15"/>
      <c r="M156" s="15"/>
      <c r="N156" s="15"/>
      <c r="O156" s="15"/>
      <c r="P156" s="15"/>
      <c r="Q156" s="15"/>
      <c r="R156" s="15"/>
      <c r="S156" s="15"/>
      <c r="T156" s="15"/>
      <c r="U156" s="15"/>
      <c r="V156" s="15"/>
      <c r="W156" s="15"/>
    </row>
    <row r="157" spans="1:23">
      <c r="A157" s="17">
        <v>155</v>
      </c>
      <c r="B157" s="6" t="s">
        <v>162</v>
      </c>
      <c r="C157" s="17" t="s">
        <v>128</v>
      </c>
      <c r="D157" s="18">
        <v>1500</v>
      </c>
      <c r="E157" s="17" t="s">
        <v>70</v>
      </c>
      <c r="F157" s="36">
        <v>41821</v>
      </c>
      <c r="G157" s="47">
        <v>1500</v>
      </c>
      <c r="H157" s="47">
        <v>1500</v>
      </c>
      <c r="I157" s="15" t="s">
        <v>670</v>
      </c>
      <c r="J157" s="15">
        <v>155</v>
      </c>
      <c r="K157" s="15"/>
      <c r="L157" s="15"/>
      <c r="M157" s="15"/>
      <c r="N157" s="15"/>
      <c r="O157" s="15"/>
      <c r="P157" s="15"/>
      <c r="Q157" s="15"/>
      <c r="R157" s="15"/>
      <c r="S157" s="15"/>
      <c r="T157" s="15"/>
      <c r="U157" s="15"/>
      <c r="V157" s="15"/>
      <c r="W157" s="15"/>
    </row>
    <row r="158" spans="1:23">
      <c r="A158" s="17">
        <v>156</v>
      </c>
      <c r="B158" s="6" t="s">
        <v>163</v>
      </c>
      <c r="C158" s="17" t="s">
        <v>128</v>
      </c>
      <c r="D158" s="18">
        <v>1500</v>
      </c>
      <c r="E158" s="17" t="s">
        <v>66</v>
      </c>
      <c r="F158" s="36">
        <v>41809</v>
      </c>
      <c r="G158" s="47">
        <v>1500</v>
      </c>
      <c r="H158" s="47">
        <v>1500</v>
      </c>
      <c r="I158" s="15" t="s">
        <v>671</v>
      </c>
      <c r="J158" s="15">
        <v>156</v>
      </c>
      <c r="K158" s="15"/>
      <c r="L158" s="15"/>
      <c r="M158" s="15"/>
      <c r="N158" s="15"/>
      <c r="O158" s="15"/>
      <c r="P158" s="15"/>
      <c r="Q158" s="15"/>
      <c r="R158" s="15"/>
      <c r="S158" s="15"/>
      <c r="T158" s="15"/>
      <c r="U158" s="15"/>
      <c r="V158" s="15"/>
      <c r="W158" s="15"/>
    </row>
    <row r="159" spans="1:23">
      <c r="A159" s="17">
        <v>157</v>
      </c>
      <c r="B159" s="6" t="s">
        <v>164</v>
      </c>
      <c r="C159" s="17" t="s">
        <v>128</v>
      </c>
      <c r="D159" s="18">
        <v>1500</v>
      </c>
      <c r="E159" s="17" t="s">
        <v>66</v>
      </c>
      <c r="F159" s="36">
        <v>41829</v>
      </c>
      <c r="G159" s="47">
        <v>1500</v>
      </c>
      <c r="H159" s="47">
        <v>1500</v>
      </c>
      <c r="I159" s="15" t="s">
        <v>672</v>
      </c>
      <c r="J159" s="15">
        <v>157</v>
      </c>
      <c r="K159" s="15"/>
      <c r="L159" s="15"/>
      <c r="M159" s="15"/>
      <c r="N159" s="15"/>
      <c r="O159" s="15"/>
      <c r="P159" s="15"/>
      <c r="Q159" s="15"/>
      <c r="R159" s="15"/>
      <c r="S159" s="15"/>
      <c r="T159" s="15"/>
      <c r="U159" s="15"/>
      <c r="V159" s="15"/>
      <c r="W159" s="15"/>
    </row>
    <row r="160" spans="1:23">
      <c r="A160" s="17">
        <v>158</v>
      </c>
      <c r="B160" s="6" t="s">
        <v>165</v>
      </c>
      <c r="C160" s="17" t="s">
        <v>128</v>
      </c>
      <c r="D160" s="18">
        <v>315</v>
      </c>
      <c r="E160" s="17" t="s">
        <v>70</v>
      </c>
      <c r="F160" s="36">
        <v>42082</v>
      </c>
      <c r="G160" s="47">
        <v>315</v>
      </c>
      <c r="H160" s="47">
        <v>315</v>
      </c>
      <c r="I160" s="15" t="s">
        <v>673</v>
      </c>
      <c r="J160" s="15">
        <v>158</v>
      </c>
      <c r="K160" s="15"/>
      <c r="L160" s="15"/>
      <c r="M160" s="15"/>
      <c r="N160" s="15"/>
      <c r="O160" s="15"/>
      <c r="P160" s="15"/>
      <c r="Q160" s="15"/>
      <c r="R160" s="15"/>
      <c r="S160" s="15"/>
      <c r="T160" s="15"/>
      <c r="U160" s="15"/>
      <c r="V160" s="15"/>
      <c r="W160" s="15"/>
    </row>
    <row r="161" spans="1:23">
      <c r="A161" s="17">
        <v>159</v>
      </c>
      <c r="B161" s="6" t="s">
        <v>166</v>
      </c>
      <c r="C161" s="17" t="s">
        <v>128</v>
      </c>
      <c r="D161" s="18">
        <v>1500</v>
      </c>
      <c r="E161" s="17" t="s">
        <v>70</v>
      </c>
      <c r="F161" s="36">
        <v>42065</v>
      </c>
      <c r="G161" s="47">
        <v>1500</v>
      </c>
      <c r="H161" s="47">
        <v>1500</v>
      </c>
      <c r="I161" s="15" t="s">
        <v>674</v>
      </c>
      <c r="J161" s="15">
        <v>159</v>
      </c>
      <c r="K161" s="15"/>
      <c r="L161" s="15"/>
      <c r="M161" s="15"/>
      <c r="N161" s="15"/>
      <c r="O161" s="15"/>
      <c r="P161" s="15"/>
      <c r="Q161" s="15"/>
      <c r="R161" s="15"/>
      <c r="S161" s="15"/>
      <c r="T161" s="15"/>
      <c r="U161" s="15"/>
      <c r="V161" s="15"/>
      <c r="W161" s="15"/>
    </row>
    <row r="162" spans="1:23">
      <c r="A162" s="17">
        <v>160</v>
      </c>
      <c r="B162" s="6" t="s">
        <v>167</v>
      </c>
      <c r="C162" s="17" t="s">
        <v>128</v>
      </c>
      <c r="D162" s="18">
        <v>1500</v>
      </c>
      <c r="E162" s="17" t="s">
        <v>70</v>
      </c>
      <c r="F162" s="36">
        <v>42065</v>
      </c>
      <c r="G162" s="47">
        <v>1500</v>
      </c>
      <c r="H162" s="47">
        <v>1500</v>
      </c>
      <c r="I162" s="15" t="s">
        <v>675</v>
      </c>
      <c r="J162" s="15">
        <v>160</v>
      </c>
      <c r="K162" s="15"/>
      <c r="L162" s="15"/>
      <c r="M162" s="15"/>
      <c r="N162" s="15"/>
      <c r="O162" s="15"/>
      <c r="P162" s="15"/>
      <c r="Q162" s="15"/>
      <c r="R162" s="15"/>
      <c r="S162" s="15"/>
      <c r="T162" s="15"/>
      <c r="U162" s="15"/>
      <c r="V162" s="15"/>
      <c r="W162" s="15"/>
    </row>
    <row r="163" spans="1:23" s="27" customFormat="1">
      <c r="A163" s="17">
        <v>161</v>
      </c>
      <c r="B163" s="2" t="s">
        <v>2</v>
      </c>
      <c r="C163" s="26" t="s">
        <v>128</v>
      </c>
      <c r="D163" s="18">
        <v>1500</v>
      </c>
      <c r="E163" s="26" t="s">
        <v>66</v>
      </c>
      <c r="F163" s="39">
        <v>42168</v>
      </c>
      <c r="G163" s="49">
        <v>1500</v>
      </c>
      <c r="H163" s="49">
        <v>1500</v>
      </c>
      <c r="I163" s="15" t="s">
        <v>676</v>
      </c>
      <c r="J163" s="15">
        <v>161</v>
      </c>
      <c r="K163" s="70"/>
      <c r="L163" s="70"/>
      <c r="M163" s="70"/>
      <c r="N163" s="70"/>
      <c r="O163" s="70"/>
      <c r="P163" s="70"/>
      <c r="Q163" s="70"/>
      <c r="R163" s="70"/>
      <c r="S163" s="70"/>
      <c r="T163" s="70"/>
      <c r="U163" s="70"/>
      <c r="V163" s="70"/>
      <c r="W163" s="70"/>
    </row>
    <row r="164" spans="1:23" s="27" customFormat="1">
      <c r="A164" s="17">
        <v>162</v>
      </c>
      <c r="B164" s="2" t="s">
        <v>248</v>
      </c>
      <c r="C164" s="26" t="s">
        <v>128</v>
      </c>
      <c r="D164" s="18">
        <v>1500</v>
      </c>
      <c r="E164" s="26" t="s">
        <v>66</v>
      </c>
      <c r="F164" s="39"/>
      <c r="G164" s="49">
        <v>1500</v>
      </c>
      <c r="H164" s="49">
        <v>1500</v>
      </c>
      <c r="I164" s="15" t="s">
        <v>677</v>
      </c>
      <c r="J164" s="15">
        <v>162</v>
      </c>
      <c r="K164" s="70"/>
      <c r="L164" s="70"/>
      <c r="M164" s="70"/>
      <c r="N164" s="70"/>
      <c r="O164" s="70"/>
      <c r="P164" s="70"/>
      <c r="Q164" s="70"/>
      <c r="R164" s="70"/>
      <c r="S164" s="70"/>
      <c r="T164" s="70"/>
      <c r="U164" s="70"/>
      <c r="V164" s="70"/>
      <c r="W164" s="70"/>
    </row>
    <row r="165" spans="1:23" s="27" customFormat="1">
      <c r="A165" s="17">
        <v>163</v>
      </c>
      <c r="B165" s="2" t="s">
        <v>168</v>
      </c>
      <c r="C165" s="26" t="s">
        <v>169</v>
      </c>
      <c r="D165" s="18">
        <v>63</v>
      </c>
      <c r="E165" s="26" t="s">
        <v>66</v>
      </c>
      <c r="F165" s="39">
        <v>41365</v>
      </c>
      <c r="G165" s="49">
        <v>63</v>
      </c>
      <c r="H165" s="49">
        <v>63</v>
      </c>
      <c r="I165" s="15" t="s">
        <v>678</v>
      </c>
      <c r="J165" s="15">
        <v>163</v>
      </c>
      <c r="K165" s="70"/>
      <c r="L165" s="70"/>
      <c r="M165" s="70"/>
      <c r="N165" s="70"/>
      <c r="O165" s="70"/>
      <c r="P165" s="70"/>
      <c r="Q165" s="70"/>
      <c r="R165" s="70"/>
      <c r="S165" s="70"/>
      <c r="T165" s="70"/>
      <c r="U165" s="70"/>
      <c r="V165" s="70"/>
      <c r="W165" s="70"/>
    </row>
    <row r="166" spans="1:23">
      <c r="A166" s="17">
        <v>164</v>
      </c>
      <c r="B166" s="6" t="s">
        <v>170</v>
      </c>
      <c r="C166" s="17" t="s">
        <v>169</v>
      </c>
      <c r="D166" s="18">
        <v>240</v>
      </c>
      <c r="E166" s="17" t="s">
        <v>70</v>
      </c>
      <c r="F166" s="36">
        <v>41365</v>
      </c>
      <c r="G166" s="47">
        <v>240</v>
      </c>
      <c r="H166" s="47">
        <v>240</v>
      </c>
      <c r="I166" s="15" t="s">
        <v>679</v>
      </c>
      <c r="J166" s="15">
        <v>164</v>
      </c>
      <c r="K166" s="15"/>
      <c r="L166" s="15"/>
      <c r="M166" s="15"/>
      <c r="N166" s="15"/>
      <c r="O166" s="15"/>
      <c r="P166" s="15"/>
      <c r="Q166" s="15"/>
      <c r="R166" s="15"/>
      <c r="S166" s="15"/>
      <c r="T166" s="15"/>
      <c r="U166" s="15"/>
      <c r="V166" s="15"/>
      <c r="W166" s="15"/>
    </row>
    <row r="167" spans="1:23">
      <c r="A167" s="17">
        <v>165</v>
      </c>
      <c r="B167" s="6" t="s">
        <v>171</v>
      </c>
      <c r="C167" s="17" t="s">
        <v>169</v>
      </c>
      <c r="D167" s="18">
        <v>50</v>
      </c>
      <c r="E167" s="17" t="s">
        <v>66</v>
      </c>
      <c r="F167" s="36">
        <v>41365</v>
      </c>
      <c r="G167" s="47">
        <v>50</v>
      </c>
      <c r="H167" s="47">
        <v>50</v>
      </c>
      <c r="I167" s="15" t="s">
        <v>680</v>
      </c>
      <c r="J167" s="15">
        <v>165</v>
      </c>
      <c r="K167" s="15"/>
      <c r="L167" s="15"/>
      <c r="M167" s="15"/>
      <c r="N167" s="15"/>
      <c r="O167" s="15"/>
      <c r="P167" s="15"/>
      <c r="Q167" s="15"/>
      <c r="R167" s="15"/>
      <c r="S167" s="15"/>
      <c r="T167" s="15"/>
      <c r="U167" s="15"/>
      <c r="V167" s="15"/>
      <c r="W167" s="15"/>
    </row>
    <row r="168" spans="1:23">
      <c r="A168" s="17">
        <v>166</v>
      </c>
      <c r="B168" s="6" t="s">
        <v>172</v>
      </c>
      <c r="C168" s="17" t="s">
        <v>169</v>
      </c>
      <c r="D168" s="18">
        <v>50</v>
      </c>
      <c r="E168" s="17" t="s">
        <v>70</v>
      </c>
      <c r="F168" s="36">
        <v>41365</v>
      </c>
      <c r="G168" s="47">
        <v>50</v>
      </c>
      <c r="H168" s="47">
        <v>50</v>
      </c>
      <c r="I168" s="15" t="s">
        <v>681</v>
      </c>
      <c r="J168" s="15">
        <v>166</v>
      </c>
      <c r="K168" s="15"/>
      <c r="L168" s="15"/>
      <c r="M168" s="15"/>
      <c r="N168" s="15"/>
      <c r="O168" s="15"/>
      <c r="P168" s="15"/>
      <c r="Q168" s="15"/>
      <c r="R168" s="15"/>
      <c r="S168" s="15"/>
      <c r="T168" s="15"/>
      <c r="U168" s="15"/>
      <c r="V168" s="15"/>
      <c r="W168" s="15"/>
    </row>
    <row r="169" spans="1:23">
      <c r="A169" s="17">
        <v>167</v>
      </c>
      <c r="B169" s="6" t="s">
        <v>21</v>
      </c>
      <c r="C169" s="17" t="s">
        <v>169</v>
      </c>
      <c r="D169" s="18">
        <v>63</v>
      </c>
      <c r="E169" s="17" t="s">
        <v>70</v>
      </c>
      <c r="F169" s="36">
        <v>41365</v>
      </c>
      <c r="G169" s="47">
        <v>63</v>
      </c>
      <c r="H169" s="47">
        <v>63</v>
      </c>
      <c r="I169" s="15" t="s">
        <v>682</v>
      </c>
      <c r="J169" s="15">
        <v>167</v>
      </c>
      <c r="K169" s="15"/>
      <c r="L169" s="15"/>
      <c r="M169" s="15"/>
      <c r="N169" s="15"/>
      <c r="O169" s="15"/>
      <c r="P169" s="15"/>
      <c r="Q169" s="15"/>
      <c r="R169" s="15"/>
      <c r="S169" s="15"/>
      <c r="T169" s="15"/>
      <c r="U169" s="15"/>
      <c r="V169" s="15"/>
      <c r="W169" s="15"/>
    </row>
    <row r="170" spans="1:23">
      <c r="A170" s="17">
        <v>168</v>
      </c>
      <c r="B170" s="6" t="s">
        <v>19</v>
      </c>
      <c r="C170" s="17" t="s">
        <v>169</v>
      </c>
      <c r="D170" s="18">
        <v>63</v>
      </c>
      <c r="E170" s="17" t="s">
        <v>70</v>
      </c>
      <c r="F170" s="36">
        <v>41365</v>
      </c>
      <c r="G170" s="47">
        <v>63</v>
      </c>
      <c r="H170" s="47">
        <v>63</v>
      </c>
      <c r="I170" s="15" t="s">
        <v>683</v>
      </c>
      <c r="J170" s="15">
        <v>168</v>
      </c>
      <c r="K170" s="15"/>
      <c r="L170" s="15"/>
      <c r="M170" s="15"/>
      <c r="N170" s="15"/>
      <c r="O170" s="15"/>
      <c r="P170" s="15"/>
      <c r="Q170" s="15"/>
      <c r="R170" s="15"/>
      <c r="S170" s="15"/>
      <c r="T170" s="15"/>
      <c r="U170" s="15"/>
      <c r="V170" s="15"/>
      <c r="W170" s="15"/>
    </row>
    <row r="171" spans="1:23">
      <c r="A171" s="17">
        <v>169</v>
      </c>
      <c r="B171" s="6" t="s">
        <v>5</v>
      </c>
      <c r="C171" s="17" t="s">
        <v>169</v>
      </c>
      <c r="D171" s="18">
        <v>50</v>
      </c>
      <c r="E171" s="17" t="s">
        <v>70</v>
      </c>
      <c r="F171" s="36">
        <v>41365</v>
      </c>
      <c r="G171" s="47">
        <v>50</v>
      </c>
      <c r="H171" s="47">
        <v>50</v>
      </c>
      <c r="I171" s="15" t="s">
        <v>684</v>
      </c>
      <c r="J171" s="15">
        <v>169</v>
      </c>
      <c r="K171" s="15"/>
      <c r="L171" s="15"/>
      <c r="M171" s="15"/>
      <c r="N171" s="15"/>
      <c r="O171" s="15"/>
      <c r="P171" s="15"/>
      <c r="Q171" s="15"/>
      <c r="R171" s="15"/>
      <c r="S171" s="15"/>
      <c r="T171" s="15"/>
      <c r="U171" s="15"/>
      <c r="V171" s="15"/>
      <c r="W171" s="15"/>
    </row>
    <row r="172" spans="1:23">
      <c r="A172" s="17">
        <v>170</v>
      </c>
      <c r="B172" s="6" t="s">
        <v>173</v>
      </c>
      <c r="C172" s="17" t="s">
        <v>169</v>
      </c>
      <c r="D172" s="18">
        <v>240</v>
      </c>
      <c r="E172" s="17" t="s">
        <v>70</v>
      </c>
      <c r="F172" s="36">
        <v>41365</v>
      </c>
      <c r="G172" s="47">
        <v>240</v>
      </c>
      <c r="H172" s="47">
        <v>240</v>
      </c>
      <c r="I172" s="15" t="s">
        <v>685</v>
      </c>
      <c r="J172" s="15">
        <v>170</v>
      </c>
      <c r="K172" s="15"/>
      <c r="L172" s="15"/>
      <c r="M172" s="15"/>
      <c r="N172" s="15"/>
      <c r="O172" s="15"/>
      <c r="P172" s="15"/>
      <c r="Q172" s="15"/>
      <c r="R172" s="15"/>
      <c r="S172" s="15"/>
      <c r="T172" s="15"/>
      <c r="U172" s="15"/>
      <c r="V172" s="15"/>
      <c r="W172" s="15"/>
    </row>
    <row r="173" spans="1:23">
      <c r="A173" s="17">
        <v>171</v>
      </c>
      <c r="B173" s="6" t="s">
        <v>38</v>
      </c>
      <c r="C173" s="17" t="s">
        <v>169</v>
      </c>
      <c r="D173" s="18">
        <v>240</v>
      </c>
      <c r="E173" s="17" t="s">
        <v>66</v>
      </c>
      <c r="F173" s="36">
        <v>41365</v>
      </c>
      <c r="G173" s="47">
        <v>240</v>
      </c>
      <c r="H173" s="47">
        <v>240</v>
      </c>
      <c r="I173" s="15" t="s">
        <v>686</v>
      </c>
      <c r="J173" s="15">
        <v>171</v>
      </c>
      <c r="K173" s="15"/>
      <c r="L173" s="15"/>
      <c r="M173" s="15"/>
      <c r="N173" s="15"/>
      <c r="O173" s="15"/>
      <c r="P173" s="15"/>
      <c r="Q173" s="15"/>
      <c r="R173" s="15"/>
      <c r="S173" s="15"/>
      <c r="T173" s="15"/>
      <c r="U173" s="15"/>
      <c r="V173" s="15"/>
      <c r="W173" s="15"/>
    </row>
    <row r="174" spans="1:23">
      <c r="A174" s="17">
        <v>172</v>
      </c>
      <c r="B174" s="6" t="s">
        <v>174</v>
      </c>
      <c r="C174" s="17" t="s">
        <v>169</v>
      </c>
      <c r="D174" s="18">
        <v>240</v>
      </c>
      <c r="E174" s="17" t="s">
        <v>70</v>
      </c>
      <c r="F174" s="36">
        <v>41365</v>
      </c>
      <c r="G174" s="47">
        <v>240</v>
      </c>
      <c r="H174" s="47">
        <v>240</v>
      </c>
      <c r="I174" s="15" t="s">
        <v>687</v>
      </c>
      <c r="J174" s="15">
        <v>172</v>
      </c>
      <c r="K174" s="15"/>
      <c r="L174" s="15"/>
      <c r="M174" s="15"/>
      <c r="N174" s="15"/>
      <c r="O174" s="15"/>
      <c r="P174" s="15"/>
      <c r="Q174" s="15"/>
      <c r="R174" s="15"/>
      <c r="S174" s="15"/>
      <c r="T174" s="15"/>
      <c r="U174" s="15"/>
      <c r="V174" s="15"/>
      <c r="W174" s="15"/>
    </row>
    <row r="175" spans="1:23">
      <c r="A175" s="17">
        <v>173</v>
      </c>
      <c r="B175" s="6" t="s">
        <v>175</v>
      </c>
      <c r="C175" s="17" t="s">
        <v>169</v>
      </c>
      <c r="D175" s="18">
        <v>240</v>
      </c>
      <c r="E175" s="17" t="s">
        <v>66</v>
      </c>
      <c r="F175" s="36">
        <v>41365</v>
      </c>
      <c r="G175" s="47">
        <v>240</v>
      </c>
      <c r="H175" s="47">
        <v>240</v>
      </c>
      <c r="I175" s="15" t="s">
        <v>688</v>
      </c>
      <c r="J175" s="15">
        <v>173</v>
      </c>
      <c r="K175" s="15"/>
      <c r="L175" s="15"/>
      <c r="M175" s="15"/>
      <c r="N175" s="15"/>
      <c r="O175" s="15"/>
      <c r="P175" s="15"/>
      <c r="Q175" s="15"/>
      <c r="R175" s="15"/>
      <c r="S175" s="15"/>
      <c r="T175" s="15"/>
      <c r="U175" s="15"/>
      <c r="V175" s="15"/>
      <c r="W175" s="15"/>
    </row>
    <row r="176" spans="1:23">
      <c r="A176" s="17">
        <v>174</v>
      </c>
      <c r="B176" s="6" t="s">
        <v>176</v>
      </c>
      <c r="C176" s="17" t="s">
        <v>169</v>
      </c>
      <c r="D176" s="18">
        <v>240</v>
      </c>
      <c r="E176" s="17" t="s">
        <v>66</v>
      </c>
      <c r="F176" s="36">
        <v>41365</v>
      </c>
      <c r="G176" s="47">
        <v>240</v>
      </c>
      <c r="H176" s="47">
        <v>240</v>
      </c>
      <c r="I176" s="15" t="s">
        <v>689</v>
      </c>
      <c r="J176" s="15">
        <v>174</v>
      </c>
      <c r="K176" s="15"/>
      <c r="L176" s="15"/>
      <c r="M176" s="15"/>
      <c r="N176" s="15"/>
      <c r="O176" s="15"/>
      <c r="P176" s="15"/>
      <c r="Q176" s="15"/>
      <c r="R176" s="15"/>
      <c r="S176" s="15"/>
      <c r="T176" s="15"/>
      <c r="U176" s="15"/>
      <c r="V176" s="15"/>
      <c r="W176" s="15"/>
    </row>
    <row r="177" spans="1:23">
      <c r="A177" s="17">
        <v>175</v>
      </c>
      <c r="B177" s="6" t="s">
        <v>177</v>
      </c>
      <c r="C177" s="17" t="s">
        <v>169</v>
      </c>
      <c r="D177" s="18">
        <v>240</v>
      </c>
      <c r="E177" s="17" t="s">
        <v>66</v>
      </c>
      <c r="F177" s="36">
        <v>41365</v>
      </c>
      <c r="G177" s="47">
        <v>240</v>
      </c>
      <c r="H177" s="47">
        <v>240</v>
      </c>
      <c r="I177" s="15" t="s">
        <v>690</v>
      </c>
      <c r="J177" s="15">
        <v>175</v>
      </c>
      <c r="K177" s="15"/>
      <c r="L177" s="15"/>
      <c r="M177" s="15"/>
      <c r="N177" s="15"/>
      <c r="O177" s="15"/>
      <c r="P177" s="15"/>
      <c r="Q177" s="15"/>
      <c r="R177" s="15"/>
      <c r="S177" s="15"/>
      <c r="T177" s="15"/>
      <c r="U177" s="15"/>
      <c r="V177" s="15"/>
      <c r="W177" s="15"/>
    </row>
    <row r="178" spans="1:23">
      <c r="A178" s="17">
        <v>176</v>
      </c>
      <c r="B178" s="6" t="s">
        <v>178</v>
      </c>
      <c r="C178" s="17" t="s">
        <v>169</v>
      </c>
      <c r="D178" s="18">
        <v>240</v>
      </c>
      <c r="E178" s="17" t="s">
        <v>66</v>
      </c>
      <c r="F178" s="36">
        <v>41365</v>
      </c>
      <c r="G178" s="47">
        <v>240</v>
      </c>
      <c r="H178" s="47">
        <v>240</v>
      </c>
      <c r="I178" s="15" t="s">
        <v>691</v>
      </c>
      <c r="J178" s="15">
        <v>176</v>
      </c>
      <c r="K178" s="15"/>
      <c r="L178" s="15"/>
      <c r="M178" s="15"/>
      <c r="N178" s="15"/>
      <c r="O178" s="15"/>
      <c r="P178" s="15"/>
      <c r="Q178" s="15"/>
      <c r="R178" s="15"/>
      <c r="S178" s="15"/>
      <c r="T178" s="15"/>
      <c r="U178" s="15"/>
      <c r="V178" s="15"/>
      <c r="W178" s="15"/>
    </row>
    <row r="179" spans="1:23">
      <c r="A179" s="17">
        <v>177</v>
      </c>
      <c r="B179" s="6" t="s">
        <v>179</v>
      </c>
      <c r="C179" s="17" t="s">
        <v>169</v>
      </c>
      <c r="D179" s="18">
        <v>80</v>
      </c>
      <c r="E179" s="17" t="s">
        <v>66</v>
      </c>
      <c r="F179" s="36">
        <v>41365</v>
      </c>
      <c r="G179" s="47">
        <v>80</v>
      </c>
      <c r="H179" s="47">
        <v>80</v>
      </c>
      <c r="I179" s="15" t="s">
        <v>692</v>
      </c>
      <c r="J179" s="15">
        <v>177</v>
      </c>
      <c r="K179" s="15"/>
      <c r="L179" s="15"/>
      <c r="M179" s="15"/>
      <c r="N179" s="15"/>
      <c r="O179" s="15"/>
      <c r="P179" s="15"/>
      <c r="Q179" s="15"/>
      <c r="R179" s="15"/>
      <c r="S179" s="15"/>
      <c r="T179" s="15"/>
      <c r="U179" s="15"/>
      <c r="V179" s="15"/>
      <c r="W179" s="15"/>
    </row>
    <row r="180" spans="1:23">
      <c r="A180" s="17">
        <v>178</v>
      </c>
      <c r="B180" s="6" t="s">
        <v>9</v>
      </c>
      <c r="C180" s="17" t="s">
        <v>169</v>
      </c>
      <c r="D180" s="18">
        <v>240</v>
      </c>
      <c r="E180" s="17" t="s">
        <v>66</v>
      </c>
      <c r="F180" s="36">
        <v>41365</v>
      </c>
      <c r="G180" s="47">
        <v>240</v>
      </c>
      <c r="H180" s="47">
        <v>240</v>
      </c>
      <c r="I180" s="15" t="s">
        <v>693</v>
      </c>
      <c r="J180" s="15">
        <v>178</v>
      </c>
      <c r="K180" s="15"/>
      <c r="L180" s="15"/>
      <c r="M180" s="15"/>
      <c r="N180" s="15"/>
      <c r="O180" s="15"/>
      <c r="P180" s="15"/>
      <c r="Q180" s="15"/>
      <c r="R180" s="15"/>
      <c r="S180" s="15"/>
      <c r="T180" s="15"/>
      <c r="U180" s="15"/>
      <c r="V180" s="15"/>
      <c r="W180" s="15"/>
    </row>
    <row r="181" spans="1:23">
      <c r="A181" s="17">
        <v>179</v>
      </c>
      <c r="B181" s="6" t="s">
        <v>180</v>
      </c>
      <c r="C181" s="17" t="s">
        <v>169</v>
      </c>
      <c r="D181" s="18">
        <v>50</v>
      </c>
      <c r="E181" s="17" t="s">
        <v>70</v>
      </c>
      <c r="F181" s="36">
        <v>41365</v>
      </c>
      <c r="G181" s="47">
        <v>50</v>
      </c>
      <c r="H181" s="47">
        <v>50</v>
      </c>
      <c r="I181" s="15" t="s">
        <v>694</v>
      </c>
      <c r="J181" s="15">
        <v>179</v>
      </c>
      <c r="K181" s="15"/>
      <c r="L181" s="15"/>
      <c r="M181" s="15"/>
      <c r="N181" s="15"/>
      <c r="O181" s="15"/>
      <c r="P181" s="15"/>
      <c r="Q181" s="15"/>
      <c r="R181" s="15"/>
      <c r="S181" s="15"/>
      <c r="T181" s="15"/>
      <c r="U181" s="15"/>
      <c r="V181" s="15"/>
      <c r="W181" s="15"/>
    </row>
    <row r="182" spans="1:23">
      <c r="A182" s="17">
        <v>180</v>
      </c>
      <c r="B182" s="6" t="s">
        <v>181</v>
      </c>
      <c r="C182" s="17" t="s">
        <v>169</v>
      </c>
      <c r="D182" s="18">
        <v>80</v>
      </c>
      <c r="E182" s="17" t="s">
        <v>66</v>
      </c>
      <c r="F182" s="36">
        <v>41365</v>
      </c>
      <c r="G182" s="47">
        <v>80</v>
      </c>
      <c r="H182" s="47">
        <v>80</v>
      </c>
      <c r="I182" s="15" t="s">
        <v>695</v>
      </c>
      <c r="J182" s="15">
        <v>180</v>
      </c>
      <c r="K182" s="15"/>
      <c r="L182" s="15"/>
      <c r="M182" s="15"/>
      <c r="N182" s="15"/>
      <c r="O182" s="15"/>
      <c r="P182" s="15"/>
      <c r="Q182" s="15"/>
      <c r="R182" s="15"/>
      <c r="S182" s="15"/>
      <c r="T182" s="15"/>
      <c r="U182" s="15"/>
      <c r="V182" s="15"/>
      <c r="W182" s="15"/>
    </row>
    <row r="183" spans="1:23">
      <c r="A183" s="17">
        <v>181</v>
      </c>
      <c r="B183" s="6" t="s">
        <v>20</v>
      </c>
      <c r="C183" s="17" t="s">
        <v>169</v>
      </c>
      <c r="D183" s="18">
        <v>50</v>
      </c>
      <c r="E183" s="17" t="s">
        <v>70</v>
      </c>
      <c r="F183" s="36">
        <v>41365</v>
      </c>
      <c r="G183" s="47">
        <v>50</v>
      </c>
      <c r="H183" s="47">
        <v>50</v>
      </c>
      <c r="I183" s="15" t="s">
        <v>696</v>
      </c>
      <c r="J183" s="15">
        <v>181</v>
      </c>
      <c r="K183" s="15"/>
      <c r="L183" s="15"/>
      <c r="M183" s="15"/>
      <c r="N183" s="15"/>
      <c r="O183" s="15"/>
      <c r="P183" s="15"/>
      <c r="Q183" s="15"/>
      <c r="R183" s="15"/>
      <c r="S183" s="15"/>
      <c r="T183" s="15"/>
      <c r="U183" s="15"/>
      <c r="V183" s="15"/>
      <c r="W183" s="15"/>
    </row>
    <row r="184" spans="1:23">
      <c r="A184" s="17">
        <v>182</v>
      </c>
      <c r="B184" s="6" t="s">
        <v>16</v>
      </c>
      <c r="C184" s="17" t="s">
        <v>169</v>
      </c>
      <c r="D184" s="18">
        <v>80</v>
      </c>
      <c r="E184" s="17" t="s">
        <v>70</v>
      </c>
      <c r="F184" s="36">
        <v>41365</v>
      </c>
      <c r="G184" s="47">
        <v>80</v>
      </c>
      <c r="H184" s="47">
        <v>80</v>
      </c>
      <c r="I184" s="15" t="s">
        <v>697</v>
      </c>
      <c r="J184" s="15">
        <v>182</v>
      </c>
      <c r="K184" s="15"/>
      <c r="L184" s="15"/>
      <c r="M184" s="15"/>
      <c r="N184" s="15"/>
      <c r="O184" s="15"/>
      <c r="P184" s="15"/>
      <c r="Q184" s="15"/>
      <c r="R184" s="15"/>
      <c r="S184" s="15"/>
      <c r="T184" s="15"/>
      <c r="U184" s="15"/>
      <c r="V184" s="15"/>
      <c r="W184" s="15"/>
    </row>
    <row r="185" spans="1:23">
      <c r="A185" s="17">
        <v>183</v>
      </c>
      <c r="B185" s="6" t="s">
        <v>15</v>
      </c>
      <c r="C185" s="17" t="s">
        <v>169</v>
      </c>
      <c r="D185" s="18">
        <v>240</v>
      </c>
      <c r="E185" s="17" t="s">
        <v>66</v>
      </c>
      <c r="F185" s="36">
        <v>41365</v>
      </c>
      <c r="G185" s="47">
        <v>240</v>
      </c>
      <c r="H185" s="47">
        <v>240</v>
      </c>
      <c r="I185" s="15" t="s">
        <v>698</v>
      </c>
      <c r="J185" s="15">
        <v>183</v>
      </c>
      <c r="K185" s="15"/>
      <c r="L185" s="15"/>
      <c r="M185" s="15"/>
      <c r="N185" s="15"/>
      <c r="O185" s="15"/>
      <c r="P185" s="15"/>
      <c r="Q185" s="15"/>
      <c r="R185" s="15"/>
      <c r="S185" s="15"/>
      <c r="T185" s="15"/>
      <c r="U185" s="15"/>
      <c r="V185" s="15"/>
      <c r="W185" s="15"/>
    </row>
    <row r="186" spans="1:23">
      <c r="A186" s="17">
        <v>184</v>
      </c>
      <c r="B186" s="6" t="s">
        <v>182</v>
      </c>
      <c r="C186" s="17" t="s">
        <v>169</v>
      </c>
      <c r="D186" s="18">
        <v>240</v>
      </c>
      <c r="E186" s="17" t="s">
        <v>66</v>
      </c>
      <c r="F186" s="36">
        <v>41365</v>
      </c>
      <c r="G186" s="47">
        <v>240</v>
      </c>
      <c r="H186" s="47">
        <v>240</v>
      </c>
      <c r="I186" s="15" t="s">
        <v>699</v>
      </c>
      <c r="J186" s="15">
        <v>184</v>
      </c>
      <c r="K186" s="15"/>
      <c r="L186" s="15"/>
      <c r="M186" s="15"/>
      <c r="N186" s="15"/>
      <c r="O186" s="15"/>
      <c r="P186" s="15"/>
      <c r="Q186" s="15"/>
      <c r="R186" s="15"/>
      <c r="S186" s="15"/>
      <c r="T186" s="15"/>
      <c r="U186" s="15"/>
      <c r="V186" s="15"/>
      <c r="W186" s="15"/>
    </row>
    <row r="187" spans="1:23">
      <c r="A187" s="17">
        <v>185</v>
      </c>
      <c r="B187" s="6" t="s">
        <v>183</v>
      </c>
      <c r="C187" s="17" t="s">
        <v>169</v>
      </c>
      <c r="D187" s="18">
        <v>240</v>
      </c>
      <c r="E187" s="17" t="s">
        <v>66</v>
      </c>
      <c r="F187" s="36">
        <v>41365</v>
      </c>
      <c r="G187" s="47">
        <v>240</v>
      </c>
      <c r="H187" s="47">
        <v>240</v>
      </c>
      <c r="I187" s="15" t="s">
        <v>700</v>
      </c>
      <c r="J187" s="15">
        <v>185</v>
      </c>
      <c r="K187" s="15"/>
      <c r="L187" s="15"/>
      <c r="M187" s="15"/>
      <c r="N187" s="15"/>
      <c r="O187" s="15"/>
      <c r="P187" s="15"/>
      <c r="Q187" s="15"/>
      <c r="R187" s="15"/>
      <c r="S187" s="15"/>
      <c r="T187" s="15"/>
      <c r="U187" s="15"/>
      <c r="V187" s="15"/>
      <c r="W187" s="15"/>
    </row>
    <row r="188" spans="1:23">
      <c r="A188" s="17">
        <v>186</v>
      </c>
      <c r="B188" s="6" t="s">
        <v>184</v>
      </c>
      <c r="C188" s="17" t="s">
        <v>169</v>
      </c>
      <c r="D188" s="18">
        <v>240</v>
      </c>
      <c r="E188" s="17" t="s">
        <v>70</v>
      </c>
      <c r="F188" s="36">
        <v>41365</v>
      </c>
      <c r="G188" s="47">
        <v>240</v>
      </c>
      <c r="H188" s="47">
        <v>240</v>
      </c>
      <c r="I188" s="15" t="s">
        <v>701</v>
      </c>
      <c r="J188" s="15">
        <v>186</v>
      </c>
      <c r="K188" s="15"/>
      <c r="L188" s="15"/>
      <c r="M188" s="15"/>
      <c r="N188" s="15"/>
      <c r="O188" s="15"/>
      <c r="P188" s="15"/>
      <c r="Q188" s="15"/>
      <c r="R188" s="15"/>
      <c r="S188" s="15"/>
      <c r="T188" s="15"/>
      <c r="U188" s="15"/>
      <c r="V188" s="15"/>
      <c r="W188" s="15"/>
    </row>
    <row r="189" spans="1:23">
      <c r="A189" s="17">
        <v>187</v>
      </c>
      <c r="B189" s="6" t="s">
        <v>185</v>
      </c>
      <c r="C189" s="17" t="s">
        <v>169</v>
      </c>
      <c r="D189" s="18">
        <v>240</v>
      </c>
      <c r="E189" s="17" t="s">
        <v>70</v>
      </c>
      <c r="F189" s="36">
        <v>41365</v>
      </c>
      <c r="G189" s="47">
        <v>240</v>
      </c>
      <c r="H189" s="47">
        <v>240</v>
      </c>
      <c r="I189" s="15" t="s">
        <v>702</v>
      </c>
      <c r="J189" s="15">
        <v>187</v>
      </c>
      <c r="K189" s="15"/>
      <c r="L189" s="15"/>
      <c r="M189" s="15"/>
      <c r="N189" s="15"/>
      <c r="O189" s="15"/>
      <c r="P189" s="15"/>
      <c r="Q189" s="15"/>
      <c r="R189" s="15"/>
      <c r="S189" s="15"/>
      <c r="T189" s="15"/>
      <c r="U189" s="15"/>
      <c r="V189" s="15"/>
      <c r="W189" s="15"/>
    </row>
    <row r="190" spans="1:23">
      <c r="A190" s="17">
        <v>188</v>
      </c>
      <c r="B190" s="6" t="s">
        <v>186</v>
      </c>
      <c r="C190" s="17" t="s">
        <v>169</v>
      </c>
      <c r="D190" s="18">
        <v>240</v>
      </c>
      <c r="E190" s="17" t="s">
        <v>70</v>
      </c>
      <c r="F190" s="36">
        <v>41365</v>
      </c>
      <c r="G190" s="47">
        <v>240</v>
      </c>
      <c r="H190" s="47">
        <v>240</v>
      </c>
      <c r="I190" s="15" t="s">
        <v>703</v>
      </c>
      <c r="J190" s="15">
        <v>188</v>
      </c>
      <c r="K190" s="15"/>
      <c r="L190" s="15"/>
      <c r="M190" s="15"/>
      <c r="N190" s="15"/>
      <c r="O190" s="15"/>
      <c r="P190" s="15"/>
      <c r="Q190" s="15"/>
      <c r="R190" s="15"/>
      <c r="S190" s="15"/>
      <c r="T190" s="15"/>
      <c r="U190" s="15"/>
      <c r="V190" s="15"/>
      <c r="W190" s="15"/>
    </row>
    <row r="191" spans="1:23">
      <c r="A191" s="17">
        <v>189</v>
      </c>
      <c r="B191" s="6" t="s">
        <v>187</v>
      </c>
      <c r="C191" s="17" t="s">
        <v>169</v>
      </c>
      <c r="D191" s="18">
        <v>330</v>
      </c>
      <c r="E191" s="17" t="s">
        <v>70</v>
      </c>
      <c r="F191" s="36">
        <v>41365</v>
      </c>
      <c r="G191" s="47">
        <v>330</v>
      </c>
      <c r="H191" s="47">
        <v>330</v>
      </c>
      <c r="I191" s="15" t="s">
        <v>704</v>
      </c>
      <c r="J191" s="15">
        <v>189</v>
      </c>
      <c r="K191" s="15"/>
      <c r="L191" s="15"/>
      <c r="M191" s="15"/>
      <c r="N191" s="15"/>
      <c r="O191" s="15"/>
      <c r="P191" s="15"/>
      <c r="Q191" s="15"/>
      <c r="R191" s="15"/>
      <c r="S191" s="15"/>
      <c r="T191" s="15"/>
      <c r="U191" s="15"/>
      <c r="V191" s="15"/>
      <c r="W191" s="15"/>
    </row>
    <row r="192" spans="1:23">
      <c r="A192" s="17">
        <v>190</v>
      </c>
      <c r="B192" s="6" t="s">
        <v>188</v>
      </c>
      <c r="C192" s="17" t="s">
        <v>169</v>
      </c>
      <c r="D192" s="18">
        <v>330</v>
      </c>
      <c r="E192" s="17" t="s">
        <v>70</v>
      </c>
      <c r="F192" s="36">
        <v>41365</v>
      </c>
      <c r="G192" s="47">
        <v>330</v>
      </c>
      <c r="H192" s="47">
        <v>330</v>
      </c>
      <c r="I192" s="15" t="s">
        <v>705</v>
      </c>
      <c r="J192" s="15">
        <v>190</v>
      </c>
      <c r="K192" s="15"/>
      <c r="L192" s="15"/>
      <c r="M192" s="15"/>
      <c r="N192" s="15"/>
      <c r="O192" s="15"/>
      <c r="P192" s="15"/>
      <c r="Q192" s="15"/>
      <c r="R192" s="15"/>
      <c r="S192" s="15"/>
      <c r="T192" s="15"/>
      <c r="U192" s="15"/>
      <c r="V192" s="15"/>
      <c r="W192" s="15"/>
    </row>
    <row r="193" spans="1:23">
      <c r="A193" s="17">
        <v>191</v>
      </c>
      <c r="B193" s="6" t="s">
        <v>189</v>
      </c>
      <c r="C193" s="17" t="s">
        <v>169</v>
      </c>
      <c r="D193" s="18">
        <v>240</v>
      </c>
      <c r="E193" s="17" t="s">
        <v>70</v>
      </c>
      <c r="F193" s="36">
        <v>41365</v>
      </c>
      <c r="G193" s="47">
        <v>240</v>
      </c>
      <c r="H193" s="47">
        <v>240</v>
      </c>
      <c r="I193" s="15" t="s">
        <v>706</v>
      </c>
      <c r="J193" s="15">
        <v>191</v>
      </c>
      <c r="K193" s="15"/>
      <c r="L193" s="15"/>
      <c r="M193" s="15"/>
      <c r="N193" s="15"/>
      <c r="O193" s="15"/>
      <c r="P193" s="15"/>
      <c r="Q193" s="15"/>
      <c r="R193" s="15"/>
      <c r="S193" s="15"/>
      <c r="T193" s="15"/>
      <c r="U193" s="15"/>
      <c r="V193" s="15"/>
      <c r="W193" s="15"/>
    </row>
    <row r="194" spans="1:23">
      <c r="A194" s="17">
        <v>192</v>
      </c>
      <c r="B194" s="6" t="s">
        <v>190</v>
      </c>
      <c r="C194" s="17" t="s">
        <v>169</v>
      </c>
      <c r="D194" s="18">
        <v>240</v>
      </c>
      <c r="E194" s="17" t="s">
        <v>70</v>
      </c>
      <c r="F194" s="36">
        <v>41730</v>
      </c>
      <c r="G194" s="47">
        <v>240</v>
      </c>
      <c r="H194" s="47">
        <v>240</v>
      </c>
      <c r="I194" s="15" t="s">
        <v>707</v>
      </c>
      <c r="J194" s="15">
        <v>192</v>
      </c>
      <c r="K194" s="15"/>
      <c r="L194" s="15"/>
      <c r="M194" s="15"/>
      <c r="N194" s="15"/>
      <c r="O194" s="15"/>
      <c r="P194" s="15"/>
      <c r="Q194" s="15"/>
      <c r="R194" s="15"/>
      <c r="S194" s="15"/>
      <c r="T194" s="15"/>
      <c r="U194" s="15"/>
      <c r="V194" s="15"/>
      <c r="W194" s="15"/>
    </row>
    <row r="195" spans="1:23">
      <c r="A195" s="17">
        <v>193</v>
      </c>
      <c r="B195" s="6" t="s">
        <v>191</v>
      </c>
      <c r="C195" s="17" t="s">
        <v>169</v>
      </c>
      <c r="D195" s="18">
        <v>330</v>
      </c>
      <c r="E195" s="17" t="s">
        <v>66</v>
      </c>
      <c r="F195" s="36">
        <v>41730</v>
      </c>
      <c r="G195" s="47">
        <v>240</v>
      </c>
      <c r="H195" s="47">
        <v>240</v>
      </c>
      <c r="I195" s="15" t="s">
        <v>708</v>
      </c>
      <c r="J195" s="15">
        <v>193</v>
      </c>
      <c r="K195" s="15"/>
      <c r="L195" s="15"/>
      <c r="M195" s="15"/>
      <c r="N195" s="15"/>
      <c r="O195" s="15"/>
      <c r="P195" s="15"/>
      <c r="Q195" s="15"/>
      <c r="R195" s="15"/>
      <c r="S195" s="15"/>
      <c r="T195" s="15"/>
      <c r="U195" s="15"/>
      <c r="V195" s="15"/>
      <c r="W195" s="15"/>
    </row>
    <row r="196" spans="1:23">
      <c r="A196" s="17">
        <v>194</v>
      </c>
      <c r="B196" s="6" t="s">
        <v>192</v>
      </c>
      <c r="C196" s="17" t="s">
        <v>169</v>
      </c>
      <c r="D196" s="18">
        <v>330</v>
      </c>
      <c r="E196" s="17" t="s">
        <v>66</v>
      </c>
      <c r="F196" s="36">
        <v>41747</v>
      </c>
      <c r="G196" s="47">
        <v>240</v>
      </c>
      <c r="H196" s="47">
        <v>240</v>
      </c>
      <c r="I196" s="15" t="s">
        <v>709</v>
      </c>
      <c r="J196" s="15">
        <v>194</v>
      </c>
      <c r="K196" s="15"/>
      <c r="L196" s="15"/>
      <c r="M196" s="15"/>
      <c r="N196" s="15"/>
      <c r="O196" s="15"/>
      <c r="P196" s="15"/>
      <c r="Q196" s="15"/>
      <c r="R196" s="15"/>
      <c r="S196" s="15"/>
      <c r="T196" s="15"/>
      <c r="U196" s="15"/>
      <c r="V196" s="15"/>
      <c r="W196" s="15"/>
    </row>
    <row r="197" spans="1:23">
      <c r="A197" s="17">
        <v>195</v>
      </c>
      <c r="B197" s="6" t="s">
        <v>13</v>
      </c>
      <c r="C197" s="17" t="s">
        <v>169</v>
      </c>
      <c r="D197" s="18">
        <v>240</v>
      </c>
      <c r="E197" s="17" t="s">
        <v>70</v>
      </c>
      <c r="F197" s="36">
        <v>41365</v>
      </c>
      <c r="G197" s="47">
        <v>240</v>
      </c>
      <c r="H197" s="47">
        <v>240</v>
      </c>
      <c r="I197" s="15" t="s">
        <v>710</v>
      </c>
      <c r="J197" s="15">
        <v>195</v>
      </c>
      <c r="K197" s="15"/>
      <c r="L197" s="15"/>
      <c r="M197" s="15"/>
      <c r="N197" s="15"/>
      <c r="O197" s="15"/>
      <c r="P197" s="15"/>
      <c r="Q197" s="15"/>
      <c r="R197" s="15"/>
      <c r="S197" s="15"/>
      <c r="T197" s="15"/>
      <c r="U197" s="15"/>
      <c r="V197" s="15"/>
      <c r="W197" s="15"/>
    </row>
    <row r="198" spans="1:23">
      <c r="A198" s="17">
        <v>196</v>
      </c>
      <c r="B198" s="6" t="s">
        <v>27</v>
      </c>
      <c r="C198" s="17" t="s">
        <v>169</v>
      </c>
      <c r="D198" s="18">
        <v>125</v>
      </c>
      <c r="E198" s="17" t="s">
        <v>70</v>
      </c>
      <c r="F198" s="36">
        <v>41759</v>
      </c>
      <c r="G198" s="47">
        <v>125</v>
      </c>
      <c r="H198" s="47">
        <v>125</v>
      </c>
      <c r="I198" s="15" t="s">
        <v>711</v>
      </c>
      <c r="J198" s="15">
        <v>196</v>
      </c>
      <c r="K198" s="15"/>
      <c r="L198" s="15"/>
      <c r="M198" s="15"/>
      <c r="N198" s="15"/>
      <c r="O198" s="15"/>
      <c r="P198" s="15"/>
      <c r="Q198" s="15"/>
      <c r="R198" s="15"/>
      <c r="S198" s="15"/>
      <c r="T198" s="15"/>
      <c r="U198" s="15"/>
      <c r="V198" s="15"/>
      <c r="W198" s="15"/>
    </row>
    <row r="199" spans="1:23">
      <c r="A199" s="17">
        <v>197</v>
      </c>
      <c r="B199" s="6" t="s">
        <v>4</v>
      </c>
      <c r="C199" s="17" t="s">
        <v>169</v>
      </c>
      <c r="D199" s="18">
        <v>240</v>
      </c>
      <c r="E199" s="17" t="s">
        <v>66</v>
      </c>
      <c r="F199" s="36">
        <v>41785</v>
      </c>
      <c r="G199" s="47">
        <v>240</v>
      </c>
      <c r="H199" s="47">
        <v>240</v>
      </c>
      <c r="I199" s="15" t="s">
        <v>712</v>
      </c>
      <c r="J199" s="15">
        <v>197</v>
      </c>
      <c r="K199" s="15"/>
      <c r="L199" s="15"/>
      <c r="M199" s="15"/>
      <c r="N199" s="15"/>
      <c r="O199" s="15"/>
      <c r="P199" s="15"/>
      <c r="Q199" s="15"/>
      <c r="R199" s="15"/>
      <c r="S199" s="15"/>
      <c r="T199" s="15"/>
      <c r="U199" s="15"/>
      <c r="V199" s="15"/>
      <c r="W199" s="15"/>
    </row>
    <row r="200" spans="1:23">
      <c r="A200" s="17">
        <v>198</v>
      </c>
      <c r="B200" s="6" t="s">
        <v>193</v>
      </c>
      <c r="C200" s="17" t="s">
        <v>169</v>
      </c>
      <c r="D200" s="18">
        <v>125</v>
      </c>
      <c r="E200" s="17" t="s">
        <v>66</v>
      </c>
      <c r="F200" s="36">
        <v>41846</v>
      </c>
      <c r="G200" s="47">
        <v>125</v>
      </c>
      <c r="H200" s="47">
        <v>125</v>
      </c>
      <c r="I200" s="15" t="s">
        <v>713</v>
      </c>
      <c r="J200" s="15">
        <v>198</v>
      </c>
      <c r="K200" s="15"/>
      <c r="L200" s="15"/>
      <c r="M200" s="15"/>
      <c r="N200" s="15"/>
      <c r="O200" s="15"/>
      <c r="P200" s="15"/>
      <c r="Q200" s="15"/>
      <c r="R200" s="15"/>
      <c r="S200" s="15"/>
      <c r="T200" s="15"/>
      <c r="U200" s="15"/>
      <c r="V200" s="15"/>
      <c r="W200" s="15"/>
    </row>
    <row r="201" spans="1:23">
      <c r="A201" s="17">
        <v>199</v>
      </c>
      <c r="B201" s="6" t="s">
        <v>194</v>
      </c>
      <c r="C201" s="17" t="s">
        <v>169</v>
      </c>
      <c r="D201" s="18">
        <v>240</v>
      </c>
      <c r="E201" s="17" t="s">
        <v>70</v>
      </c>
      <c r="F201" s="36">
        <v>41761</v>
      </c>
      <c r="G201" s="47">
        <v>240</v>
      </c>
      <c r="H201" s="47">
        <v>240</v>
      </c>
      <c r="I201" s="15" t="s">
        <v>714</v>
      </c>
      <c r="J201" s="15">
        <v>199</v>
      </c>
      <c r="K201" s="15"/>
      <c r="L201" s="15"/>
      <c r="M201" s="15"/>
      <c r="N201" s="15"/>
      <c r="O201" s="15"/>
      <c r="P201" s="15"/>
      <c r="Q201" s="15"/>
      <c r="R201" s="15"/>
      <c r="S201" s="15"/>
      <c r="T201" s="15"/>
      <c r="U201" s="15"/>
      <c r="V201" s="15"/>
      <c r="W201" s="15"/>
    </row>
    <row r="202" spans="1:23">
      <c r="A202" s="17">
        <v>200</v>
      </c>
      <c r="B202" s="6" t="s">
        <v>195</v>
      </c>
      <c r="C202" s="17" t="s">
        <v>169</v>
      </c>
      <c r="D202" s="18">
        <v>125</v>
      </c>
      <c r="E202" s="17" t="s">
        <v>66</v>
      </c>
      <c r="F202" s="36">
        <v>41852</v>
      </c>
      <c r="G202" s="47">
        <v>125</v>
      </c>
      <c r="H202" s="47">
        <v>125</v>
      </c>
      <c r="I202" s="15" t="s">
        <v>715</v>
      </c>
      <c r="J202" s="15">
        <v>200</v>
      </c>
      <c r="K202" s="15"/>
      <c r="L202" s="15"/>
      <c r="M202" s="15"/>
      <c r="N202" s="15"/>
      <c r="O202" s="15"/>
      <c r="P202" s="15"/>
      <c r="Q202" s="15"/>
      <c r="R202" s="15"/>
      <c r="S202" s="15"/>
      <c r="T202" s="15"/>
      <c r="U202" s="15"/>
      <c r="V202" s="15"/>
      <c r="W202" s="15"/>
    </row>
    <row r="203" spans="1:23">
      <c r="A203" s="17">
        <v>201</v>
      </c>
      <c r="B203" s="6" t="s">
        <v>196</v>
      </c>
      <c r="C203" s="17" t="s">
        <v>169</v>
      </c>
      <c r="D203" s="18">
        <v>240</v>
      </c>
      <c r="E203" s="17" t="s">
        <v>70</v>
      </c>
      <c r="F203" s="36">
        <v>41853</v>
      </c>
      <c r="G203" s="47">
        <v>240</v>
      </c>
      <c r="H203" s="47">
        <v>240</v>
      </c>
      <c r="I203" s="15" t="s">
        <v>716</v>
      </c>
      <c r="J203" s="15">
        <v>201</v>
      </c>
      <c r="K203" s="15"/>
      <c r="L203" s="15"/>
      <c r="M203" s="15"/>
      <c r="N203" s="15"/>
      <c r="O203" s="15"/>
      <c r="P203" s="15"/>
      <c r="Q203" s="15"/>
      <c r="R203" s="15"/>
      <c r="S203" s="15"/>
      <c r="T203" s="15"/>
      <c r="U203" s="15"/>
      <c r="V203" s="15"/>
      <c r="W203" s="15"/>
    </row>
    <row r="204" spans="1:23">
      <c r="A204" s="17">
        <v>202</v>
      </c>
      <c r="B204" s="6" t="s">
        <v>18</v>
      </c>
      <c r="C204" s="17" t="s">
        <v>169</v>
      </c>
      <c r="D204" s="18">
        <v>240</v>
      </c>
      <c r="E204" s="17" t="s">
        <v>70</v>
      </c>
      <c r="F204" s="36">
        <v>41858</v>
      </c>
      <c r="G204" s="47">
        <v>240</v>
      </c>
      <c r="H204" s="47">
        <v>240</v>
      </c>
      <c r="I204" s="15" t="s">
        <v>717</v>
      </c>
      <c r="J204" s="15">
        <v>202</v>
      </c>
      <c r="K204" s="15"/>
      <c r="L204" s="15"/>
      <c r="M204" s="15"/>
      <c r="N204" s="15"/>
      <c r="O204" s="15"/>
      <c r="P204" s="15"/>
      <c r="Q204" s="15"/>
      <c r="R204" s="15"/>
      <c r="S204" s="15"/>
      <c r="T204" s="15"/>
      <c r="U204" s="15"/>
      <c r="V204" s="15"/>
      <c r="W204" s="15"/>
    </row>
    <row r="205" spans="1:23">
      <c r="A205" s="17">
        <v>203</v>
      </c>
      <c r="B205" s="6" t="s">
        <v>197</v>
      </c>
      <c r="C205" s="17" t="s">
        <v>169</v>
      </c>
      <c r="D205" s="18">
        <v>240</v>
      </c>
      <c r="E205" s="17" t="s">
        <v>66</v>
      </c>
      <c r="F205" s="36">
        <v>41872</v>
      </c>
      <c r="G205" s="47">
        <v>240</v>
      </c>
      <c r="H205" s="47">
        <v>240</v>
      </c>
      <c r="I205" s="15" t="s">
        <v>718</v>
      </c>
      <c r="J205" s="15">
        <v>203</v>
      </c>
      <c r="K205" s="15"/>
      <c r="L205" s="15"/>
      <c r="M205" s="15"/>
      <c r="N205" s="15"/>
      <c r="O205" s="15"/>
      <c r="P205" s="15"/>
      <c r="Q205" s="15"/>
      <c r="R205" s="15"/>
      <c r="S205" s="15"/>
      <c r="T205" s="15"/>
      <c r="U205" s="15"/>
      <c r="V205" s="15"/>
      <c r="W205" s="15"/>
    </row>
    <row r="206" spans="1:23">
      <c r="A206" s="17">
        <v>204</v>
      </c>
      <c r="B206" s="6" t="s">
        <v>198</v>
      </c>
      <c r="C206" s="17" t="s">
        <v>169</v>
      </c>
      <c r="D206" s="18">
        <v>240</v>
      </c>
      <c r="E206" s="17" t="s">
        <v>66</v>
      </c>
      <c r="F206" s="36">
        <v>41880</v>
      </c>
      <c r="G206" s="47">
        <v>240</v>
      </c>
      <c r="H206" s="47">
        <v>240</v>
      </c>
      <c r="I206" s="15" t="s">
        <v>719</v>
      </c>
      <c r="J206" s="15">
        <v>204</v>
      </c>
      <c r="K206" s="15"/>
      <c r="L206" s="15"/>
      <c r="M206" s="15"/>
      <c r="N206" s="15"/>
      <c r="O206" s="15"/>
      <c r="P206" s="15"/>
      <c r="Q206" s="15"/>
      <c r="R206" s="15"/>
      <c r="S206" s="15"/>
      <c r="T206" s="15"/>
      <c r="U206" s="15"/>
      <c r="V206" s="15"/>
      <c r="W206" s="15"/>
    </row>
    <row r="207" spans="1:23">
      <c r="A207" s="17">
        <v>205</v>
      </c>
      <c r="B207" s="6" t="s">
        <v>199</v>
      </c>
      <c r="C207" s="17" t="s">
        <v>169</v>
      </c>
      <c r="D207" s="18">
        <v>80</v>
      </c>
      <c r="E207" s="17" t="s">
        <v>70</v>
      </c>
      <c r="F207" s="36">
        <v>41913</v>
      </c>
      <c r="G207" s="47">
        <v>80</v>
      </c>
      <c r="H207" s="47">
        <v>80</v>
      </c>
      <c r="I207" s="15" t="s">
        <v>720</v>
      </c>
      <c r="J207" s="15">
        <v>205</v>
      </c>
      <c r="K207" s="15"/>
      <c r="L207" s="15"/>
      <c r="M207" s="15"/>
      <c r="N207" s="15"/>
      <c r="O207" s="15"/>
      <c r="P207" s="15"/>
      <c r="Q207" s="15"/>
      <c r="R207" s="15"/>
      <c r="S207" s="15"/>
      <c r="T207" s="15"/>
      <c r="U207" s="15"/>
      <c r="V207" s="15"/>
      <c r="W207" s="15"/>
    </row>
    <row r="208" spans="1:23">
      <c r="A208" s="17">
        <v>206</v>
      </c>
      <c r="B208" s="6" t="s">
        <v>200</v>
      </c>
      <c r="C208" s="17" t="s">
        <v>169</v>
      </c>
      <c r="D208" s="18">
        <v>80</v>
      </c>
      <c r="E208" s="17" t="s">
        <v>70</v>
      </c>
      <c r="F208" s="36">
        <v>41914</v>
      </c>
      <c r="G208" s="47">
        <v>80</v>
      </c>
      <c r="H208" s="47">
        <v>80</v>
      </c>
      <c r="I208" s="15" t="s">
        <v>721</v>
      </c>
      <c r="J208" s="15">
        <v>206</v>
      </c>
      <c r="K208" s="15"/>
      <c r="L208" s="15"/>
      <c r="M208" s="15"/>
      <c r="N208" s="15"/>
      <c r="O208" s="15"/>
      <c r="P208" s="15"/>
      <c r="Q208" s="15"/>
      <c r="R208" s="15"/>
      <c r="S208" s="15"/>
      <c r="T208" s="15"/>
      <c r="U208" s="15"/>
      <c r="V208" s="15"/>
      <c r="W208" s="15"/>
    </row>
    <row r="209" spans="1:23">
      <c r="A209" s="17">
        <v>207</v>
      </c>
      <c r="B209" s="6" t="s">
        <v>201</v>
      </c>
      <c r="C209" s="17" t="s">
        <v>169</v>
      </c>
      <c r="D209" s="18">
        <v>125</v>
      </c>
      <c r="E209" s="17" t="s">
        <v>66</v>
      </c>
      <c r="F209" s="36">
        <v>41914</v>
      </c>
      <c r="G209" s="47">
        <v>125</v>
      </c>
      <c r="H209" s="47">
        <v>125</v>
      </c>
      <c r="I209" s="15" t="s">
        <v>722</v>
      </c>
      <c r="J209" s="15">
        <v>207</v>
      </c>
      <c r="K209" s="15"/>
      <c r="L209" s="15"/>
      <c r="M209" s="15"/>
      <c r="N209" s="15"/>
      <c r="O209" s="15"/>
      <c r="P209" s="15"/>
      <c r="Q209" s="15"/>
      <c r="R209" s="15"/>
      <c r="S209" s="15"/>
      <c r="T209" s="15"/>
      <c r="U209" s="15"/>
      <c r="V209" s="15"/>
      <c r="W209" s="15"/>
    </row>
    <row r="210" spans="1:23">
      <c r="A210" s="17">
        <v>208</v>
      </c>
      <c r="B210" s="6" t="s">
        <v>202</v>
      </c>
      <c r="C210" s="17" t="s">
        <v>169</v>
      </c>
      <c r="D210" s="18">
        <v>330</v>
      </c>
      <c r="E210" s="17" t="s">
        <v>70</v>
      </c>
      <c r="F210" s="36">
        <v>41946</v>
      </c>
      <c r="G210" s="47">
        <v>330</v>
      </c>
      <c r="H210" s="47">
        <v>330</v>
      </c>
      <c r="I210" s="15" t="s">
        <v>723</v>
      </c>
      <c r="J210" s="15">
        <v>208</v>
      </c>
      <c r="K210" s="15"/>
      <c r="L210" s="15"/>
      <c r="M210" s="15"/>
      <c r="N210" s="15"/>
      <c r="O210" s="15"/>
      <c r="P210" s="15"/>
      <c r="Q210" s="15"/>
      <c r="R210" s="15"/>
      <c r="S210" s="15"/>
      <c r="T210" s="15"/>
      <c r="U210" s="15"/>
      <c r="V210" s="15"/>
      <c r="W210" s="15"/>
    </row>
    <row r="211" spans="1:23">
      <c r="A211" s="17">
        <v>209</v>
      </c>
      <c r="B211" s="6" t="s">
        <v>203</v>
      </c>
      <c r="C211" s="17" t="s">
        <v>169</v>
      </c>
      <c r="D211" s="18">
        <v>80</v>
      </c>
      <c r="E211" s="17" t="s">
        <v>70</v>
      </c>
      <c r="F211" s="36">
        <v>41969</v>
      </c>
      <c r="G211" s="47">
        <v>80</v>
      </c>
      <c r="H211" s="47">
        <v>80</v>
      </c>
      <c r="I211" s="15" t="s">
        <v>724</v>
      </c>
      <c r="J211" s="15">
        <v>209</v>
      </c>
      <c r="K211" s="15"/>
      <c r="L211" s="15"/>
      <c r="M211" s="15"/>
      <c r="N211" s="15"/>
      <c r="O211" s="15"/>
      <c r="P211" s="15"/>
      <c r="Q211" s="15"/>
      <c r="R211" s="15"/>
      <c r="S211" s="15"/>
      <c r="T211" s="15"/>
      <c r="U211" s="15"/>
      <c r="V211" s="15"/>
      <c r="W211" s="15"/>
    </row>
    <row r="212" spans="1:23">
      <c r="A212" s="17">
        <v>210</v>
      </c>
      <c r="B212" s="6" t="s">
        <v>204</v>
      </c>
      <c r="C212" s="17" t="s">
        <v>169</v>
      </c>
      <c r="D212" s="18">
        <v>125</v>
      </c>
      <c r="E212" s="17" t="s">
        <v>70</v>
      </c>
      <c r="F212" s="36">
        <v>41986</v>
      </c>
      <c r="G212" s="47">
        <v>125</v>
      </c>
      <c r="H212" s="47">
        <v>125</v>
      </c>
      <c r="I212" s="15" t="s">
        <v>725</v>
      </c>
      <c r="J212" s="15">
        <v>210</v>
      </c>
      <c r="K212" s="15"/>
      <c r="L212" s="15"/>
      <c r="M212" s="15"/>
      <c r="N212" s="15"/>
      <c r="O212" s="15"/>
      <c r="P212" s="15"/>
      <c r="Q212" s="15"/>
      <c r="R212" s="15"/>
      <c r="S212" s="15"/>
      <c r="T212" s="15"/>
      <c r="U212" s="15"/>
      <c r="V212" s="15"/>
      <c r="W212" s="15"/>
    </row>
    <row r="213" spans="1:23">
      <c r="A213" s="17">
        <v>211</v>
      </c>
      <c r="B213" s="21" t="s">
        <v>31</v>
      </c>
      <c r="C213" s="17" t="s">
        <v>169</v>
      </c>
      <c r="D213" s="18">
        <v>50</v>
      </c>
      <c r="E213" s="17" t="s">
        <v>70</v>
      </c>
      <c r="F213" s="36">
        <v>41986</v>
      </c>
      <c r="G213" s="47">
        <v>50</v>
      </c>
      <c r="H213" s="47">
        <v>50</v>
      </c>
      <c r="I213" s="15" t="s">
        <v>726</v>
      </c>
      <c r="J213" s="15">
        <v>211</v>
      </c>
      <c r="K213" s="15"/>
      <c r="L213" s="15"/>
      <c r="M213" s="15"/>
      <c r="N213" s="15"/>
      <c r="O213" s="15"/>
      <c r="P213" s="15"/>
      <c r="Q213" s="15"/>
      <c r="R213" s="15"/>
      <c r="S213" s="15"/>
      <c r="T213" s="15"/>
      <c r="U213" s="15"/>
      <c r="V213" s="15"/>
      <c r="W213" s="15"/>
    </row>
    <row r="214" spans="1:23">
      <c r="A214" s="17">
        <v>212</v>
      </c>
      <c r="B214" s="22" t="s">
        <v>32</v>
      </c>
      <c r="C214" s="17" t="s">
        <v>169</v>
      </c>
      <c r="D214" s="18">
        <v>50</v>
      </c>
      <c r="E214" s="17" t="s">
        <v>70</v>
      </c>
      <c r="F214" s="36">
        <v>41986</v>
      </c>
      <c r="G214" s="47">
        <v>50</v>
      </c>
      <c r="H214" s="47">
        <v>50</v>
      </c>
      <c r="I214" s="15" t="s">
        <v>727</v>
      </c>
      <c r="J214" s="15">
        <v>212</v>
      </c>
      <c r="K214" s="15"/>
      <c r="L214" s="15"/>
      <c r="M214" s="15"/>
      <c r="N214" s="15"/>
      <c r="O214" s="15"/>
      <c r="P214" s="15"/>
      <c r="Q214" s="15"/>
      <c r="R214" s="15"/>
      <c r="S214" s="15"/>
      <c r="T214" s="15"/>
      <c r="U214" s="15"/>
      <c r="V214" s="15"/>
      <c r="W214" s="15"/>
    </row>
    <row r="215" spans="1:23">
      <c r="A215" s="17">
        <v>213</v>
      </c>
      <c r="B215" s="22" t="s">
        <v>764</v>
      </c>
      <c r="C215" s="17" t="s">
        <v>169</v>
      </c>
      <c r="D215" s="18">
        <v>50</v>
      </c>
      <c r="E215" s="17" t="s">
        <v>70</v>
      </c>
      <c r="F215" s="36">
        <v>41986</v>
      </c>
      <c r="G215" s="47">
        <v>50</v>
      </c>
      <c r="H215" s="47">
        <v>50</v>
      </c>
      <c r="I215" s="15" t="s">
        <v>728</v>
      </c>
      <c r="J215" s="15">
        <v>213</v>
      </c>
      <c r="K215" s="15"/>
      <c r="L215" s="15"/>
      <c r="M215" s="15"/>
      <c r="N215" s="15"/>
      <c r="O215" s="15"/>
      <c r="P215" s="15"/>
      <c r="Q215" s="15"/>
      <c r="R215" s="15"/>
      <c r="S215" s="15"/>
      <c r="T215" s="15"/>
      <c r="U215" s="15"/>
      <c r="V215" s="15"/>
      <c r="W215" s="15"/>
    </row>
    <row r="216" spans="1:23">
      <c r="A216" s="17">
        <v>214</v>
      </c>
      <c r="B216" s="22" t="s">
        <v>765</v>
      </c>
      <c r="C216" s="17" t="s">
        <v>169</v>
      </c>
      <c r="D216" s="18">
        <v>50</v>
      </c>
      <c r="E216" s="17" t="s">
        <v>70</v>
      </c>
      <c r="F216" s="36">
        <v>41986</v>
      </c>
      <c r="G216" s="47">
        <v>50</v>
      </c>
      <c r="H216" s="47">
        <v>50</v>
      </c>
      <c r="I216" s="15" t="s">
        <v>729</v>
      </c>
      <c r="J216" s="15">
        <v>214</v>
      </c>
      <c r="K216" s="15"/>
      <c r="L216" s="15"/>
      <c r="M216" s="15"/>
      <c r="N216" s="15"/>
      <c r="O216" s="15"/>
      <c r="P216" s="15"/>
      <c r="Q216" s="15"/>
      <c r="R216" s="15"/>
      <c r="S216" s="15"/>
      <c r="T216" s="15"/>
      <c r="U216" s="15"/>
      <c r="V216" s="15"/>
      <c r="W216" s="15"/>
    </row>
    <row r="217" spans="1:23">
      <c r="A217" s="17">
        <v>215</v>
      </c>
      <c r="B217" s="6" t="s">
        <v>8</v>
      </c>
      <c r="C217" s="17" t="s">
        <v>169</v>
      </c>
      <c r="D217" s="18">
        <v>125</v>
      </c>
      <c r="E217" s="17" t="s">
        <v>70</v>
      </c>
      <c r="F217" s="36">
        <v>42014</v>
      </c>
      <c r="G217" s="47">
        <v>125</v>
      </c>
      <c r="H217" s="47">
        <v>125</v>
      </c>
      <c r="I217" s="15" t="s">
        <v>730</v>
      </c>
      <c r="J217" s="15">
        <v>215</v>
      </c>
      <c r="K217" s="15"/>
      <c r="L217" s="15"/>
      <c r="M217" s="15"/>
      <c r="N217" s="15"/>
      <c r="O217" s="15"/>
      <c r="P217" s="15"/>
      <c r="Q217" s="15"/>
      <c r="R217" s="15"/>
      <c r="S217" s="15"/>
      <c r="T217" s="15"/>
      <c r="U217" s="15"/>
      <c r="V217" s="15"/>
      <c r="W217" s="15"/>
    </row>
    <row r="218" spans="1:23">
      <c r="A218" s="17">
        <v>216</v>
      </c>
      <c r="B218" s="6" t="s">
        <v>12</v>
      </c>
      <c r="C218" s="17" t="s">
        <v>169</v>
      </c>
      <c r="D218" s="18">
        <v>240</v>
      </c>
      <c r="E218" s="17" t="s">
        <v>70</v>
      </c>
      <c r="F218" s="36">
        <v>42065</v>
      </c>
      <c r="G218" s="47">
        <v>240</v>
      </c>
      <c r="H218" s="47">
        <v>240</v>
      </c>
      <c r="I218" s="15" t="s">
        <v>731</v>
      </c>
      <c r="J218" s="15">
        <v>216</v>
      </c>
      <c r="K218" s="15"/>
      <c r="L218" s="15"/>
      <c r="M218" s="15"/>
      <c r="N218" s="15"/>
      <c r="O218" s="15"/>
      <c r="P218" s="15"/>
      <c r="Q218" s="15"/>
      <c r="R218" s="15"/>
      <c r="S218" s="15"/>
      <c r="T218" s="15"/>
      <c r="U218" s="15"/>
      <c r="V218" s="15"/>
      <c r="W218" s="15"/>
    </row>
    <row r="219" spans="1:23">
      <c r="A219" s="17">
        <v>217</v>
      </c>
      <c r="B219" s="6" t="s">
        <v>205</v>
      </c>
      <c r="C219" s="17" t="s">
        <v>169</v>
      </c>
      <c r="D219" s="18">
        <v>240</v>
      </c>
      <c r="E219" s="17" t="s">
        <v>70</v>
      </c>
      <c r="F219" s="36">
        <v>42065</v>
      </c>
      <c r="G219" s="47">
        <v>240</v>
      </c>
      <c r="H219" s="47">
        <v>240</v>
      </c>
      <c r="I219" s="15" t="s">
        <v>732</v>
      </c>
      <c r="J219" s="15">
        <v>217</v>
      </c>
      <c r="K219" s="15"/>
      <c r="L219" s="15"/>
      <c r="M219" s="15"/>
      <c r="N219" s="15"/>
      <c r="O219" s="15"/>
      <c r="P219" s="15"/>
      <c r="Q219" s="15"/>
      <c r="R219" s="15"/>
      <c r="S219" s="15"/>
      <c r="T219" s="15"/>
      <c r="U219" s="15"/>
      <c r="V219" s="15"/>
      <c r="W219" s="15"/>
    </row>
    <row r="220" spans="1:23">
      <c r="A220" s="17">
        <v>218</v>
      </c>
      <c r="B220" s="6" t="s">
        <v>206</v>
      </c>
      <c r="C220" s="17" t="s">
        <v>169</v>
      </c>
      <c r="D220" s="18">
        <v>80</v>
      </c>
      <c r="E220" s="17" t="s">
        <v>70</v>
      </c>
      <c r="F220" s="36">
        <v>41365</v>
      </c>
      <c r="G220" s="47">
        <v>80</v>
      </c>
      <c r="H220" s="47">
        <v>80</v>
      </c>
      <c r="I220" s="15" t="s">
        <v>733</v>
      </c>
      <c r="J220" s="15">
        <v>218</v>
      </c>
      <c r="K220" s="15"/>
      <c r="L220" s="15"/>
      <c r="M220" s="15"/>
      <c r="N220" s="15"/>
      <c r="O220" s="15"/>
      <c r="P220" s="15"/>
      <c r="Q220" s="15"/>
      <c r="R220" s="15"/>
      <c r="S220" s="15"/>
      <c r="T220" s="15"/>
      <c r="U220" s="15"/>
      <c r="V220" s="15"/>
      <c r="W220" s="15"/>
    </row>
    <row r="221" spans="1:23">
      <c r="A221" s="17">
        <v>219</v>
      </c>
      <c r="B221" s="6" t="s">
        <v>207</v>
      </c>
      <c r="C221" s="17" t="s">
        <v>169</v>
      </c>
      <c r="D221" s="18">
        <v>330</v>
      </c>
      <c r="E221" s="17" t="s">
        <v>70</v>
      </c>
      <c r="F221" s="36">
        <v>42095</v>
      </c>
      <c r="G221" s="47">
        <v>330</v>
      </c>
      <c r="H221" s="47">
        <v>330</v>
      </c>
      <c r="I221" s="15" t="s">
        <v>734</v>
      </c>
      <c r="J221" s="15">
        <v>219</v>
      </c>
      <c r="K221" s="15"/>
      <c r="L221" s="15"/>
      <c r="M221" s="15"/>
      <c r="N221" s="15"/>
      <c r="O221" s="15"/>
      <c r="P221" s="15"/>
      <c r="Q221" s="15"/>
      <c r="R221" s="15"/>
      <c r="S221" s="15"/>
      <c r="T221" s="15"/>
      <c r="U221" s="15"/>
      <c r="V221" s="15"/>
      <c r="W221" s="15"/>
    </row>
    <row r="222" spans="1:23">
      <c r="A222" s="17">
        <v>220</v>
      </c>
      <c r="B222" s="6" t="s">
        <v>208</v>
      </c>
      <c r="C222" s="17" t="s">
        <v>169</v>
      </c>
      <c r="D222" s="18">
        <v>330</v>
      </c>
      <c r="E222" s="17" t="s">
        <v>70</v>
      </c>
      <c r="F222" s="36">
        <v>42095</v>
      </c>
      <c r="G222" s="47">
        <v>330</v>
      </c>
      <c r="H222" s="47">
        <v>330</v>
      </c>
      <c r="I222" s="15" t="s">
        <v>735</v>
      </c>
      <c r="J222" s="15">
        <v>220</v>
      </c>
      <c r="K222" s="15"/>
      <c r="L222" s="15"/>
      <c r="M222" s="15"/>
      <c r="N222" s="15"/>
      <c r="O222" s="15"/>
      <c r="P222" s="15"/>
      <c r="Q222" s="15"/>
      <c r="R222" s="15"/>
      <c r="S222" s="15"/>
      <c r="T222" s="15"/>
      <c r="U222" s="15"/>
      <c r="V222" s="15"/>
      <c r="W222" s="15"/>
    </row>
    <row r="223" spans="1:23">
      <c r="A223" s="17">
        <v>221</v>
      </c>
      <c r="B223" s="6" t="s">
        <v>215</v>
      </c>
      <c r="C223" s="17" t="s">
        <v>169</v>
      </c>
      <c r="D223" s="18">
        <v>330</v>
      </c>
      <c r="E223" s="17" t="s">
        <v>66</v>
      </c>
      <c r="F223" s="36">
        <v>42261</v>
      </c>
      <c r="G223" s="47">
        <v>330</v>
      </c>
      <c r="H223" s="47">
        <v>330</v>
      </c>
      <c r="I223" s="15" t="s">
        <v>736</v>
      </c>
      <c r="J223" s="15">
        <v>221</v>
      </c>
      <c r="K223" s="15"/>
      <c r="L223" s="15"/>
      <c r="M223" s="15"/>
      <c r="N223" s="15"/>
      <c r="O223" s="15"/>
      <c r="P223" s="15"/>
      <c r="Q223" s="15"/>
      <c r="R223" s="15"/>
      <c r="S223" s="15"/>
      <c r="T223" s="15"/>
      <c r="U223" s="15"/>
      <c r="V223" s="15"/>
      <c r="W223" s="15"/>
    </row>
    <row r="224" spans="1:23">
      <c r="A224" s="17">
        <v>222</v>
      </c>
      <c r="B224" s="6" t="s">
        <v>216</v>
      </c>
      <c r="C224" s="17" t="s">
        <v>169</v>
      </c>
      <c r="D224" s="18">
        <v>330</v>
      </c>
      <c r="E224" s="17" t="s">
        <v>66</v>
      </c>
      <c r="F224" s="36">
        <v>42262</v>
      </c>
      <c r="G224" s="47">
        <v>330</v>
      </c>
      <c r="H224" s="47">
        <v>330</v>
      </c>
      <c r="I224" s="15" t="s">
        <v>737</v>
      </c>
      <c r="J224" s="15">
        <v>222</v>
      </c>
      <c r="K224" s="15"/>
      <c r="L224" s="15"/>
      <c r="M224" s="15"/>
      <c r="N224" s="15"/>
      <c r="O224" s="15"/>
      <c r="P224" s="15"/>
      <c r="Q224" s="15"/>
      <c r="R224" s="15"/>
      <c r="S224" s="15"/>
      <c r="T224" s="15"/>
      <c r="U224" s="15"/>
      <c r="V224" s="15"/>
      <c r="W224" s="15"/>
    </row>
    <row r="225" spans="1:23" ht="15.75">
      <c r="A225" s="17">
        <v>223</v>
      </c>
      <c r="B225" s="6" t="s">
        <v>220</v>
      </c>
      <c r="C225" s="17" t="s">
        <v>169</v>
      </c>
      <c r="D225" s="18">
        <v>240</v>
      </c>
      <c r="E225" s="17" t="s">
        <v>70</v>
      </c>
      <c r="F225" s="40">
        <v>42284</v>
      </c>
      <c r="G225" s="47">
        <v>240</v>
      </c>
      <c r="H225" s="47">
        <v>240</v>
      </c>
      <c r="I225" s="15" t="s">
        <v>738</v>
      </c>
      <c r="J225" s="15">
        <v>223</v>
      </c>
      <c r="K225" s="15"/>
      <c r="L225" s="15"/>
      <c r="M225" s="15"/>
      <c r="N225" s="15"/>
      <c r="O225" s="15"/>
      <c r="P225" s="15"/>
      <c r="Q225" s="15"/>
      <c r="R225" s="15"/>
      <c r="S225" s="15"/>
      <c r="T225" s="15"/>
      <c r="U225" s="15"/>
      <c r="V225" s="15"/>
      <c r="W225" s="15"/>
    </row>
    <row r="226" spans="1:23" ht="15.75">
      <c r="A226" s="17">
        <v>224</v>
      </c>
      <c r="B226" s="6" t="s">
        <v>221</v>
      </c>
      <c r="C226" s="17" t="s">
        <v>169</v>
      </c>
      <c r="D226" s="18">
        <v>240</v>
      </c>
      <c r="E226" s="17" t="s">
        <v>70</v>
      </c>
      <c r="F226" s="40">
        <v>42284</v>
      </c>
      <c r="G226" s="47">
        <v>240</v>
      </c>
      <c r="H226" s="47">
        <v>240</v>
      </c>
      <c r="I226" s="15" t="s">
        <v>739</v>
      </c>
      <c r="J226" s="15">
        <v>224</v>
      </c>
      <c r="K226" s="15"/>
      <c r="L226" s="15"/>
      <c r="M226" s="15"/>
      <c r="N226" s="15"/>
      <c r="O226" s="15"/>
      <c r="P226" s="15"/>
      <c r="Q226" s="15"/>
      <c r="R226" s="15"/>
      <c r="S226" s="15"/>
      <c r="T226" s="15"/>
      <c r="U226" s="15"/>
      <c r="V226" s="15"/>
      <c r="W226" s="15"/>
    </row>
    <row r="227" spans="1:23">
      <c r="A227" s="17">
        <v>225</v>
      </c>
      <c r="B227" s="2" t="s">
        <v>223</v>
      </c>
      <c r="C227" s="17" t="s">
        <v>169</v>
      </c>
      <c r="D227" s="18">
        <v>330</v>
      </c>
      <c r="E227" s="17" t="s">
        <v>66</v>
      </c>
      <c r="F227" s="41">
        <v>42294</v>
      </c>
      <c r="G227" s="47">
        <v>330</v>
      </c>
      <c r="H227" s="47">
        <v>330</v>
      </c>
      <c r="I227" s="15" t="s">
        <v>740</v>
      </c>
      <c r="J227" s="15">
        <v>225</v>
      </c>
      <c r="K227" s="15"/>
      <c r="L227" s="15"/>
      <c r="M227" s="15"/>
      <c r="N227" s="15"/>
      <c r="O227" s="15"/>
      <c r="P227" s="15"/>
      <c r="Q227" s="15"/>
      <c r="R227" s="15"/>
      <c r="S227" s="15"/>
      <c r="T227" s="15"/>
      <c r="U227" s="15"/>
      <c r="V227" s="15"/>
      <c r="W227" s="15"/>
    </row>
    <row r="228" spans="1:23">
      <c r="A228" s="17">
        <v>226</v>
      </c>
      <c r="B228" s="2" t="s">
        <v>222</v>
      </c>
      <c r="C228" s="17" t="s">
        <v>169</v>
      </c>
      <c r="D228" s="18">
        <v>330</v>
      </c>
      <c r="E228" s="17" t="s">
        <v>66</v>
      </c>
      <c r="F228" s="41">
        <v>42294</v>
      </c>
      <c r="G228" s="47">
        <v>330</v>
      </c>
      <c r="H228" s="47">
        <v>330</v>
      </c>
      <c r="I228" s="15" t="s">
        <v>741</v>
      </c>
      <c r="J228" s="15">
        <v>226</v>
      </c>
      <c r="K228" s="15"/>
      <c r="L228" s="15"/>
      <c r="M228" s="15"/>
      <c r="N228" s="15"/>
      <c r="O228" s="15"/>
      <c r="P228" s="15"/>
      <c r="Q228" s="15"/>
      <c r="R228" s="15"/>
      <c r="S228" s="15"/>
      <c r="T228" s="15"/>
      <c r="U228" s="15"/>
      <c r="V228" s="15"/>
      <c r="W228" s="15"/>
    </row>
    <row r="229" spans="1:23">
      <c r="A229" s="17">
        <v>227</v>
      </c>
      <c r="B229" s="23" t="s">
        <v>232</v>
      </c>
      <c r="C229" s="17" t="s">
        <v>169</v>
      </c>
      <c r="D229" s="18">
        <v>125</v>
      </c>
      <c r="E229" s="17" t="s">
        <v>70</v>
      </c>
      <c r="F229" s="37">
        <v>42320</v>
      </c>
      <c r="G229" s="47">
        <v>125</v>
      </c>
      <c r="H229" s="47">
        <v>125</v>
      </c>
      <c r="I229" s="15" t="s">
        <v>742</v>
      </c>
      <c r="J229" s="15">
        <v>227</v>
      </c>
      <c r="K229" s="15"/>
      <c r="L229" s="15"/>
      <c r="M229" s="15"/>
      <c r="N229" s="15"/>
      <c r="O229" s="15"/>
      <c r="P229" s="15"/>
      <c r="Q229" s="15"/>
      <c r="R229" s="15"/>
      <c r="S229" s="15"/>
      <c r="T229" s="15"/>
      <c r="U229" s="15"/>
      <c r="V229" s="15"/>
      <c r="W229" s="15"/>
    </row>
    <row r="230" spans="1:23">
      <c r="A230" s="17">
        <v>228</v>
      </c>
      <c r="B230" s="2" t="s">
        <v>246</v>
      </c>
      <c r="C230" s="17" t="s">
        <v>169</v>
      </c>
      <c r="D230" s="18">
        <v>80</v>
      </c>
      <c r="E230" s="17" t="s">
        <v>70</v>
      </c>
      <c r="F230" s="37"/>
      <c r="G230" s="47">
        <v>80</v>
      </c>
      <c r="H230" s="47">
        <v>80</v>
      </c>
      <c r="I230" s="15" t="s">
        <v>743</v>
      </c>
      <c r="J230" s="15">
        <v>228</v>
      </c>
      <c r="K230" s="15"/>
      <c r="L230" s="15"/>
      <c r="M230" s="15"/>
      <c r="N230" s="15"/>
      <c r="O230" s="15"/>
      <c r="P230" s="15"/>
      <c r="Q230" s="15"/>
      <c r="R230" s="15"/>
      <c r="S230" s="15"/>
      <c r="T230" s="15"/>
      <c r="U230" s="15"/>
      <c r="V230" s="15"/>
      <c r="W230" s="15"/>
    </row>
    <row r="231" spans="1:23">
      <c r="A231" s="17">
        <v>229</v>
      </c>
      <c r="B231" s="2" t="s">
        <v>247</v>
      </c>
      <c r="C231" s="17" t="s">
        <v>169</v>
      </c>
      <c r="D231" s="18">
        <v>80</v>
      </c>
      <c r="E231" s="17" t="s">
        <v>70</v>
      </c>
      <c r="F231" s="37"/>
      <c r="G231" s="47">
        <v>80</v>
      </c>
      <c r="H231" s="47">
        <v>80</v>
      </c>
      <c r="I231" s="15" t="s">
        <v>744</v>
      </c>
      <c r="J231" s="15">
        <v>229</v>
      </c>
      <c r="K231" s="15"/>
      <c r="L231" s="15"/>
      <c r="M231" s="15"/>
      <c r="N231" s="15"/>
      <c r="O231" s="15"/>
      <c r="P231" s="15"/>
      <c r="Q231" s="15"/>
      <c r="R231" s="15"/>
      <c r="S231" s="15"/>
      <c r="T231" s="15"/>
      <c r="U231" s="15"/>
      <c r="V231" s="15"/>
      <c r="W231" s="15"/>
    </row>
    <row r="232" spans="1:23" ht="15">
      <c r="A232" s="17">
        <v>230</v>
      </c>
      <c r="B232" s="2" t="s">
        <v>251</v>
      </c>
      <c r="C232" s="17" t="s">
        <v>169</v>
      </c>
      <c r="D232" s="18">
        <v>240</v>
      </c>
      <c r="E232" s="17"/>
      <c r="F232" s="37"/>
      <c r="G232" s="50">
        <v>240</v>
      </c>
      <c r="H232" s="50">
        <v>240</v>
      </c>
      <c r="I232" s="15" t="s">
        <v>745</v>
      </c>
      <c r="J232" s="15">
        <v>230</v>
      </c>
      <c r="K232" s="15"/>
      <c r="L232" s="15"/>
      <c r="M232" s="15"/>
      <c r="N232" s="15"/>
      <c r="O232" s="15"/>
      <c r="P232" s="15"/>
      <c r="Q232" s="15"/>
      <c r="R232" s="15"/>
      <c r="S232" s="15"/>
      <c r="T232" s="15"/>
      <c r="U232" s="15"/>
      <c r="V232" s="15"/>
      <c r="W232" s="15"/>
    </row>
    <row r="233" spans="1:23" ht="15">
      <c r="A233" s="17">
        <v>231</v>
      </c>
      <c r="B233" s="2" t="s">
        <v>252</v>
      </c>
      <c r="C233" s="17" t="s">
        <v>169</v>
      </c>
      <c r="D233" s="18">
        <v>80</v>
      </c>
      <c r="E233" s="17"/>
      <c r="F233" s="37"/>
      <c r="G233" s="50">
        <v>80</v>
      </c>
      <c r="H233" s="50">
        <v>80</v>
      </c>
      <c r="I233" s="15" t="s">
        <v>746</v>
      </c>
      <c r="J233" s="15">
        <v>231</v>
      </c>
      <c r="K233" s="15"/>
      <c r="L233" s="15"/>
      <c r="M233" s="15"/>
      <c r="N233" s="15"/>
      <c r="O233" s="15"/>
      <c r="P233" s="15"/>
      <c r="Q233" s="15"/>
      <c r="R233" s="15"/>
      <c r="S233" s="15"/>
      <c r="T233" s="15"/>
      <c r="U233" s="15"/>
      <c r="V233" s="15"/>
      <c r="W233" s="15"/>
    </row>
    <row r="234" spans="1:23" ht="15">
      <c r="A234" s="17">
        <v>232</v>
      </c>
      <c r="B234" s="42" t="s">
        <v>514</v>
      </c>
      <c r="C234" s="17" t="s">
        <v>169</v>
      </c>
      <c r="D234" s="18">
        <v>330</v>
      </c>
      <c r="E234" s="17"/>
      <c r="F234" s="37"/>
      <c r="G234" s="50"/>
      <c r="H234" s="50"/>
      <c r="I234" s="15" t="s">
        <v>747</v>
      </c>
      <c r="J234" s="15">
        <v>232</v>
      </c>
      <c r="K234" s="15"/>
      <c r="L234" s="15"/>
      <c r="M234" s="15"/>
      <c r="N234" s="15"/>
      <c r="O234" s="15"/>
      <c r="P234" s="15"/>
      <c r="Q234" s="15"/>
      <c r="R234" s="15"/>
      <c r="S234" s="15"/>
      <c r="T234" s="15"/>
      <c r="U234" s="15"/>
      <c r="V234" s="15"/>
      <c r="W234" s="15"/>
    </row>
    <row r="235" spans="1:23" ht="15">
      <c r="A235" s="17">
        <v>233</v>
      </c>
      <c r="B235" s="42" t="s">
        <v>515</v>
      </c>
      <c r="C235" s="17" t="s">
        <v>169</v>
      </c>
      <c r="D235" s="18">
        <v>330</v>
      </c>
      <c r="E235" s="17"/>
      <c r="F235" s="37"/>
      <c r="G235" s="50"/>
      <c r="H235" s="50"/>
      <c r="I235" s="15" t="s">
        <v>748</v>
      </c>
      <c r="J235" s="15">
        <v>233</v>
      </c>
      <c r="K235" s="15"/>
      <c r="L235" s="15"/>
      <c r="M235" s="15"/>
      <c r="N235" s="15"/>
      <c r="O235" s="15"/>
      <c r="P235" s="15"/>
      <c r="Q235" s="15"/>
      <c r="R235" s="15"/>
      <c r="S235" s="15"/>
      <c r="T235" s="15"/>
      <c r="U235" s="15"/>
      <c r="V235" s="15"/>
      <c r="W235" s="15"/>
    </row>
    <row r="236" spans="1:23">
      <c r="A236" s="17">
        <v>234</v>
      </c>
      <c r="B236" s="6" t="s">
        <v>209</v>
      </c>
      <c r="C236" s="17" t="s">
        <v>210</v>
      </c>
      <c r="D236" s="18">
        <v>500</v>
      </c>
      <c r="E236" s="17" t="s">
        <v>70</v>
      </c>
      <c r="F236" s="36">
        <v>41365</v>
      </c>
      <c r="G236" s="47">
        <v>500</v>
      </c>
      <c r="H236" s="47">
        <v>500</v>
      </c>
      <c r="I236" s="15" t="s">
        <v>749</v>
      </c>
      <c r="J236" s="15">
        <v>234</v>
      </c>
      <c r="K236" s="15"/>
      <c r="L236" s="15"/>
      <c r="M236" s="15"/>
      <c r="N236" s="15"/>
      <c r="O236" s="15"/>
      <c r="P236" s="15"/>
      <c r="Q236" s="15"/>
      <c r="R236" s="15"/>
      <c r="S236" s="15"/>
      <c r="T236" s="15"/>
      <c r="U236" s="15"/>
      <c r="V236" s="15"/>
      <c r="W236" s="15"/>
    </row>
    <row r="237" spans="1:23">
      <c r="A237" s="17">
        <v>235</v>
      </c>
      <c r="B237" s="6" t="s">
        <v>211</v>
      </c>
      <c r="C237" s="17" t="s">
        <v>210</v>
      </c>
      <c r="D237" s="18">
        <v>500</v>
      </c>
      <c r="E237" s="17" t="s">
        <v>70</v>
      </c>
      <c r="F237" s="36">
        <v>41365</v>
      </c>
      <c r="G237" s="47">
        <v>500</v>
      </c>
      <c r="H237" s="47">
        <v>500</v>
      </c>
      <c r="I237" s="15" t="s">
        <v>750</v>
      </c>
      <c r="J237" s="15">
        <v>235</v>
      </c>
      <c r="K237" s="15"/>
      <c r="L237" s="15"/>
      <c r="M237" s="15"/>
      <c r="N237" s="15"/>
      <c r="O237" s="15"/>
      <c r="P237" s="15"/>
      <c r="Q237" s="15"/>
      <c r="R237" s="15"/>
      <c r="S237" s="15"/>
      <c r="T237" s="15"/>
      <c r="U237" s="15"/>
      <c r="V237" s="15"/>
      <c r="W237" s="15"/>
    </row>
    <row r="238" spans="1:23">
      <c r="A238" s="15"/>
      <c r="B238" s="15"/>
      <c r="C238" s="17"/>
      <c r="D238" s="18"/>
      <c r="E238" s="17"/>
      <c r="F238" s="18"/>
      <c r="G238" s="47"/>
      <c r="H238" s="47"/>
      <c r="I238" s="15"/>
      <c r="J238" s="15"/>
      <c r="K238" s="15"/>
      <c r="L238" s="15"/>
      <c r="M238" s="15"/>
      <c r="N238" s="15"/>
      <c r="O238" s="15"/>
      <c r="P238" s="15"/>
      <c r="Q238" s="15"/>
      <c r="R238" s="15"/>
      <c r="S238" s="15"/>
      <c r="T238" s="15"/>
      <c r="U238" s="15"/>
      <c r="V238" s="15"/>
      <c r="W238" s="15"/>
    </row>
    <row r="239" spans="1:23">
      <c r="A239" s="15"/>
      <c r="B239" s="15"/>
      <c r="C239" s="17"/>
      <c r="D239" s="18"/>
      <c r="E239" s="17"/>
      <c r="F239" s="18"/>
      <c r="G239" s="47"/>
      <c r="H239" s="47"/>
      <c r="I239" s="15"/>
      <c r="J239" s="15"/>
      <c r="K239" s="15"/>
      <c r="L239" s="15"/>
      <c r="M239" s="15"/>
      <c r="N239" s="15"/>
      <c r="O239" s="15"/>
      <c r="P239" s="15"/>
      <c r="Q239" s="15"/>
      <c r="R239" s="15"/>
      <c r="S239" s="15"/>
      <c r="T239" s="15"/>
      <c r="U239" s="15"/>
      <c r="V239" s="15"/>
      <c r="W239" s="15"/>
    </row>
    <row r="240" spans="1:23">
      <c r="A240" s="15"/>
      <c r="B240" s="15"/>
      <c r="C240" s="17"/>
      <c r="D240" s="18"/>
      <c r="E240" s="17"/>
      <c r="F240" s="18"/>
      <c r="G240" s="47"/>
      <c r="H240" s="47"/>
      <c r="I240" s="15"/>
      <c r="J240" s="15"/>
      <c r="K240" s="15"/>
      <c r="L240" s="15"/>
      <c r="M240" s="15"/>
      <c r="N240" s="15"/>
      <c r="O240" s="15"/>
      <c r="P240" s="15"/>
      <c r="Q240" s="15"/>
      <c r="R240" s="15"/>
      <c r="S240" s="15"/>
      <c r="T240" s="15"/>
      <c r="U240" s="15"/>
      <c r="V240" s="15"/>
      <c r="W240" s="15"/>
    </row>
    <row r="241" spans="1:23">
      <c r="A241" s="15"/>
      <c r="B241" s="15"/>
      <c r="C241" s="17"/>
      <c r="D241" s="18"/>
      <c r="E241" s="17"/>
      <c r="F241" s="18"/>
      <c r="G241" s="47"/>
      <c r="H241" s="47"/>
      <c r="I241" s="15"/>
      <c r="J241" s="15"/>
      <c r="K241" s="15"/>
      <c r="L241" s="15"/>
      <c r="M241" s="15"/>
      <c r="N241" s="15"/>
      <c r="O241" s="15"/>
      <c r="P241" s="15"/>
      <c r="Q241" s="15"/>
      <c r="R241" s="15"/>
      <c r="S241" s="15"/>
      <c r="T241" s="15"/>
      <c r="U241" s="15"/>
      <c r="V241" s="15"/>
      <c r="W241" s="15"/>
    </row>
    <row r="242" spans="1:23">
      <c r="A242" s="15"/>
      <c r="B242" s="15"/>
      <c r="C242" s="17"/>
      <c r="D242" s="18"/>
      <c r="E242" s="17"/>
      <c r="F242" s="18"/>
      <c r="G242" s="47"/>
      <c r="H242" s="47"/>
      <c r="I242" s="15"/>
      <c r="J242" s="15"/>
      <c r="K242" s="15"/>
      <c r="L242" s="15"/>
      <c r="M242" s="15"/>
      <c r="N242" s="15"/>
      <c r="O242" s="15"/>
      <c r="P242" s="15"/>
      <c r="Q242" s="15"/>
      <c r="R242" s="15"/>
      <c r="S242" s="15"/>
      <c r="T242" s="15"/>
      <c r="U242" s="15"/>
      <c r="V242" s="15"/>
      <c r="W242" s="15"/>
    </row>
    <row r="243" spans="1:23">
      <c r="A243" s="15"/>
      <c r="B243" s="15"/>
      <c r="C243" s="17"/>
      <c r="D243" s="18"/>
      <c r="E243" s="17"/>
      <c r="F243" s="18"/>
      <c r="G243" s="47"/>
      <c r="H243" s="47"/>
      <c r="I243" s="15"/>
      <c r="J243" s="15"/>
      <c r="K243" s="15"/>
      <c r="L243" s="15"/>
      <c r="M243" s="15"/>
      <c r="N243" s="15"/>
      <c r="O243" s="15"/>
      <c r="P243" s="15"/>
      <c r="Q243" s="15"/>
      <c r="R243" s="15"/>
      <c r="S243" s="15"/>
      <c r="T243" s="15"/>
      <c r="U243" s="15"/>
      <c r="V243" s="15"/>
      <c r="W243" s="15"/>
    </row>
    <row r="244" spans="1:23">
      <c r="A244" s="15"/>
      <c r="B244" s="15"/>
      <c r="C244" s="17"/>
      <c r="D244" s="18"/>
      <c r="E244" s="17"/>
      <c r="F244" s="18"/>
      <c r="G244" s="47"/>
      <c r="H244" s="47"/>
      <c r="I244" s="15"/>
      <c r="J244" s="15"/>
      <c r="K244" s="15"/>
      <c r="L244" s="15"/>
      <c r="M244" s="15"/>
      <c r="N244" s="15"/>
      <c r="O244" s="15"/>
      <c r="P244" s="15"/>
      <c r="Q244" s="15"/>
      <c r="R244" s="15"/>
      <c r="S244" s="15"/>
      <c r="T244" s="15"/>
      <c r="U244" s="15"/>
      <c r="V244" s="15"/>
      <c r="W244" s="15"/>
    </row>
    <row r="245" spans="1:23">
      <c r="A245" s="15"/>
      <c r="B245" s="15"/>
      <c r="C245" s="17"/>
      <c r="D245" s="18"/>
      <c r="E245" s="17"/>
      <c r="F245" s="18"/>
      <c r="G245" s="47"/>
      <c r="H245" s="47"/>
      <c r="I245" s="15"/>
      <c r="J245" s="15"/>
      <c r="K245" s="15"/>
      <c r="L245" s="15"/>
      <c r="M245" s="15"/>
      <c r="N245" s="15"/>
      <c r="O245" s="15"/>
      <c r="P245" s="15"/>
      <c r="Q245" s="15"/>
      <c r="R245" s="15"/>
      <c r="S245" s="15"/>
      <c r="T245" s="15"/>
      <c r="U245" s="15"/>
      <c r="V245" s="15"/>
      <c r="W245" s="15"/>
    </row>
    <row r="246" spans="1:23">
      <c r="A246" s="15"/>
      <c r="B246" s="15"/>
      <c r="C246" s="17"/>
      <c r="D246" s="18"/>
      <c r="E246" s="17"/>
      <c r="F246" s="18"/>
      <c r="G246" s="47"/>
      <c r="H246" s="47"/>
      <c r="I246" s="15"/>
      <c r="J246" s="15"/>
      <c r="K246" s="15"/>
      <c r="L246" s="15"/>
      <c r="M246" s="15"/>
      <c r="N246" s="15"/>
      <c r="O246" s="15"/>
      <c r="P246" s="15"/>
      <c r="Q246" s="15"/>
      <c r="R246" s="15"/>
      <c r="S246" s="15"/>
      <c r="T246" s="15"/>
      <c r="U246" s="15"/>
      <c r="V246" s="15"/>
      <c r="W246" s="15"/>
    </row>
    <row r="247" spans="1:23">
      <c r="A247" s="15"/>
      <c r="B247" s="15"/>
      <c r="C247" s="17"/>
      <c r="D247" s="18"/>
      <c r="E247" s="17"/>
      <c r="F247" s="18"/>
      <c r="G247" s="47"/>
      <c r="H247" s="47"/>
      <c r="I247" s="15"/>
      <c r="J247" s="15"/>
      <c r="K247" s="15"/>
      <c r="L247" s="15"/>
      <c r="M247" s="15"/>
      <c r="N247" s="15"/>
      <c r="O247" s="15"/>
      <c r="P247" s="15"/>
      <c r="Q247" s="15"/>
      <c r="R247" s="15"/>
      <c r="S247" s="15"/>
      <c r="T247" s="15"/>
      <c r="U247" s="15"/>
      <c r="V247" s="15"/>
      <c r="W247" s="15"/>
    </row>
    <row r="248" spans="1:23">
      <c r="A248" s="15"/>
      <c r="B248" s="15"/>
      <c r="C248" s="17"/>
      <c r="D248" s="18"/>
      <c r="E248" s="17"/>
      <c r="F248" s="18"/>
      <c r="G248" s="47"/>
      <c r="H248" s="47"/>
      <c r="I248" s="15"/>
      <c r="J248" s="15"/>
      <c r="K248" s="15"/>
      <c r="L248" s="15"/>
      <c r="M248" s="15"/>
      <c r="N248" s="15"/>
      <c r="O248" s="15"/>
      <c r="P248" s="15"/>
      <c r="Q248" s="15"/>
      <c r="R248" s="15"/>
      <c r="S248" s="15"/>
      <c r="T248" s="15"/>
      <c r="U248" s="15"/>
      <c r="V248" s="15"/>
      <c r="W248" s="15"/>
    </row>
    <row r="249" spans="1:23">
      <c r="A249" s="15"/>
      <c r="B249" s="15"/>
      <c r="C249" s="17"/>
      <c r="D249" s="18"/>
      <c r="E249" s="17"/>
      <c r="F249" s="18"/>
      <c r="G249" s="47"/>
      <c r="H249" s="47"/>
      <c r="I249" s="15"/>
      <c r="J249" s="15"/>
      <c r="K249" s="15"/>
      <c r="L249" s="15"/>
      <c r="M249" s="15"/>
      <c r="N249" s="15"/>
      <c r="O249" s="15"/>
      <c r="P249" s="15"/>
      <c r="Q249" s="15"/>
      <c r="R249" s="15"/>
      <c r="S249" s="15"/>
      <c r="T249" s="15"/>
      <c r="U249" s="15"/>
      <c r="V249" s="15"/>
      <c r="W249" s="15"/>
    </row>
    <row r="250" spans="1:23">
      <c r="A250" s="15"/>
      <c r="B250" s="15"/>
      <c r="C250" s="17"/>
      <c r="D250" s="18"/>
      <c r="E250" s="17"/>
      <c r="F250" s="18"/>
      <c r="G250" s="47"/>
      <c r="H250" s="47"/>
      <c r="I250" s="15"/>
      <c r="J250" s="15"/>
      <c r="K250" s="15"/>
      <c r="L250" s="15"/>
      <c r="M250" s="15"/>
      <c r="N250" s="15"/>
      <c r="O250" s="15"/>
      <c r="P250" s="15"/>
      <c r="Q250" s="15"/>
      <c r="R250" s="15"/>
      <c r="S250" s="15"/>
      <c r="T250" s="15"/>
      <c r="U250" s="15"/>
      <c r="V250" s="15"/>
      <c r="W250" s="15"/>
    </row>
    <row r="251" spans="1:23">
      <c r="A251" s="15"/>
      <c r="B251" s="15"/>
      <c r="C251" s="17"/>
      <c r="D251" s="18"/>
      <c r="E251" s="17"/>
      <c r="F251" s="18"/>
      <c r="G251" s="47"/>
      <c r="H251" s="47"/>
      <c r="I251" s="15"/>
      <c r="J251" s="15"/>
      <c r="K251" s="15"/>
      <c r="L251" s="15"/>
      <c r="M251" s="15"/>
      <c r="N251" s="15"/>
      <c r="O251" s="15"/>
      <c r="P251" s="15"/>
      <c r="Q251" s="15"/>
      <c r="R251" s="15"/>
      <c r="S251" s="15"/>
      <c r="T251" s="15"/>
      <c r="U251" s="15"/>
      <c r="V251" s="15"/>
      <c r="W251" s="15"/>
    </row>
    <row r="252" spans="1:23">
      <c r="A252" s="15"/>
      <c r="B252" s="15"/>
      <c r="C252" s="17"/>
      <c r="D252" s="18"/>
      <c r="E252" s="17"/>
      <c r="F252" s="18"/>
      <c r="G252" s="47"/>
      <c r="H252" s="47"/>
      <c r="I252" s="15"/>
      <c r="J252" s="15"/>
      <c r="K252" s="15"/>
      <c r="L252" s="15"/>
      <c r="M252" s="15"/>
      <c r="N252" s="15"/>
      <c r="O252" s="15"/>
      <c r="P252" s="15"/>
      <c r="Q252" s="15"/>
      <c r="R252" s="15"/>
      <c r="S252" s="15"/>
      <c r="T252" s="15"/>
      <c r="U252" s="15"/>
      <c r="V252" s="15"/>
      <c r="W252" s="15"/>
    </row>
    <row r="253" spans="1:23">
      <c r="A253" s="15"/>
      <c r="B253" s="15"/>
      <c r="C253" s="17"/>
      <c r="D253" s="18"/>
      <c r="E253" s="17"/>
      <c r="F253" s="18"/>
      <c r="G253" s="47"/>
      <c r="H253" s="47"/>
      <c r="I253" s="15"/>
      <c r="J253" s="15"/>
      <c r="K253" s="15"/>
      <c r="L253" s="15"/>
      <c r="M253" s="15"/>
      <c r="N253" s="15"/>
      <c r="O253" s="15"/>
      <c r="P253" s="15"/>
      <c r="Q253" s="15"/>
      <c r="R253" s="15"/>
      <c r="S253" s="15"/>
      <c r="T253" s="15"/>
      <c r="U253" s="15"/>
      <c r="V253" s="15"/>
      <c r="W253" s="15"/>
    </row>
    <row r="254" spans="1:23">
      <c r="A254" s="15"/>
      <c r="B254" s="15"/>
      <c r="C254" s="17"/>
      <c r="D254" s="18"/>
      <c r="E254" s="17"/>
      <c r="F254" s="18"/>
      <c r="G254" s="47"/>
      <c r="H254" s="47"/>
      <c r="I254" s="15"/>
      <c r="J254" s="15"/>
      <c r="K254" s="15"/>
      <c r="L254" s="15"/>
      <c r="M254" s="15"/>
      <c r="N254" s="15"/>
      <c r="O254" s="15"/>
      <c r="P254" s="15"/>
      <c r="Q254" s="15"/>
      <c r="R254" s="15"/>
      <c r="S254" s="15"/>
      <c r="T254" s="15"/>
      <c r="U254" s="15"/>
      <c r="V254" s="15"/>
      <c r="W254" s="15"/>
    </row>
    <row r="255" spans="1:23">
      <c r="A255" s="15"/>
      <c r="B255" s="15"/>
      <c r="C255" s="17"/>
      <c r="D255" s="18"/>
      <c r="E255" s="17"/>
      <c r="F255" s="18"/>
      <c r="G255" s="47"/>
      <c r="H255" s="47"/>
      <c r="I255" s="15"/>
      <c r="J255" s="15"/>
      <c r="K255" s="15"/>
      <c r="L255" s="15"/>
      <c r="M255" s="15"/>
      <c r="N255" s="15"/>
      <c r="O255" s="15"/>
      <c r="P255" s="15"/>
      <c r="Q255" s="15"/>
      <c r="R255" s="15"/>
      <c r="S255" s="15"/>
      <c r="T255" s="15"/>
      <c r="U255" s="15"/>
      <c r="V255" s="15"/>
      <c r="W255" s="15"/>
    </row>
    <row r="256" spans="1:23">
      <c r="A256" s="15"/>
      <c r="B256" s="15"/>
      <c r="C256" s="17"/>
      <c r="D256" s="18"/>
      <c r="E256" s="17"/>
      <c r="F256" s="18"/>
      <c r="G256" s="47"/>
      <c r="H256" s="47"/>
      <c r="I256" s="15"/>
      <c r="J256" s="15"/>
      <c r="K256" s="15"/>
      <c r="L256" s="15"/>
      <c r="M256" s="15"/>
      <c r="N256" s="15"/>
      <c r="O256" s="15"/>
      <c r="P256" s="15"/>
      <c r="Q256" s="15"/>
      <c r="R256" s="15"/>
      <c r="S256" s="15"/>
      <c r="T256" s="15"/>
      <c r="U256" s="15"/>
      <c r="V256" s="15"/>
      <c r="W256" s="15"/>
    </row>
    <row r="257" spans="1:23">
      <c r="A257" s="15"/>
      <c r="B257" s="15"/>
      <c r="C257" s="17"/>
      <c r="D257" s="18"/>
      <c r="E257" s="17"/>
      <c r="F257" s="18"/>
      <c r="G257" s="47"/>
      <c r="H257" s="47"/>
      <c r="I257" s="15"/>
      <c r="J257" s="15"/>
      <c r="K257" s="15"/>
      <c r="L257" s="15"/>
      <c r="M257" s="15"/>
      <c r="N257" s="15"/>
      <c r="O257" s="15"/>
      <c r="P257" s="15"/>
      <c r="Q257" s="15"/>
      <c r="R257" s="15"/>
      <c r="S257" s="15"/>
      <c r="T257" s="15"/>
      <c r="U257" s="15"/>
      <c r="V257" s="15"/>
      <c r="W257" s="15"/>
    </row>
    <row r="258" spans="1:23">
      <c r="A258" s="15"/>
      <c r="B258" s="15"/>
      <c r="C258" s="17"/>
      <c r="D258" s="18"/>
      <c r="E258" s="17"/>
      <c r="F258" s="18"/>
      <c r="G258" s="47"/>
      <c r="H258" s="47"/>
      <c r="I258" s="15"/>
      <c r="J258" s="15"/>
      <c r="K258" s="15"/>
      <c r="L258" s="15"/>
      <c r="M258" s="15"/>
      <c r="N258" s="15"/>
      <c r="O258" s="15"/>
      <c r="P258" s="15"/>
      <c r="Q258" s="15"/>
      <c r="R258" s="15"/>
      <c r="S258" s="15"/>
      <c r="T258" s="15"/>
      <c r="U258" s="15"/>
      <c r="V258" s="15"/>
      <c r="W258" s="15"/>
    </row>
    <row r="259" spans="1:23">
      <c r="A259" s="15"/>
      <c r="B259" s="15"/>
      <c r="C259" s="17"/>
      <c r="D259" s="18"/>
      <c r="E259" s="17"/>
      <c r="F259" s="18"/>
      <c r="G259" s="47"/>
      <c r="H259" s="47"/>
      <c r="I259" s="15"/>
      <c r="J259" s="15"/>
      <c r="K259" s="15"/>
      <c r="L259" s="15"/>
      <c r="M259" s="15"/>
      <c r="N259" s="15"/>
      <c r="O259" s="15"/>
      <c r="P259" s="15"/>
      <c r="Q259" s="15"/>
      <c r="R259" s="15"/>
      <c r="S259" s="15"/>
      <c r="T259" s="15"/>
      <c r="U259" s="15"/>
      <c r="V259" s="15"/>
      <c r="W259" s="15"/>
    </row>
    <row r="260" spans="1:23">
      <c r="A260" s="15"/>
      <c r="B260" s="15"/>
      <c r="C260" s="17"/>
      <c r="D260" s="18"/>
      <c r="E260" s="17"/>
      <c r="F260" s="18"/>
      <c r="G260" s="47"/>
      <c r="H260" s="47"/>
      <c r="I260" s="15"/>
      <c r="J260" s="15"/>
      <c r="K260" s="15"/>
      <c r="L260" s="15"/>
      <c r="M260" s="15"/>
      <c r="N260" s="15"/>
      <c r="O260" s="15"/>
      <c r="P260" s="15"/>
      <c r="Q260" s="15"/>
      <c r="R260" s="15"/>
      <c r="S260" s="15"/>
      <c r="T260" s="15"/>
      <c r="U260" s="15"/>
      <c r="V260" s="15"/>
      <c r="W260" s="15"/>
    </row>
    <row r="261" spans="1:23">
      <c r="A261" s="15"/>
      <c r="B261" s="15"/>
      <c r="C261" s="17"/>
      <c r="D261" s="18"/>
      <c r="E261" s="17"/>
      <c r="F261" s="18"/>
      <c r="G261" s="47"/>
      <c r="H261" s="47"/>
      <c r="I261" s="15"/>
      <c r="J261" s="15"/>
      <c r="K261" s="15"/>
      <c r="L261" s="15"/>
      <c r="M261" s="15"/>
      <c r="N261" s="15"/>
      <c r="O261" s="15"/>
      <c r="P261" s="15"/>
      <c r="Q261" s="15"/>
      <c r="R261" s="15"/>
      <c r="S261" s="15"/>
      <c r="T261" s="15"/>
      <c r="U261" s="15"/>
      <c r="V261" s="15"/>
      <c r="W261" s="15"/>
    </row>
    <row r="262" spans="1:23">
      <c r="A262" s="15"/>
      <c r="B262" s="15"/>
      <c r="C262" s="17"/>
      <c r="D262" s="18"/>
      <c r="E262" s="17"/>
      <c r="F262" s="18"/>
      <c r="G262" s="47"/>
      <c r="H262" s="47"/>
      <c r="I262" s="15"/>
      <c r="J262" s="15"/>
      <c r="K262" s="15"/>
      <c r="L262" s="15"/>
      <c r="M262" s="15"/>
      <c r="N262" s="15"/>
      <c r="O262" s="15"/>
      <c r="P262" s="15"/>
      <c r="Q262" s="15"/>
      <c r="R262" s="15"/>
      <c r="S262" s="15"/>
      <c r="T262" s="15"/>
      <c r="U262" s="15"/>
      <c r="V262" s="15"/>
      <c r="W262" s="15"/>
    </row>
    <row r="263" spans="1:23">
      <c r="A263" s="15"/>
      <c r="B263" s="15"/>
      <c r="C263" s="17"/>
      <c r="D263" s="18"/>
      <c r="E263" s="17"/>
      <c r="F263" s="18"/>
      <c r="G263" s="47"/>
      <c r="H263" s="47"/>
      <c r="I263" s="15"/>
      <c r="J263" s="15"/>
      <c r="K263" s="15"/>
      <c r="L263" s="15"/>
      <c r="M263" s="15"/>
      <c r="N263" s="15"/>
      <c r="O263" s="15"/>
      <c r="P263" s="15"/>
      <c r="Q263" s="15"/>
      <c r="R263" s="15"/>
      <c r="S263" s="15"/>
      <c r="T263" s="15"/>
      <c r="U263" s="15"/>
      <c r="V263" s="15"/>
      <c r="W263" s="15"/>
    </row>
    <row r="264" spans="1:23">
      <c r="A264" s="15"/>
      <c r="B264" s="15"/>
      <c r="C264" s="17"/>
      <c r="D264" s="18"/>
      <c r="E264" s="17"/>
      <c r="F264" s="18"/>
      <c r="G264" s="47"/>
      <c r="H264" s="47"/>
      <c r="I264" s="15"/>
      <c r="J264" s="15"/>
      <c r="K264" s="15"/>
      <c r="L264" s="15"/>
      <c r="M264" s="15"/>
      <c r="N264" s="15"/>
      <c r="O264" s="15"/>
      <c r="P264" s="15"/>
      <c r="Q264" s="15"/>
      <c r="R264" s="15"/>
      <c r="S264" s="15"/>
      <c r="T264" s="15"/>
      <c r="U264" s="15"/>
      <c r="V264" s="15"/>
      <c r="W264" s="15"/>
    </row>
    <row r="265" spans="1:23">
      <c r="A265" s="15"/>
      <c r="B265" s="15"/>
      <c r="C265" s="17"/>
      <c r="D265" s="18"/>
      <c r="E265" s="17"/>
      <c r="F265" s="18"/>
      <c r="G265" s="47"/>
      <c r="H265" s="47"/>
      <c r="I265" s="15"/>
      <c r="J265" s="15"/>
      <c r="K265" s="15"/>
      <c r="L265" s="15"/>
      <c r="M265" s="15"/>
      <c r="N265" s="15"/>
      <c r="O265" s="15"/>
      <c r="P265" s="15"/>
      <c r="Q265" s="15"/>
      <c r="R265" s="15"/>
      <c r="S265" s="15"/>
      <c r="T265" s="15"/>
      <c r="U265" s="15"/>
      <c r="V265" s="15"/>
      <c r="W265" s="15"/>
    </row>
    <row r="266" spans="1:23">
      <c r="A266" s="15"/>
      <c r="B266" s="15"/>
      <c r="C266" s="17"/>
      <c r="D266" s="18"/>
      <c r="E266" s="17"/>
      <c r="F266" s="18"/>
      <c r="G266" s="47"/>
      <c r="H266" s="47"/>
      <c r="I266" s="15"/>
      <c r="J266" s="15"/>
      <c r="K266" s="15"/>
      <c r="L266" s="15"/>
      <c r="M266" s="15"/>
      <c r="N266" s="15"/>
      <c r="O266" s="15"/>
      <c r="P266" s="15"/>
      <c r="Q266" s="15"/>
      <c r="R266" s="15"/>
      <c r="S266" s="15"/>
      <c r="T266" s="15"/>
      <c r="U266" s="15"/>
      <c r="V266" s="15"/>
      <c r="W266" s="15"/>
    </row>
    <row r="267" spans="1:23">
      <c r="A267" s="15"/>
      <c r="B267" s="15"/>
      <c r="C267" s="17"/>
      <c r="D267" s="18"/>
      <c r="E267" s="17"/>
      <c r="F267" s="18"/>
      <c r="G267" s="47"/>
      <c r="H267" s="47"/>
      <c r="I267" s="15"/>
      <c r="J267" s="15"/>
      <c r="K267" s="15"/>
      <c r="L267" s="15"/>
      <c r="M267" s="15"/>
      <c r="N267" s="15"/>
      <c r="O267" s="15"/>
      <c r="P267" s="15"/>
      <c r="Q267" s="15"/>
      <c r="R267" s="15"/>
      <c r="S267" s="15"/>
      <c r="T267" s="15"/>
      <c r="U267" s="15"/>
      <c r="V267" s="15"/>
      <c r="W267" s="15"/>
    </row>
    <row r="268" spans="1:23">
      <c r="A268" s="15"/>
      <c r="B268" s="15"/>
      <c r="C268" s="17"/>
      <c r="D268" s="18"/>
      <c r="E268" s="17"/>
      <c r="F268" s="18"/>
      <c r="G268" s="47"/>
      <c r="H268" s="47"/>
      <c r="I268" s="15"/>
      <c r="J268" s="15"/>
      <c r="K268" s="15"/>
      <c r="L268" s="15"/>
      <c r="M268" s="15"/>
      <c r="N268" s="15"/>
      <c r="O268" s="15"/>
      <c r="P268" s="15"/>
      <c r="Q268" s="15"/>
      <c r="R268" s="15"/>
      <c r="S268" s="15"/>
      <c r="T268" s="15"/>
      <c r="U268" s="15"/>
      <c r="V268" s="15"/>
      <c r="W268" s="15"/>
    </row>
    <row r="269" spans="1:23">
      <c r="A269" s="15"/>
      <c r="B269" s="15"/>
      <c r="C269" s="17"/>
      <c r="D269" s="18"/>
      <c r="E269" s="17"/>
      <c r="F269" s="18"/>
      <c r="G269" s="47"/>
      <c r="H269" s="47"/>
      <c r="I269" s="15"/>
      <c r="J269" s="15"/>
      <c r="K269" s="15"/>
      <c r="L269" s="15"/>
      <c r="M269" s="15"/>
      <c r="N269" s="15"/>
      <c r="O269" s="15"/>
      <c r="P269" s="15"/>
      <c r="Q269" s="15"/>
      <c r="R269" s="15"/>
      <c r="S269" s="15"/>
      <c r="T269" s="15"/>
      <c r="U269" s="15"/>
      <c r="V269" s="15"/>
      <c r="W269" s="15"/>
    </row>
    <row r="270" spans="1:23">
      <c r="A270" s="15"/>
      <c r="B270" s="15"/>
      <c r="C270" s="17"/>
      <c r="D270" s="18"/>
      <c r="E270" s="17"/>
      <c r="F270" s="18"/>
      <c r="G270" s="47"/>
      <c r="H270" s="47"/>
      <c r="I270" s="15"/>
      <c r="J270" s="15"/>
      <c r="K270" s="15"/>
      <c r="L270" s="15"/>
      <c r="M270" s="15"/>
      <c r="N270" s="15"/>
      <c r="O270" s="15"/>
      <c r="P270" s="15"/>
      <c r="Q270" s="15"/>
      <c r="R270" s="15"/>
      <c r="S270" s="15"/>
      <c r="T270" s="15"/>
      <c r="U270" s="15"/>
      <c r="V270" s="15"/>
      <c r="W270" s="15"/>
    </row>
    <row r="271" spans="1:23">
      <c r="A271" s="15"/>
      <c r="B271" s="15"/>
      <c r="C271" s="17"/>
      <c r="D271" s="18"/>
      <c r="E271" s="17"/>
      <c r="F271" s="18"/>
      <c r="G271" s="47"/>
      <c r="H271" s="47"/>
      <c r="I271" s="15"/>
      <c r="J271" s="15"/>
      <c r="K271" s="15"/>
      <c r="L271" s="15"/>
      <c r="M271" s="15"/>
      <c r="N271" s="15"/>
      <c r="O271" s="15"/>
      <c r="P271" s="15"/>
      <c r="Q271" s="15"/>
      <c r="R271" s="15"/>
      <c r="S271" s="15"/>
      <c r="T271" s="15"/>
      <c r="U271" s="15"/>
      <c r="V271" s="15"/>
      <c r="W271" s="15"/>
    </row>
    <row r="272" spans="1:23">
      <c r="A272" s="15"/>
      <c r="B272" s="15"/>
      <c r="C272" s="17"/>
      <c r="D272" s="18"/>
      <c r="E272" s="17"/>
      <c r="F272" s="18"/>
      <c r="G272" s="47"/>
      <c r="H272" s="47"/>
      <c r="I272" s="15"/>
      <c r="J272" s="15"/>
      <c r="K272" s="15"/>
      <c r="L272" s="15"/>
      <c r="M272" s="15"/>
      <c r="N272" s="15"/>
      <c r="O272" s="15"/>
      <c r="P272" s="15"/>
      <c r="Q272" s="15"/>
      <c r="R272" s="15"/>
      <c r="S272" s="15"/>
      <c r="T272" s="15"/>
      <c r="U272" s="15"/>
      <c r="V272" s="15"/>
      <c r="W272" s="15"/>
    </row>
    <row r="273" spans="1:23">
      <c r="A273" s="15"/>
      <c r="B273" s="15"/>
      <c r="C273" s="17"/>
      <c r="D273" s="18"/>
      <c r="E273" s="17"/>
      <c r="F273" s="18"/>
      <c r="G273" s="47"/>
      <c r="H273" s="47"/>
      <c r="I273" s="15"/>
      <c r="J273" s="15"/>
      <c r="K273" s="15"/>
      <c r="L273" s="15"/>
      <c r="M273" s="15"/>
      <c r="N273" s="15"/>
      <c r="O273" s="15"/>
      <c r="P273" s="15"/>
      <c r="Q273" s="15"/>
      <c r="R273" s="15"/>
      <c r="S273" s="15"/>
      <c r="T273" s="15"/>
      <c r="U273" s="15"/>
      <c r="V273" s="15"/>
      <c r="W273" s="15"/>
    </row>
    <row r="274" spans="1:23">
      <c r="A274" s="15"/>
      <c r="B274" s="15"/>
      <c r="C274" s="17"/>
      <c r="D274" s="18"/>
      <c r="E274" s="17"/>
      <c r="F274" s="18"/>
      <c r="G274" s="47"/>
      <c r="H274" s="47"/>
      <c r="I274" s="15"/>
      <c r="J274" s="15"/>
      <c r="K274" s="15"/>
      <c r="L274" s="15"/>
      <c r="M274" s="15"/>
      <c r="N274" s="15"/>
      <c r="O274" s="15"/>
      <c r="P274" s="15"/>
      <c r="Q274" s="15"/>
      <c r="R274" s="15"/>
      <c r="S274" s="15"/>
      <c r="T274" s="15"/>
      <c r="U274" s="15"/>
      <c r="V274" s="15"/>
      <c r="W274" s="15"/>
    </row>
    <row r="275" spans="1:23">
      <c r="A275" s="15"/>
      <c r="B275" s="15"/>
      <c r="C275" s="17"/>
      <c r="D275" s="18"/>
      <c r="E275" s="17"/>
      <c r="F275" s="18"/>
      <c r="G275" s="47"/>
      <c r="H275" s="47"/>
      <c r="I275" s="15"/>
      <c r="J275" s="15"/>
      <c r="K275" s="15"/>
      <c r="L275" s="15"/>
      <c r="M275" s="15"/>
      <c r="N275" s="15"/>
      <c r="O275" s="15"/>
      <c r="P275" s="15"/>
      <c r="Q275" s="15"/>
      <c r="R275" s="15"/>
      <c r="S275" s="15"/>
      <c r="T275" s="15"/>
      <c r="U275" s="15"/>
      <c r="V275" s="15"/>
      <c r="W275" s="15"/>
    </row>
    <row r="276" spans="1:23">
      <c r="A276" s="15"/>
      <c r="B276" s="15"/>
      <c r="C276" s="17"/>
      <c r="D276" s="18"/>
      <c r="E276" s="17"/>
      <c r="F276" s="18"/>
      <c r="G276" s="47"/>
      <c r="H276" s="47"/>
      <c r="I276" s="15"/>
      <c r="J276" s="15"/>
      <c r="K276" s="15"/>
      <c r="L276" s="15"/>
      <c r="M276" s="15"/>
      <c r="N276" s="15"/>
      <c r="O276" s="15"/>
      <c r="P276" s="15"/>
      <c r="Q276" s="15"/>
      <c r="R276" s="15"/>
      <c r="S276" s="15"/>
      <c r="T276" s="15"/>
      <c r="U276" s="15"/>
      <c r="V276" s="15"/>
      <c r="W276" s="15"/>
    </row>
    <row r="277" spans="1:23">
      <c r="A277" s="15"/>
      <c r="B277" s="15"/>
      <c r="C277" s="17"/>
      <c r="D277" s="18"/>
      <c r="E277" s="17"/>
      <c r="F277" s="18"/>
      <c r="G277" s="47"/>
      <c r="H277" s="47"/>
      <c r="I277" s="15"/>
      <c r="J277" s="15"/>
      <c r="K277" s="15"/>
      <c r="L277" s="15"/>
      <c r="M277" s="15"/>
      <c r="N277" s="15"/>
      <c r="O277" s="15"/>
      <c r="P277" s="15"/>
      <c r="Q277" s="15"/>
      <c r="R277" s="15"/>
      <c r="S277" s="15"/>
      <c r="T277" s="15"/>
      <c r="U277" s="15"/>
      <c r="V277" s="15"/>
      <c r="W277" s="15"/>
    </row>
    <row r="278" spans="1:23">
      <c r="A278" s="15"/>
      <c r="B278" s="15"/>
      <c r="C278" s="17"/>
      <c r="D278" s="18"/>
      <c r="E278" s="17"/>
      <c r="F278" s="18"/>
      <c r="G278" s="47"/>
      <c r="H278" s="47"/>
      <c r="I278" s="15"/>
      <c r="J278" s="15"/>
      <c r="K278" s="15"/>
      <c r="L278" s="15"/>
      <c r="M278" s="15"/>
      <c r="N278" s="15"/>
      <c r="O278" s="15"/>
      <c r="P278" s="15"/>
      <c r="Q278" s="15"/>
      <c r="R278" s="15"/>
      <c r="S278" s="15"/>
      <c r="T278" s="15"/>
      <c r="U278" s="15"/>
      <c r="V278" s="15"/>
      <c r="W278" s="15"/>
    </row>
    <row r="279" spans="1:23">
      <c r="A279" s="15"/>
      <c r="B279" s="15"/>
      <c r="C279" s="17"/>
      <c r="D279" s="18"/>
      <c r="E279" s="17"/>
      <c r="F279" s="18"/>
      <c r="G279" s="47"/>
      <c r="H279" s="47"/>
      <c r="I279" s="15"/>
      <c r="J279" s="15"/>
      <c r="K279" s="15"/>
      <c r="L279" s="15"/>
      <c r="M279" s="15"/>
      <c r="N279" s="15"/>
      <c r="O279" s="15"/>
      <c r="P279" s="15"/>
      <c r="Q279" s="15"/>
      <c r="R279" s="15"/>
      <c r="S279" s="15"/>
      <c r="T279" s="15"/>
      <c r="U279" s="15"/>
      <c r="V279" s="15"/>
      <c r="W279" s="15"/>
    </row>
    <row r="280" spans="1:23">
      <c r="A280" s="15"/>
      <c r="B280" s="15"/>
      <c r="C280" s="17"/>
      <c r="D280" s="18"/>
      <c r="E280" s="17"/>
      <c r="F280" s="18"/>
      <c r="G280" s="47"/>
      <c r="H280" s="47"/>
      <c r="I280" s="15"/>
      <c r="J280" s="15"/>
      <c r="K280" s="15"/>
      <c r="L280" s="15"/>
      <c r="M280" s="15"/>
      <c r="N280" s="15"/>
      <c r="O280" s="15"/>
      <c r="P280" s="15"/>
      <c r="Q280" s="15"/>
      <c r="R280" s="15"/>
      <c r="S280" s="15"/>
      <c r="T280" s="15"/>
      <c r="U280" s="15"/>
      <c r="V280" s="15"/>
      <c r="W280" s="15"/>
    </row>
    <row r="281" spans="1:23">
      <c r="A281" s="15"/>
      <c r="B281" s="15"/>
      <c r="C281" s="17"/>
      <c r="D281" s="18"/>
      <c r="E281" s="17"/>
      <c r="F281" s="18"/>
      <c r="G281" s="47"/>
      <c r="H281" s="47"/>
      <c r="I281" s="15"/>
      <c r="J281" s="15"/>
      <c r="K281" s="15"/>
      <c r="L281" s="15"/>
      <c r="M281" s="15"/>
      <c r="N281" s="15"/>
      <c r="O281" s="15"/>
      <c r="P281" s="15"/>
      <c r="Q281" s="15"/>
      <c r="R281" s="15"/>
      <c r="S281" s="15"/>
      <c r="T281" s="15"/>
      <c r="U281" s="15"/>
      <c r="V281" s="15"/>
      <c r="W281" s="15"/>
    </row>
    <row r="282" spans="1:23">
      <c r="A282" s="15"/>
      <c r="B282" s="15"/>
      <c r="C282" s="17"/>
      <c r="D282" s="18"/>
      <c r="E282" s="17"/>
      <c r="F282" s="18"/>
      <c r="G282" s="47"/>
      <c r="H282" s="47"/>
      <c r="I282" s="15"/>
      <c r="J282" s="15"/>
      <c r="K282" s="15"/>
      <c r="L282" s="15"/>
      <c r="M282" s="15"/>
      <c r="N282" s="15"/>
      <c r="O282" s="15"/>
      <c r="P282" s="15"/>
      <c r="Q282" s="15"/>
      <c r="R282" s="15"/>
      <c r="S282" s="15"/>
      <c r="T282" s="15"/>
      <c r="U282" s="15"/>
      <c r="V282" s="15"/>
      <c r="W282" s="15"/>
    </row>
    <row r="283" spans="1:23">
      <c r="A283" s="15"/>
      <c r="B283" s="15"/>
      <c r="C283" s="17"/>
      <c r="D283" s="18"/>
      <c r="E283" s="17"/>
      <c r="F283" s="18"/>
      <c r="G283" s="47"/>
      <c r="H283" s="47"/>
      <c r="I283" s="15"/>
      <c r="J283" s="15"/>
      <c r="K283" s="15"/>
      <c r="L283" s="15"/>
      <c r="M283" s="15"/>
      <c r="N283" s="15"/>
      <c r="O283" s="15"/>
      <c r="P283" s="15"/>
      <c r="Q283" s="15"/>
      <c r="R283" s="15"/>
      <c r="S283" s="15"/>
      <c r="T283" s="15"/>
      <c r="U283" s="15"/>
      <c r="V283" s="15"/>
      <c r="W283" s="15"/>
    </row>
    <row r="284" spans="1:23">
      <c r="A284" s="15"/>
      <c r="B284" s="15"/>
      <c r="C284" s="17"/>
      <c r="D284" s="18"/>
      <c r="E284" s="17"/>
      <c r="F284" s="18"/>
      <c r="G284" s="47"/>
      <c r="H284" s="47"/>
      <c r="I284" s="15"/>
      <c r="J284" s="15"/>
      <c r="K284" s="15"/>
      <c r="L284" s="15"/>
      <c r="M284" s="15"/>
      <c r="N284" s="15"/>
      <c r="O284" s="15"/>
      <c r="P284" s="15"/>
      <c r="Q284" s="15"/>
      <c r="R284" s="15"/>
      <c r="S284" s="15"/>
      <c r="T284" s="15"/>
      <c r="U284" s="15"/>
      <c r="V284" s="15"/>
      <c r="W284" s="15"/>
    </row>
    <row r="285" spans="1:23">
      <c r="A285" s="15"/>
      <c r="B285" s="15"/>
      <c r="C285" s="17"/>
      <c r="D285" s="18"/>
      <c r="E285" s="17"/>
      <c r="F285" s="18"/>
      <c r="G285" s="47"/>
      <c r="H285" s="47"/>
      <c r="I285" s="15"/>
      <c r="J285" s="15"/>
      <c r="K285" s="15"/>
      <c r="L285" s="15"/>
      <c r="M285" s="15"/>
      <c r="N285" s="15"/>
      <c r="O285" s="15"/>
      <c r="P285" s="15"/>
      <c r="Q285" s="15"/>
      <c r="R285" s="15"/>
      <c r="S285" s="15"/>
      <c r="T285" s="15"/>
      <c r="U285" s="15"/>
      <c r="V285" s="15"/>
      <c r="W285" s="15"/>
    </row>
    <row r="286" spans="1:23">
      <c r="A286" s="15"/>
      <c r="B286" s="15"/>
      <c r="C286" s="17"/>
      <c r="D286" s="18"/>
      <c r="E286" s="17"/>
      <c r="F286" s="18"/>
      <c r="G286" s="47"/>
      <c r="H286" s="47"/>
      <c r="I286" s="15"/>
      <c r="J286" s="15"/>
      <c r="K286" s="15"/>
      <c r="L286" s="15"/>
      <c r="M286" s="15"/>
      <c r="N286" s="15"/>
      <c r="O286" s="15"/>
      <c r="P286" s="15"/>
      <c r="Q286" s="15"/>
      <c r="R286" s="15"/>
      <c r="S286" s="15"/>
      <c r="T286" s="15"/>
      <c r="U286" s="15"/>
      <c r="V286" s="15"/>
      <c r="W286" s="15"/>
    </row>
    <row r="287" spans="1:23">
      <c r="A287" s="15"/>
      <c r="B287" s="15"/>
      <c r="C287" s="17"/>
      <c r="D287" s="18"/>
      <c r="E287" s="17"/>
      <c r="F287" s="18"/>
      <c r="G287" s="47"/>
      <c r="H287" s="47"/>
      <c r="I287" s="15"/>
      <c r="J287" s="15"/>
      <c r="K287" s="15"/>
      <c r="L287" s="15"/>
      <c r="M287" s="15"/>
      <c r="N287" s="15"/>
      <c r="O287" s="15"/>
      <c r="P287" s="15"/>
      <c r="Q287" s="15"/>
      <c r="R287" s="15"/>
      <c r="S287" s="15"/>
      <c r="T287" s="15"/>
      <c r="U287" s="15"/>
      <c r="V287" s="15"/>
      <c r="W287" s="15"/>
    </row>
    <row r="288" spans="1:23">
      <c r="A288" s="15"/>
      <c r="B288" s="15"/>
      <c r="C288" s="17"/>
      <c r="D288" s="18"/>
      <c r="E288" s="17"/>
      <c r="F288" s="18"/>
      <c r="G288" s="47"/>
      <c r="H288" s="47"/>
      <c r="I288" s="15"/>
      <c r="J288" s="15"/>
      <c r="K288" s="15"/>
      <c r="L288" s="15"/>
      <c r="M288" s="15"/>
      <c r="N288" s="15"/>
      <c r="O288" s="15"/>
      <c r="P288" s="15"/>
      <c r="Q288" s="15"/>
      <c r="R288" s="15"/>
      <c r="S288" s="15"/>
      <c r="T288" s="15"/>
      <c r="U288" s="15"/>
      <c r="V288" s="15"/>
      <c r="W288" s="15"/>
    </row>
    <row r="289" spans="1:23">
      <c r="A289" s="15"/>
      <c r="B289" s="15"/>
      <c r="C289" s="17"/>
      <c r="D289" s="18"/>
      <c r="E289" s="17"/>
      <c r="F289" s="18"/>
      <c r="G289" s="47"/>
      <c r="H289" s="47"/>
      <c r="I289" s="15"/>
      <c r="J289" s="15"/>
      <c r="K289" s="15"/>
      <c r="L289" s="15"/>
      <c r="M289" s="15"/>
      <c r="N289" s="15"/>
      <c r="O289" s="15"/>
      <c r="P289" s="15"/>
      <c r="Q289" s="15"/>
      <c r="R289" s="15"/>
      <c r="S289" s="15"/>
      <c r="T289" s="15"/>
      <c r="U289" s="15"/>
      <c r="V289" s="15"/>
      <c r="W289" s="15"/>
    </row>
    <row r="290" spans="1:23">
      <c r="A290" s="15"/>
      <c r="B290" s="15"/>
      <c r="C290" s="17"/>
      <c r="D290" s="18"/>
      <c r="E290" s="17"/>
      <c r="F290" s="18"/>
      <c r="G290" s="47"/>
      <c r="H290" s="47"/>
      <c r="I290" s="15"/>
      <c r="J290" s="15"/>
      <c r="K290" s="15"/>
      <c r="L290" s="15"/>
      <c r="M290" s="15"/>
      <c r="N290" s="15"/>
      <c r="O290" s="15"/>
      <c r="P290" s="15"/>
      <c r="Q290" s="15"/>
      <c r="R290" s="15"/>
      <c r="S290" s="15"/>
      <c r="T290" s="15"/>
      <c r="U290" s="15"/>
      <c r="V290" s="15"/>
      <c r="W290" s="15"/>
    </row>
    <row r="291" spans="1:23">
      <c r="A291" s="15"/>
      <c r="B291" s="15"/>
      <c r="C291" s="17"/>
      <c r="D291" s="18"/>
      <c r="E291" s="17"/>
      <c r="F291" s="18"/>
      <c r="G291" s="47"/>
      <c r="H291" s="47"/>
      <c r="I291" s="15"/>
      <c r="J291" s="15"/>
      <c r="K291" s="15"/>
      <c r="L291" s="15"/>
      <c r="M291" s="15"/>
      <c r="N291" s="15"/>
      <c r="O291" s="15"/>
      <c r="P291" s="15"/>
      <c r="Q291" s="15"/>
      <c r="R291" s="15"/>
      <c r="S291" s="15"/>
      <c r="T291" s="15"/>
      <c r="U291" s="15"/>
      <c r="V291" s="15"/>
      <c r="W291" s="15"/>
    </row>
    <row r="292" spans="1:23">
      <c r="A292" s="15"/>
      <c r="B292" s="15"/>
      <c r="C292" s="17"/>
      <c r="D292" s="18"/>
      <c r="E292" s="17"/>
      <c r="F292" s="18"/>
      <c r="G292" s="47"/>
      <c r="H292" s="47"/>
      <c r="I292" s="15"/>
      <c r="J292" s="15"/>
      <c r="K292" s="15"/>
      <c r="L292" s="15"/>
      <c r="M292" s="15"/>
      <c r="N292" s="15"/>
      <c r="O292" s="15"/>
      <c r="P292" s="15"/>
      <c r="Q292" s="15"/>
      <c r="R292" s="15"/>
      <c r="S292" s="15"/>
      <c r="T292" s="15"/>
      <c r="U292" s="15"/>
      <c r="V292" s="15"/>
      <c r="W292" s="15"/>
    </row>
    <row r="293" spans="1:23">
      <c r="A293" s="15"/>
      <c r="B293" s="15"/>
      <c r="C293" s="17"/>
      <c r="D293" s="18"/>
      <c r="E293" s="17"/>
      <c r="F293" s="18"/>
      <c r="G293" s="47"/>
      <c r="H293" s="47"/>
      <c r="I293" s="15"/>
      <c r="J293" s="15"/>
      <c r="K293" s="15"/>
      <c r="L293" s="15"/>
      <c r="M293" s="15"/>
      <c r="N293" s="15"/>
      <c r="O293" s="15"/>
      <c r="P293" s="15"/>
      <c r="Q293" s="15"/>
      <c r="R293" s="15"/>
      <c r="S293" s="15"/>
      <c r="T293" s="15"/>
      <c r="U293" s="15"/>
      <c r="V293" s="15"/>
      <c r="W293" s="15"/>
    </row>
    <row r="294" spans="1:23">
      <c r="A294" s="15"/>
      <c r="B294" s="15"/>
      <c r="C294" s="17"/>
      <c r="D294" s="18"/>
      <c r="E294" s="17"/>
      <c r="F294" s="18"/>
      <c r="G294" s="47"/>
      <c r="H294" s="47"/>
      <c r="I294" s="15"/>
      <c r="J294" s="15"/>
      <c r="K294" s="15"/>
      <c r="L294" s="15"/>
      <c r="M294" s="15"/>
      <c r="N294" s="15"/>
      <c r="O294" s="15"/>
      <c r="P294" s="15"/>
      <c r="Q294" s="15"/>
      <c r="R294" s="15"/>
      <c r="S294" s="15"/>
      <c r="T294" s="15"/>
      <c r="U294" s="15"/>
      <c r="V294" s="15"/>
      <c r="W294" s="15"/>
    </row>
    <row r="295" spans="1:23">
      <c r="A295" s="15"/>
      <c r="B295" s="15"/>
      <c r="C295" s="17"/>
      <c r="D295" s="18"/>
      <c r="E295" s="17"/>
      <c r="F295" s="18"/>
      <c r="G295" s="47"/>
      <c r="H295" s="47"/>
      <c r="I295" s="15"/>
      <c r="J295" s="15"/>
      <c r="K295" s="15"/>
      <c r="L295" s="15"/>
      <c r="M295" s="15"/>
      <c r="N295" s="15"/>
      <c r="O295" s="15"/>
      <c r="P295" s="15"/>
      <c r="Q295" s="15"/>
      <c r="R295" s="15"/>
      <c r="S295" s="15"/>
      <c r="T295" s="15"/>
      <c r="U295" s="15"/>
      <c r="V295" s="15"/>
      <c r="W295" s="15"/>
    </row>
    <row r="296" spans="1:23">
      <c r="A296" s="15"/>
      <c r="B296" s="15"/>
      <c r="C296" s="17"/>
      <c r="D296" s="18"/>
      <c r="E296" s="17"/>
      <c r="F296" s="18"/>
      <c r="G296" s="47"/>
      <c r="H296" s="47"/>
      <c r="I296" s="15"/>
      <c r="J296" s="15"/>
      <c r="K296" s="15"/>
      <c r="L296" s="15"/>
      <c r="M296" s="15"/>
      <c r="N296" s="15"/>
      <c r="O296" s="15"/>
      <c r="P296" s="15"/>
      <c r="Q296" s="15"/>
      <c r="R296" s="15"/>
      <c r="S296" s="15"/>
      <c r="T296" s="15"/>
      <c r="U296" s="15"/>
      <c r="V296" s="15"/>
      <c r="W296" s="15"/>
    </row>
    <row r="297" spans="1:23">
      <c r="A297" s="15"/>
      <c r="B297" s="15"/>
      <c r="C297" s="17"/>
      <c r="D297" s="18"/>
      <c r="E297" s="17"/>
      <c r="F297" s="18"/>
      <c r="G297" s="47"/>
      <c r="H297" s="47"/>
      <c r="I297" s="15"/>
      <c r="J297" s="15"/>
      <c r="K297" s="15"/>
      <c r="L297" s="15"/>
      <c r="M297" s="15"/>
      <c r="N297" s="15"/>
      <c r="O297" s="15"/>
      <c r="P297" s="15"/>
      <c r="Q297" s="15"/>
      <c r="R297" s="15"/>
      <c r="S297" s="15"/>
      <c r="T297" s="15"/>
      <c r="U297" s="15"/>
      <c r="V297" s="15"/>
      <c r="W297" s="15"/>
    </row>
    <row r="298" spans="1:23">
      <c r="A298" s="15"/>
      <c r="B298" s="15"/>
      <c r="C298" s="17"/>
      <c r="D298" s="18"/>
      <c r="E298" s="17"/>
      <c r="F298" s="18"/>
      <c r="G298" s="47"/>
      <c r="H298" s="47"/>
      <c r="I298" s="15"/>
      <c r="J298" s="15"/>
      <c r="K298" s="15"/>
      <c r="L298" s="15"/>
      <c r="M298" s="15"/>
      <c r="N298" s="15"/>
      <c r="O298" s="15"/>
      <c r="P298" s="15"/>
      <c r="Q298" s="15"/>
      <c r="R298" s="15"/>
      <c r="S298" s="15"/>
      <c r="T298" s="15"/>
      <c r="U298" s="15"/>
      <c r="V298" s="15"/>
      <c r="W298" s="15"/>
    </row>
    <row r="299" spans="1:23">
      <c r="A299" s="15"/>
      <c r="B299" s="15"/>
      <c r="C299" s="17"/>
      <c r="D299" s="18"/>
      <c r="E299" s="17"/>
      <c r="F299" s="18"/>
      <c r="G299" s="47"/>
      <c r="H299" s="47"/>
      <c r="I299" s="15"/>
      <c r="J299" s="15"/>
      <c r="K299" s="15"/>
      <c r="L299" s="15"/>
      <c r="M299" s="15"/>
      <c r="N299" s="15"/>
      <c r="O299" s="15"/>
      <c r="P299" s="15"/>
      <c r="Q299" s="15"/>
      <c r="R299" s="15"/>
      <c r="S299" s="15"/>
      <c r="T299" s="15"/>
      <c r="U299" s="15"/>
      <c r="V299" s="15"/>
      <c r="W299" s="15"/>
    </row>
    <row r="300" spans="1:23">
      <c r="A300" s="15"/>
      <c r="B300" s="15"/>
      <c r="C300" s="17"/>
      <c r="D300" s="18"/>
      <c r="E300" s="17"/>
      <c r="F300" s="18"/>
      <c r="G300" s="47"/>
      <c r="H300" s="47"/>
      <c r="I300" s="15"/>
      <c r="J300" s="15"/>
      <c r="K300" s="15"/>
      <c r="L300" s="15"/>
      <c r="M300" s="15"/>
      <c r="N300" s="15"/>
      <c r="O300" s="15"/>
      <c r="P300" s="15"/>
      <c r="Q300" s="15"/>
      <c r="R300" s="15"/>
      <c r="S300" s="15"/>
      <c r="T300" s="15"/>
      <c r="U300" s="15"/>
      <c r="V300" s="15"/>
      <c r="W300" s="15"/>
    </row>
    <row r="301" spans="1:23">
      <c r="A301" s="15"/>
      <c r="B301" s="15"/>
      <c r="C301" s="17"/>
      <c r="D301" s="18"/>
      <c r="E301" s="17"/>
      <c r="F301" s="18"/>
      <c r="G301" s="47"/>
      <c r="H301" s="47"/>
      <c r="I301" s="15"/>
      <c r="J301" s="15"/>
      <c r="K301" s="15"/>
      <c r="L301" s="15"/>
      <c r="M301" s="15"/>
      <c r="N301" s="15"/>
      <c r="O301" s="15"/>
      <c r="P301" s="15"/>
      <c r="Q301" s="15"/>
      <c r="R301" s="15"/>
      <c r="S301" s="15"/>
      <c r="T301" s="15"/>
      <c r="U301" s="15"/>
      <c r="V301" s="15"/>
      <c r="W301" s="15"/>
    </row>
    <row r="302" spans="1:23">
      <c r="A302" s="15"/>
      <c r="B302" s="15"/>
      <c r="C302" s="17"/>
      <c r="D302" s="18"/>
      <c r="E302" s="17"/>
      <c r="F302" s="18"/>
      <c r="G302" s="47"/>
      <c r="H302" s="47"/>
      <c r="I302" s="15"/>
      <c r="J302" s="15"/>
      <c r="K302" s="15"/>
      <c r="L302" s="15"/>
      <c r="M302" s="15"/>
      <c r="N302" s="15"/>
      <c r="O302" s="15"/>
      <c r="P302" s="15"/>
      <c r="Q302" s="15"/>
      <c r="R302" s="15"/>
      <c r="S302" s="15"/>
      <c r="T302" s="15"/>
      <c r="U302" s="15"/>
      <c r="V302" s="15"/>
      <c r="W302" s="15"/>
    </row>
    <row r="303" spans="1:23">
      <c r="A303" s="15"/>
      <c r="B303" s="15"/>
      <c r="C303" s="17"/>
      <c r="D303" s="18"/>
      <c r="E303" s="17"/>
      <c r="F303" s="18"/>
      <c r="G303" s="47"/>
      <c r="H303" s="47"/>
      <c r="I303" s="15"/>
      <c r="J303" s="15"/>
      <c r="K303" s="15"/>
      <c r="L303" s="15"/>
      <c r="M303" s="15"/>
      <c r="N303" s="15"/>
      <c r="O303" s="15"/>
      <c r="P303" s="15"/>
      <c r="Q303" s="15"/>
      <c r="R303" s="15"/>
      <c r="S303" s="15"/>
      <c r="T303" s="15"/>
      <c r="U303" s="15"/>
      <c r="V303" s="15"/>
      <c r="W303" s="15"/>
    </row>
    <row r="304" spans="1:23">
      <c r="A304" s="15"/>
      <c r="B304" s="15"/>
      <c r="C304" s="17"/>
      <c r="D304" s="18"/>
      <c r="E304" s="17"/>
      <c r="F304" s="18"/>
      <c r="G304" s="47"/>
      <c r="H304" s="47"/>
      <c r="I304" s="15"/>
      <c r="J304" s="15"/>
      <c r="K304" s="15"/>
      <c r="L304" s="15"/>
      <c r="M304" s="15"/>
      <c r="N304" s="15"/>
      <c r="O304" s="15"/>
      <c r="P304" s="15"/>
      <c r="Q304" s="15"/>
      <c r="R304" s="15"/>
      <c r="S304" s="15"/>
      <c r="T304" s="15"/>
      <c r="U304" s="15"/>
      <c r="V304" s="15"/>
      <c r="W304" s="15"/>
    </row>
    <row r="305" spans="1:23">
      <c r="A305" s="15"/>
      <c r="B305" s="15"/>
      <c r="C305" s="17"/>
      <c r="D305" s="18"/>
      <c r="E305" s="17"/>
      <c r="F305" s="18"/>
      <c r="G305" s="47"/>
      <c r="H305" s="47"/>
      <c r="I305" s="15"/>
      <c r="J305" s="15"/>
      <c r="K305" s="15"/>
      <c r="L305" s="15"/>
      <c r="M305" s="15"/>
      <c r="N305" s="15"/>
      <c r="O305" s="15"/>
      <c r="P305" s="15"/>
      <c r="Q305" s="15"/>
      <c r="R305" s="15"/>
      <c r="S305" s="15"/>
      <c r="T305" s="15"/>
      <c r="U305" s="15"/>
      <c r="V305" s="15"/>
      <c r="W305" s="15"/>
    </row>
    <row r="306" spans="1:23">
      <c r="A306" s="15"/>
      <c r="B306" s="15"/>
      <c r="C306" s="17"/>
      <c r="D306" s="18"/>
      <c r="E306" s="17"/>
      <c r="F306" s="18"/>
      <c r="G306" s="47"/>
      <c r="H306" s="47"/>
      <c r="I306" s="15"/>
      <c r="J306" s="15"/>
      <c r="K306" s="15"/>
      <c r="L306" s="15"/>
      <c r="M306" s="15"/>
      <c r="N306" s="15"/>
      <c r="O306" s="15"/>
      <c r="P306" s="15"/>
      <c r="Q306" s="15"/>
      <c r="R306" s="15"/>
      <c r="S306" s="15"/>
      <c r="T306" s="15"/>
      <c r="U306" s="15"/>
      <c r="V306" s="15"/>
      <c r="W306" s="15"/>
    </row>
    <row r="307" spans="1:23">
      <c r="A307" s="15"/>
      <c r="B307" s="15"/>
      <c r="C307" s="17"/>
      <c r="D307" s="18"/>
      <c r="E307" s="17"/>
      <c r="F307" s="18"/>
      <c r="G307" s="47"/>
      <c r="H307" s="47"/>
      <c r="I307" s="15"/>
      <c r="J307" s="15"/>
      <c r="K307" s="15"/>
      <c r="L307" s="15"/>
      <c r="M307" s="15"/>
      <c r="N307" s="15"/>
      <c r="O307" s="15"/>
      <c r="P307" s="15"/>
      <c r="Q307" s="15"/>
      <c r="R307" s="15"/>
      <c r="S307" s="15"/>
      <c r="T307" s="15"/>
      <c r="U307" s="15"/>
      <c r="V307" s="15"/>
      <c r="W307" s="15"/>
    </row>
    <row r="308" spans="1:23">
      <c r="A308" s="15"/>
      <c r="B308" s="15"/>
      <c r="C308" s="17"/>
      <c r="D308" s="18"/>
      <c r="E308" s="17"/>
      <c r="F308" s="18"/>
      <c r="G308" s="47"/>
      <c r="H308" s="47"/>
      <c r="I308" s="15"/>
      <c r="J308" s="15"/>
      <c r="K308" s="15"/>
      <c r="L308" s="15"/>
      <c r="M308" s="15"/>
      <c r="N308" s="15"/>
      <c r="O308" s="15"/>
      <c r="P308" s="15"/>
      <c r="Q308" s="15"/>
      <c r="R308" s="15"/>
      <c r="S308" s="15"/>
      <c r="T308" s="15"/>
      <c r="U308" s="15"/>
      <c r="V308" s="15"/>
      <c r="W308" s="15"/>
    </row>
    <row r="309" spans="1:23">
      <c r="A309" s="15"/>
      <c r="B309" s="15"/>
      <c r="C309" s="17"/>
      <c r="D309" s="18"/>
      <c r="E309" s="17"/>
      <c r="F309" s="18"/>
      <c r="G309" s="47"/>
      <c r="H309" s="47"/>
      <c r="I309" s="15"/>
      <c r="J309" s="15"/>
      <c r="K309" s="15"/>
      <c r="L309" s="15"/>
      <c r="M309" s="15"/>
      <c r="N309" s="15"/>
      <c r="O309" s="15"/>
      <c r="P309" s="15"/>
      <c r="Q309" s="15"/>
      <c r="R309" s="15"/>
      <c r="S309" s="15"/>
      <c r="T309" s="15"/>
      <c r="U309" s="15"/>
      <c r="V309" s="15"/>
      <c r="W309" s="15"/>
    </row>
    <row r="310" spans="1:23">
      <c r="A310" s="15"/>
      <c r="B310" s="15"/>
      <c r="C310" s="17"/>
      <c r="D310" s="18"/>
      <c r="E310" s="17"/>
      <c r="F310" s="18"/>
      <c r="G310" s="47"/>
      <c r="H310" s="47"/>
      <c r="I310" s="15"/>
      <c r="J310" s="15"/>
      <c r="K310" s="15"/>
      <c r="L310" s="15"/>
      <c r="M310" s="15"/>
      <c r="N310" s="15"/>
      <c r="O310" s="15"/>
      <c r="P310" s="15"/>
      <c r="Q310" s="15"/>
      <c r="R310" s="15"/>
      <c r="S310" s="15"/>
      <c r="T310" s="15"/>
      <c r="U310" s="15"/>
      <c r="V310" s="15"/>
      <c r="W310" s="15"/>
    </row>
    <row r="311" spans="1:23">
      <c r="A311" s="15"/>
      <c r="B311" s="15"/>
      <c r="C311" s="17"/>
      <c r="D311" s="18"/>
      <c r="E311" s="17"/>
      <c r="F311" s="18"/>
      <c r="G311" s="47"/>
      <c r="H311" s="47"/>
      <c r="I311" s="15"/>
      <c r="J311" s="15"/>
      <c r="K311" s="15"/>
      <c r="L311" s="15"/>
      <c r="M311" s="15"/>
      <c r="N311" s="15"/>
      <c r="O311" s="15"/>
      <c r="P311" s="15"/>
      <c r="Q311" s="15"/>
      <c r="R311" s="15"/>
      <c r="S311" s="15"/>
      <c r="T311" s="15"/>
      <c r="U311" s="15"/>
      <c r="V311" s="15"/>
      <c r="W311" s="15"/>
    </row>
    <row r="312" spans="1:23">
      <c r="A312" s="15"/>
      <c r="B312" s="15"/>
      <c r="C312" s="17"/>
      <c r="D312" s="18"/>
      <c r="E312" s="17"/>
      <c r="F312" s="18"/>
      <c r="G312" s="47"/>
      <c r="H312" s="47"/>
      <c r="I312" s="15"/>
      <c r="J312" s="15"/>
      <c r="K312" s="15"/>
      <c r="L312" s="15"/>
      <c r="M312" s="15"/>
      <c r="N312" s="15"/>
      <c r="O312" s="15"/>
      <c r="P312" s="15"/>
      <c r="Q312" s="15"/>
      <c r="R312" s="15"/>
      <c r="S312" s="15"/>
      <c r="T312" s="15"/>
      <c r="U312" s="15"/>
      <c r="V312" s="15"/>
      <c r="W312" s="15"/>
    </row>
    <row r="313" spans="1:23">
      <c r="A313" s="15"/>
      <c r="B313" s="15"/>
      <c r="C313" s="17"/>
      <c r="D313" s="18"/>
      <c r="E313" s="17"/>
      <c r="F313" s="18"/>
      <c r="G313" s="47"/>
      <c r="H313" s="47"/>
      <c r="I313" s="15"/>
      <c r="J313" s="15"/>
      <c r="K313" s="15"/>
      <c r="L313" s="15"/>
      <c r="M313" s="15"/>
      <c r="N313" s="15"/>
      <c r="O313" s="15"/>
      <c r="P313" s="15"/>
      <c r="Q313" s="15"/>
      <c r="R313" s="15"/>
      <c r="S313" s="15"/>
      <c r="T313" s="15"/>
      <c r="U313" s="15"/>
      <c r="V313" s="15"/>
      <c r="W313" s="15"/>
    </row>
    <row r="314" spans="1:23">
      <c r="A314" s="15"/>
      <c r="B314" s="15"/>
      <c r="C314" s="17"/>
      <c r="D314" s="18"/>
      <c r="E314" s="17"/>
      <c r="F314" s="18"/>
      <c r="G314" s="47"/>
      <c r="H314" s="47"/>
      <c r="I314" s="15"/>
      <c r="J314" s="15"/>
      <c r="K314" s="15"/>
      <c r="L314" s="15"/>
      <c r="M314" s="15"/>
      <c r="N314" s="15"/>
      <c r="O314" s="15"/>
      <c r="P314" s="15"/>
      <c r="Q314" s="15"/>
      <c r="R314" s="15"/>
      <c r="S314" s="15"/>
      <c r="T314" s="15"/>
      <c r="U314" s="15"/>
      <c r="V314" s="15"/>
      <c r="W314" s="15"/>
    </row>
    <row r="315" spans="1:23">
      <c r="A315" s="15"/>
      <c r="B315" s="15"/>
      <c r="C315" s="17"/>
      <c r="D315" s="18"/>
      <c r="E315" s="17"/>
      <c r="F315" s="18"/>
      <c r="G315" s="47"/>
      <c r="H315" s="47"/>
      <c r="I315" s="15"/>
      <c r="J315" s="15"/>
      <c r="K315" s="15"/>
      <c r="L315" s="15"/>
      <c r="M315" s="15"/>
      <c r="N315" s="15"/>
      <c r="O315" s="15"/>
      <c r="P315" s="15"/>
      <c r="Q315" s="15"/>
      <c r="R315" s="15"/>
      <c r="S315" s="15"/>
      <c r="T315" s="15"/>
      <c r="U315" s="15"/>
      <c r="V315" s="15"/>
      <c r="W315" s="15"/>
    </row>
    <row r="316" spans="1:23">
      <c r="A316" s="15"/>
      <c r="B316" s="15"/>
      <c r="C316" s="17"/>
      <c r="D316" s="18"/>
      <c r="E316" s="17"/>
      <c r="F316" s="18"/>
      <c r="G316" s="47"/>
      <c r="H316" s="47"/>
      <c r="I316" s="15"/>
      <c r="J316" s="15"/>
      <c r="K316" s="15"/>
      <c r="L316" s="15"/>
      <c r="M316" s="15"/>
      <c r="N316" s="15"/>
      <c r="O316" s="15"/>
      <c r="P316" s="15"/>
      <c r="Q316" s="15"/>
      <c r="R316" s="15"/>
      <c r="S316" s="15"/>
      <c r="T316" s="15"/>
      <c r="U316" s="15"/>
      <c r="V316" s="15"/>
      <c r="W316" s="15"/>
    </row>
    <row r="317" spans="1:23">
      <c r="A317" s="15"/>
      <c r="B317" s="15"/>
      <c r="C317" s="17"/>
      <c r="D317" s="18"/>
      <c r="E317" s="17"/>
      <c r="F317" s="18"/>
      <c r="G317" s="47"/>
      <c r="H317" s="47"/>
      <c r="I317" s="15"/>
      <c r="J317" s="15"/>
      <c r="K317" s="15"/>
      <c r="L317" s="15"/>
      <c r="M317" s="15"/>
      <c r="N317" s="15"/>
      <c r="O317" s="15"/>
      <c r="P317" s="15"/>
      <c r="Q317" s="15"/>
      <c r="R317" s="15"/>
      <c r="S317" s="15"/>
      <c r="T317" s="15"/>
      <c r="U317" s="15"/>
      <c r="V317" s="15"/>
      <c r="W317" s="15"/>
    </row>
    <row r="318" spans="1:23">
      <c r="A318" s="15"/>
      <c r="B318" s="15"/>
      <c r="C318" s="17"/>
      <c r="D318" s="18"/>
      <c r="E318" s="17"/>
      <c r="F318" s="18"/>
      <c r="G318" s="47"/>
      <c r="H318" s="47"/>
      <c r="I318" s="15"/>
      <c r="J318" s="15"/>
      <c r="K318" s="15"/>
      <c r="L318" s="15"/>
      <c r="M318" s="15"/>
      <c r="N318" s="15"/>
      <c r="O318" s="15"/>
      <c r="P318" s="15"/>
      <c r="Q318" s="15"/>
      <c r="R318" s="15"/>
      <c r="S318" s="15"/>
      <c r="T318" s="15"/>
      <c r="U318" s="15"/>
      <c r="V318" s="15"/>
      <c r="W318" s="15"/>
    </row>
    <row r="319" spans="1:23">
      <c r="A319" s="15"/>
      <c r="B319" s="15"/>
      <c r="C319" s="17"/>
      <c r="D319" s="18"/>
      <c r="E319" s="17"/>
      <c r="F319" s="18"/>
      <c r="G319" s="47"/>
      <c r="H319" s="47"/>
      <c r="I319" s="15"/>
      <c r="J319" s="15"/>
      <c r="K319" s="15"/>
      <c r="L319" s="15"/>
      <c r="M319" s="15"/>
      <c r="N319" s="15"/>
      <c r="O319" s="15"/>
      <c r="P319" s="15"/>
      <c r="Q319" s="15"/>
      <c r="R319" s="15"/>
      <c r="S319" s="15"/>
      <c r="T319" s="15"/>
      <c r="U319" s="15"/>
      <c r="V319" s="15"/>
      <c r="W319" s="15"/>
    </row>
    <row r="320" spans="1:23">
      <c r="A320" s="15"/>
      <c r="B320" s="15"/>
      <c r="C320" s="17"/>
      <c r="D320" s="18"/>
      <c r="E320" s="17"/>
      <c r="F320" s="18"/>
      <c r="G320" s="47"/>
      <c r="H320" s="47"/>
      <c r="I320" s="15"/>
      <c r="J320" s="15"/>
      <c r="K320" s="15"/>
      <c r="L320" s="15"/>
      <c r="M320" s="15"/>
      <c r="N320" s="15"/>
      <c r="O320" s="15"/>
      <c r="P320" s="15"/>
      <c r="Q320" s="15"/>
      <c r="R320" s="15"/>
      <c r="S320" s="15"/>
      <c r="T320" s="15"/>
      <c r="U320" s="15"/>
      <c r="V320" s="15"/>
      <c r="W320" s="15"/>
    </row>
    <row r="321" spans="1:23">
      <c r="A321" s="15"/>
      <c r="B321" s="15"/>
      <c r="C321" s="17"/>
      <c r="D321" s="18"/>
      <c r="E321" s="17"/>
      <c r="F321" s="18"/>
      <c r="G321" s="47"/>
      <c r="H321" s="47"/>
      <c r="I321" s="15"/>
      <c r="J321" s="15"/>
      <c r="K321" s="15"/>
      <c r="L321" s="15"/>
      <c r="M321" s="15"/>
      <c r="N321" s="15"/>
      <c r="O321" s="15"/>
      <c r="P321" s="15"/>
      <c r="Q321" s="15"/>
      <c r="R321" s="15"/>
      <c r="S321" s="15"/>
      <c r="T321" s="15"/>
      <c r="U321" s="15"/>
      <c r="V321" s="15"/>
      <c r="W321" s="15"/>
    </row>
    <row r="322" spans="1:23">
      <c r="A322" s="15"/>
      <c r="B322" s="15"/>
      <c r="C322" s="17"/>
      <c r="D322" s="18"/>
      <c r="E322" s="17"/>
      <c r="F322" s="18"/>
      <c r="G322" s="47"/>
      <c r="H322" s="47"/>
      <c r="I322" s="15"/>
      <c r="J322" s="15"/>
      <c r="K322" s="15"/>
      <c r="L322" s="15"/>
      <c r="M322" s="15"/>
      <c r="N322" s="15"/>
      <c r="O322" s="15"/>
      <c r="P322" s="15"/>
      <c r="Q322" s="15"/>
      <c r="R322" s="15"/>
      <c r="S322" s="15"/>
      <c r="T322" s="15"/>
      <c r="U322" s="15"/>
      <c r="V322" s="15"/>
      <c r="W322" s="15"/>
    </row>
    <row r="323" spans="1:23">
      <c r="A323" s="15"/>
      <c r="B323" s="15"/>
      <c r="C323" s="17"/>
      <c r="D323" s="18"/>
      <c r="E323" s="17"/>
      <c r="F323" s="18"/>
      <c r="G323" s="47"/>
      <c r="H323" s="47"/>
      <c r="I323" s="15"/>
      <c r="J323" s="15"/>
      <c r="K323" s="15"/>
      <c r="L323" s="15"/>
      <c r="M323" s="15"/>
      <c r="N323" s="15"/>
      <c r="O323" s="15"/>
      <c r="P323" s="15"/>
      <c r="Q323" s="15"/>
      <c r="R323" s="15"/>
      <c r="S323" s="15"/>
      <c r="T323" s="15"/>
      <c r="U323" s="15"/>
      <c r="V323" s="15"/>
      <c r="W323" s="15"/>
    </row>
    <row r="324" spans="1:23">
      <c r="A324" s="15"/>
      <c r="B324" s="15"/>
      <c r="C324" s="17"/>
      <c r="D324" s="18"/>
      <c r="E324" s="17"/>
      <c r="F324" s="18"/>
      <c r="G324" s="47"/>
      <c r="H324" s="47"/>
      <c r="I324" s="15"/>
      <c r="J324" s="15"/>
      <c r="K324" s="15"/>
      <c r="L324" s="15"/>
      <c r="M324" s="15"/>
      <c r="N324" s="15"/>
      <c r="O324" s="15"/>
      <c r="P324" s="15"/>
      <c r="Q324" s="15"/>
      <c r="R324" s="15"/>
      <c r="S324" s="15"/>
      <c r="T324" s="15"/>
      <c r="U324" s="15"/>
      <c r="V324" s="15"/>
      <c r="W324" s="15"/>
    </row>
    <row r="325" spans="1:23">
      <c r="A325" s="15"/>
      <c r="B325" s="15"/>
      <c r="C325" s="17"/>
      <c r="D325" s="18"/>
      <c r="E325" s="17"/>
      <c r="F325" s="18"/>
      <c r="G325" s="47"/>
      <c r="H325" s="47"/>
      <c r="I325" s="15"/>
      <c r="J325" s="15"/>
      <c r="K325" s="15"/>
      <c r="L325" s="15"/>
      <c r="M325" s="15"/>
      <c r="N325" s="15"/>
      <c r="O325" s="15"/>
      <c r="P325" s="15"/>
      <c r="Q325" s="15"/>
      <c r="R325" s="15"/>
      <c r="S325" s="15"/>
      <c r="T325" s="15"/>
      <c r="U325" s="15"/>
      <c r="V325" s="15"/>
      <c r="W325" s="15"/>
    </row>
    <row r="326" spans="1:23">
      <c r="A326" s="15"/>
      <c r="B326" s="15"/>
      <c r="C326" s="17"/>
      <c r="D326" s="18"/>
      <c r="E326" s="17"/>
      <c r="F326" s="18"/>
      <c r="G326" s="47"/>
      <c r="H326" s="47"/>
      <c r="I326" s="15"/>
      <c r="J326" s="15"/>
      <c r="K326" s="15"/>
      <c r="L326" s="15"/>
      <c r="M326" s="15"/>
      <c r="N326" s="15"/>
      <c r="O326" s="15"/>
      <c r="P326" s="15"/>
      <c r="Q326" s="15"/>
      <c r="R326" s="15"/>
      <c r="S326" s="15"/>
      <c r="T326" s="15"/>
      <c r="U326" s="15"/>
      <c r="V326" s="15"/>
      <c r="W326" s="15"/>
    </row>
    <row r="327" spans="1:23">
      <c r="A327" s="15"/>
      <c r="B327" s="15"/>
      <c r="C327" s="17"/>
      <c r="D327" s="18"/>
      <c r="E327" s="17"/>
      <c r="F327" s="18"/>
      <c r="G327" s="47"/>
      <c r="H327" s="47"/>
      <c r="I327" s="15"/>
      <c r="J327" s="15"/>
      <c r="K327" s="15"/>
      <c r="L327" s="15"/>
      <c r="M327" s="15"/>
      <c r="N327" s="15"/>
      <c r="O327" s="15"/>
      <c r="P327" s="15"/>
      <c r="Q327" s="15"/>
      <c r="R327" s="15"/>
      <c r="S327" s="15"/>
      <c r="T327" s="15"/>
      <c r="U327" s="15"/>
      <c r="V327" s="15"/>
      <c r="W327" s="15"/>
    </row>
    <row r="328" spans="1:23">
      <c r="A328" s="15"/>
      <c r="B328" s="15"/>
      <c r="C328" s="17"/>
      <c r="D328" s="18"/>
      <c r="E328" s="17"/>
      <c r="F328" s="18"/>
      <c r="G328" s="47"/>
      <c r="H328" s="47"/>
      <c r="I328" s="15"/>
      <c r="J328" s="15"/>
      <c r="K328" s="15"/>
      <c r="L328" s="15"/>
      <c r="M328" s="15"/>
      <c r="N328" s="15"/>
      <c r="O328" s="15"/>
      <c r="P328" s="15"/>
      <c r="Q328" s="15"/>
      <c r="R328" s="15"/>
      <c r="S328" s="15"/>
      <c r="T328" s="15"/>
      <c r="U328" s="15"/>
      <c r="V328" s="15"/>
      <c r="W328" s="15"/>
    </row>
    <row r="329" spans="1:23">
      <c r="A329" s="15"/>
      <c r="B329" s="15"/>
      <c r="C329" s="17"/>
      <c r="D329" s="18"/>
      <c r="E329" s="17"/>
      <c r="F329" s="18"/>
      <c r="G329" s="47"/>
      <c r="H329" s="47"/>
      <c r="I329" s="15"/>
      <c r="J329" s="15"/>
      <c r="K329" s="15"/>
      <c r="L329" s="15"/>
      <c r="M329" s="15"/>
      <c r="N329" s="15"/>
      <c r="O329" s="15"/>
      <c r="P329" s="15"/>
      <c r="Q329" s="15"/>
      <c r="R329" s="15"/>
      <c r="S329" s="15"/>
      <c r="T329" s="15"/>
      <c r="U329" s="15"/>
      <c r="V329" s="15"/>
      <c r="W329" s="15"/>
    </row>
    <row r="330" spans="1:23">
      <c r="A330" s="15"/>
      <c r="B330" s="15"/>
      <c r="C330" s="17"/>
      <c r="D330" s="18"/>
      <c r="E330" s="17"/>
      <c r="F330" s="18"/>
      <c r="G330" s="47"/>
      <c r="H330" s="47"/>
      <c r="I330" s="15"/>
      <c r="J330" s="15"/>
      <c r="K330" s="15"/>
      <c r="L330" s="15"/>
      <c r="M330" s="15"/>
      <c r="N330" s="15"/>
      <c r="O330" s="15"/>
      <c r="P330" s="15"/>
      <c r="Q330" s="15"/>
      <c r="R330" s="15"/>
      <c r="S330" s="15"/>
      <c r="T330" s="15"/>
      <c r="U330" s="15"/>
      <c r="V330" s="15"/>
      <c r="W330" s="15"/>
    </row>
    <row r="331" spans="1:23">
      <c r="A331" s="15"/>
      <c r="B331" s="15"/>
      <c r="C331" s="17"/>
      <c r="D331" s="18"/>
      <c r="E331" s="17"/>
      <c r="F331" s="18"/>
      <c r="G331" s="47"/>
      <c r="H331" s="47"/>
      <c r="I331" s="15"/>
      <c r="J331" s="15"/>
      <c r="K331" s="15"/>
      <c r="L331" s="15"/>
      <c r="M331" s="15"/>
      <c r="N331" s="15"/>
      <c r="O331" s="15"/>
      <c r="P331" s="15"/>
      <c r="Q331" s="15"/>
      <c r="R331" s="15"/>
      <c r="S331" s="15"/>
      <c r="T331" s="15"/>
      <c r="U331" s="15"/>
      <c r="V331" s="15"/>
      <c r="W331" s="15"/>
    </row>
    <row r="332" spans="1:23">
      <c r="A332" s="15"/>
      <c r="B332" s="15"/>
      <c r="C332" s="17"/>
      <c r="D332" s="18"/>
      <c r="E332" s="17"/>
      <c r="F332" s="18"/>
      <c r="G332" s="47"/>
      <c r="H332" s="47"/>
      <c r="I332" s="15"/>
      <c r="J332" s="15"/>
      <c r="K332" s="15"/>
      <c r="L332" s="15"/>
      <c r="M332" s="15"/>
      <c r="N332" s="15"/>
      <c r="O332" s="15"/>
      <c r="P332" s="15"/>
      <c r="Q332" s="15"/>
      <c r="R332" s="15"/>
      <c r="S332" s="15"/>
      <c r="T332" s="15"/>
      <c r="U332" s="15"/>
      <c r="V332" s="15"/>
      <c r="W332" s="15"/>
    </row>
    <row r="333" spans="1:23">
      <c r="A333" s="15"/>
      <c r="B333" s="15"/>
      <c r="C333" s="17"/>
      <c r="D333" s="18"/>
      <c r="E333" s="17"/>
      <c r="F333" s="18"/>
      <c r="G333" s="47"/>
      <c r="H333" s="47"/>
      <c r="I333" s="15"/>
      <c r="J333" s="15"/>
      <c r="K333" s="15"/>
      <c r="L333" s="15"/>
      <c r="M333" s="15"/>
      <c r="N333" s="15"/>
      <c r="O333" s="15"/>
      <c r="P333" s="15"/>
      <c r="Q333" s="15"/>
      <c r="R333" s="15"/>
      <c r="S333" s="15"/>
      <c r="T333" s="15"/>
      <c r="U333" s="15"/>
      <c r="V333" s="15"/>
      <c r="W333" s="15"/>
    </row>
    <row r="334" spans="1:23">
      <c r="A334" s="15"/>
      <c r="B334" s="15"/>
      <c r="C334" s="17"/>
      <c r="D334" s="18"/>
      <c r="E334" s="17"/>
      <c r="F334" s="18"/>
      <c r="G334" s="47"/>
      <c r="H334" s="47"/>
      <c r="I334" s="15"/>
      <c r="J334" s="15"/>
      <c r="K334" s="15"/>
      <c r="L334" s="15"/>
      <c r="M334" s="15"/>
      <c r="N334" s="15"/>
      <c r="O334" s="15"/>
      <c r="P334" s="15"/>
      <c r="Q334" s="15"/>
      <c r="R334" s="15"/>
      <c r="S334" s="15"/>
      <c r="T334" s="15"/>
      <c r="U334" s="15"/>
      <c r="V334" s="15"/>
      <c r="W334" s="15"/>
    </row>
    <row r="335" spans="1:23">
      <c r="A335" s="15"/>
      <c r="B335" s="15"/>
      <c r="C335" s="17"/>
      <c r="D335" s="18"/>
      <c r="E335" s="17"/>
      <c r="F335" s="18"/>
      <c r="G335" s="47"/>
      <c r="H335" s="47"/>
      <c r="I335" s="15"/>
      <c r="J335" s="15"/>
      <c r="K335" s="15"/>
      <c r="L335" s="15"/>
      <c r="M335" s="15"/>
      <c r="N335" s="15"/>
      <c r="O335" s="15"/>
      <c r="P335" s="15"/>
      <c r="Q335" s="15"/>
      <c r="R335" s="15"/>
      <c r="S335" s="15"/>
      <c r="T335" s="15"/>
      <c r="U335" s="15"/>
      <c r="V335" s="15"/>
      <c r="W335" s="15"/>
    </row>
    <row r="336" spans="1:23">
      <c r="A336" s="15"/>
      <c r="B336" s="15"/>
      <c r="C336" s="17"/>
      <c r="D336" s="18"/>
      <c r="E336" s="17"/>
      <c r="F336" s="18"/>
      <c r="G336" s="47"/>
      <c r="H336" s="47"/>
      <c r="I336" s="15"/>
      <c r="J336" s="15"/>
      <c r="K336" s="15"/>
      <c r="L336" s="15"/>
      <c r="M336" s="15"/>
      <c r="N336" s="15"/>
      <c r="O336" s="15"/>
      <c r="P336" s="15"/>
      <c r="Q336" s="15"/>
      <c r="R336" s="15"/>
      <c r="S336" s="15"/>
      <c r="T336" s="15"/>
      <c r="U336" s="15"/>
      <c r="V336" s="15"/>
      <c r="W336" s="15"/>
    </row>
    <row r="337" spans="1:23">
      <c r="A337" s="15"/>
      <c r="B337" s="15"/>
      <c r="C337" s="17"/>
      <c r="D337" s="18"/>
      <c r="E337" s="17"/>
      <c r="F337" s="18"/>
      <c r="G337" s="47"/>
      <c r="H337" s="47"/>
      <c r="I337" s="15"/>
      <c r="J337" s="15"/>
      <c r="K337" s="15"/>
      <c r="L337" s="15"/>
      <c r="M337" s="15"/>
      <c r="N337" s="15"/>
      <c r="O337" s="15"/>
      <c r="P337" s="15"/>
      <c r="Q337" s="15"/>
      <c r="R337" s="15"/>
      <c r="S337" s="15"/>
      <c r="T337" s="15"/>
      <c r="U337" s="15"/>
      <c r="V337" s="15"/>
      <c r="W337" s="15"/>
    </row>
    <row r="338" spans="1:23">
      <c r="A338" s="15"/>
      <c r="B338" s="15"/>
      <c r="C338" s="17"/>
      <c r="D338" s="18"/>
      <c r="E338" s="17"/>
      <c r="F338" s="18"/>
      <c r="G338" s="47"/>
      <c r="H338" s="47"/>
      <c r="I338" s="15"/>
      <c r="J338" s="15"/>
      <c r="K338" s="15"/>
      <c r="L338" s="15"/>
      <c r="M338" s="15"/>
      <c r="N338" s="15"/>
      <c r="O338" s="15"/>
      <c r="P338" s="15"/>
      <c r="Q338" s="15"/>
      <c r="R338" s="15"/>
      <c r="S338" s="15"/>
      <c r="T338" s="15"/>
      <c r="U338" s="15"/>
      <c r="V338" s="15"/>
      <c r="W338" s="15"/>
    </row>
    <row r="339" spans="1:23">
      <c r="A339" s="15"/>
      <c r="B339" s="15"/>
      <c r="C339" s="17"/>
      <c r="D339" s="18"/>
      <c r="E339" s="17"/>
      <c r="F339" s="18"/>
      <c r="G339" s="47"/>
      <c r="H339" s="47"/>
      <c r="I339" s="15"/>
      <c r="J339" s="15"/>
      <c r="K339" s="15"/>
      <c r="L339" s="15"/>
      <c r="M339" s="15"/>
      <c r="N339" s="15"/>
      <c r="O339" s="15"/>
      <c r="P339" s="15"/>
      <c r="Q339" s="15"/>
      <c r="R339" s="15"/>
      <c r="S339" s="15"/>
      <c r="T339" s="15"/>
      <c r="U339" s="15"/>
      <c r="V339" s="15"/>
      <c r="W339" s="15"/>
    </row>
    <row r="340" spans="1:23">
      <c r="A340" s="15"/>
      <c r="B340" s="15"/>
      <c r="C340" s="17"/>
      <c r="D340" s="18"/>
      <c r="E340" s="17"/>
      <c r="F340" s="18"/>
      <c r="G340" s="47"/>
      <c r="H340" s="47"/>
      <c r="I340" s="15"/>
      <c r="J340" s="15"/>
      <c r="K340" s="15"/>
      <c r="L340" s="15"/>
      <c r="M340" s="15"/>
      <c r="N340" s="15"/>
      <c r="O340" s="15"/>
      <c r="P340" s="15"/>
      <c r="Q340" s="15"/>
      <c r="R340" s="15"/>
      <c r="S340" s="15"/>
      <c r="T340" s="15"/>
      <c r="U340" s="15"/>
      <c r="V340" s="15"/>
      <c r="W340" s="15"/>
    </row>
    <row r="341" spans="1:23">
      <c r="A341" s="15"/>
      <c r="B341" s="15"/>
      <c r="C341" s="17"/>
      <c r="D341" s="18"/>
      <c r="E341" s="17"/>
      <c r="F341" s="18"/>
      <c r="G341" s="47"/>
      <c r="H341" s="47"/>
      <c r="I341" s="15"/>
      <c r="J341" s="15"/>
      <c r="K341" s="15"/>
      <c r="L341" s="15"/>
      <c r="M341" s="15"/>
      <c r="N341" s="15"/>
      <c r="O341" s="15"/>
      <c r="P341" s="15"/>
      <c r="Q341" s="15"/>
      <c r="R341" s="15"/>
      <c r="S341" s="15"/>
      <c r="T341" s="15"/>
      <c r="U341" s="15"/>
      <c r="V341" s="15"/>
      <c r="W341" s="15"/>
    </row>
    <row r="342" spans="1:23">
      <c r="A342" s="15"/>
      <c r="B342" s="15"/>
      <c r="C342" s="17"/>
      <c r="D342" s="18"/>
      <c r="E342" s="17"/>
      <c r="F342" s="18"/>
      <c r="G342" s="47"/>
      <c r="H342" s="47"/>
      <c r="I342" s="15"/>
      <c r="J342" s="15"/>
      <c r="K342" s="15"/>
      <c r="L342" s="15"/>
      <c r="M342" s="15"/>
      <c r="N342" s="15"/>
      <c r="O342" s="15"/>
      <c r="P342" s="15"/>
      <c r="Q342" s="15"/>
      <c r="R342" s="15"/>
      <c r="S342" s="15"/>
      <c r="T342" s="15"/>
      <c r="U342" s="15"/>
      <c r="V342" s="15"/>
      <c r="W342" s="15"/>
    </row>
    <row r="343" spans="1:23">
      <c r="A343" s="15"/>
      <c r="B343" s="15"/>
      <c r="C343" s="17"/>
      <c r="D343" s="18"/>
      <c r="E343" s="17"/>
      <c r="F343" s="18"/>
      <c r="G343" s="47"/>
      <c r="H343" s="47"/>
      <c r="I343" s="15"/>
      <c r="J343" s="15"/>
      <c r="K343" s="15"/>
      <c r="L343" s="15"/>
      <c r="M343" s="15"/>
      <c r="N343" s="15"/>
      <c r="O343" s="15"/>
      <c r="P343" s="15"/>
      <c r="Q343" s="15"/>
      <c r="R343" s="15"/>
      <c r="S343" s="15"/>
      <c r="T343" s="15"/>
      <c r="U343" s="15"/>
      <c r="V343" s="15"/>
      <c r="W343" s="15"/>
    </row>
    <row r="344" spans="1:23">
      <c r="A344" s="15"/>
      <c r="B344" s="15"/>
      <c r="C344" s="17"/>
      <c r="D344" s="18"/>
      <c r="E344" s="17"/>
      <c r="F344" s="18"/>
      <c r="G344" s="47"/>
      <c r="H344" s="47"/>
      <c r="I344" s="15"/>
      <c r="J344" s="15"/>
      <c r="K344" s="15"/>
      <c r="L344" s="15"/>
      <c r="M344" s="15"/>
      <c r="N344" s="15"/>
      <c r="O344" s="15"/>
      <c r="P344" s="15"/>
      <c r="Q344" s="15"/>
      <c r="R344" s="15"/>
      <c r="S344" s="15"/>
      <c r="T344" s="15"/>
      <c r="U344" s="15"/>
      <c r="V344" s="15"/>
      <c r="W344" s="15"/>
    </row>
    <row r="345" spans="1:23">
      <c r="A345" s="15"/>
      <c r="B345" s="15"/>
      <c r="C345" s="17"/>
      <c r="D345" s="18"/>
      <c r="E345" s="17"/>
      <c r="F345" s="18"/>
      <c r="G345" s="47"/>
      <c r="H345" s="47"/>
      <c r="I345" s="15"/>
      <c r="J345" s="15"/>
      <c r="K345" s="15"/>
      <c r="L345" s="15"/>
      <c r="M345" s="15"/>
      <c r="N345" s="15"/>
      <c r="O345" s="15"/>
      <c r="P345" s="15"/>
      <c r="Q345" s="15"/>
      <c r="R345" s="15"/>
      <c r="S345" s="15"/>
      <c r="T345" s="15"/>
      <c r="U345" s="15"/>
      <c r="V345" s="15"/>
      <c r="W345" s="15"/>
    </row>
    <row r="346" spans="1:23">
      <c r="A346" s="15"/>
      <c r="B346" s="15"/>
      <c r="C346" s="17"/>
      <c r="D346" s="18"/>
      <c r="E346" s="17"/>
      <c r="F346" s="18"/>
      <c r="G346" s="47"/>
      <c r="H346" s="47"/>
      <c r="I346" s="15"/>
      <c r="J346" s="15"/>
      <c r="K346" s="15"/>
      <c r="L346" s="15"/>
      <c r="M346" s="15"/>
      <c r="N346" s="15"/>
      <c r="O346" s="15"/>
      <c r="P346" s="15"/>
      <c r="Q346" s="15"/>
      <c r="R346" s="15"/>
      <c r="S346" s="15"/>
      <c r="T346" s="15"/>
      <c r="U346" s="15"/>
      <c r="V346" s="15"/>
      <c r="W346" s="15"/>
    </row>
    <row r="347" spans="1:23">
      <c r="A347" s="15"/>
      <c r="B347" s="15"/>
      <c r="C347" s="17"/>
      <c r="D347" s="18"/>
      <c r="E347" s="17"/>
      <c r="F347" s="18"/>
      <c r="G347" s="47"/>
      <c r="H347" s="47"/>
      <c r="I347" s="15"/>
      <c r="J347" s="15"/>
      <c r="K347" s="15"/>
      <c r="L347" s="15"/>
      <c r="M347" s="15"/>
      <c r="N347" s="15"/>
      <c r="O347" s="15"/>
      <c r="P347" s="15"/>
      <c r="Q347" s="15"/>
      <c r="R347" s="15"/>
      <c r="S347" s="15"/>
      <c r="T347" s="15"/>
      <c r="U347" s="15"/>
      <c r="V347" s="15"/>
      <c r="W347" s="15"/>
    </row>
    <row r="348" spans="1:23">
      <c r="A348" s="15"/>
      <c r="B348" s="15"/>
      <c r="C348" s="17"/>
      <c r="D348" s="18"/>
      <c r="E348" s="17"/>
      <c r="F348" s="18"/>
      <c r="G348" s="47"/>
      <c r="H348" s="47"/>
      <c r="I348" s="15"/>
      <c r="J348" s="15"/>
      <c r="K348" s="15"/>
      <c r="L348" s="15"/>
      <c r="M348" s="15"/>
      <c r="N348" s="15"/>
      <c r="O348" s="15"/>
      <c r="P348" s="15"/>
      <c r="Q348" s="15"/>
      <c r="R348" s="15"/>
      <c r="S348" s="15"/>
      <c r="T348" s="15"/>
      <c r="U348" s="15"/>
      <c r="V348" s="15"/>
      <c r="W348" s="15"/>
    </row>
    <row r="349" spans="1:23">
      <c r="A349" s="15"/>
      <c r="B349" s="15"/>
      <c r="C349" s="17"/>
      <c r="D349" s="18"/>
      <c r="E349" s="17"/>
      <c r="F349" s="18"/>
      <c r="G349" s="47"/>
      <c r="H349" s="47"/>
      <c r="I349" s="15"/>
      <c r="J349" s="15"/>
      <c r="K349" s="15"/>
      <c r="L349" s="15"/>
      <c r="M349" s="15"/>
      <c r="N349" s="15"/>
      <c r="O349" s="15"/>
      <c r="P349" s="15"/>
      <c r="Q349" s="15"/>
      <c r="R349" s="15"/>
      <c r="S349" s="15"/>
      <c r="T349" s="15"/>
      <c r="U349" s="15"/>
      <c r="V349" s="15"/>
      <c r="W349" s="15"/>
    </row>
    <row r="350" spans="1:23">
      <c r="A350" s="15"/>
      <c r="B350" s="15"/>
      <c r="C350" s="17"/>
      <c r="D350" s="18"/>
      <c r="E350" s="17"/>
      <c r="F350" s="18"/>
      <c r="G350" s="47"/>
      <c r="H350" s="47"/>
      <c r="I350" s="15"/>
      <c r="J350" s="15"/>
      <c r="K350" s="15"/>
      <c r="L350" s="15"/>
      <c r="M350" s="15"/>
      <c r="N350" s="15"/>
      <c r="O350" s="15"/>
      <c r="P350" s="15"/>
      <c r="Q350" s="15"/>
      <c r="R350" s="15"/>
      <c r="S350" s="15"/>
      <c r="T350" s="15"/>
      <c r="U350" s="15"/>
      <c r="V350" s="15"/>
      <c r="W350" s="15"/>
    </row>
    <row r="351" spans="1:23">
      <c r="A351" s="15"/>
      <c r="B351" s="15"/>
      <c r="C351" s="17"/>
      <c r="D351" s="18"/>
      <c r="E351" s="17"/>
      <c r="F351" s="18"/>
      <c r="G351" s="47"/>
      <c r="H351" s="47"/>
      <c r="I351" s="15"/>
      <c r="J351" s="15"/>
      <c r="K351" s="15"/>
      <c r="L351" s="15"/>
      <c r="M351" s="15"/>
      <c r="N351" s="15"/>
      <c r="O351" s="15"/>
      <c r="P351" s="15"/>
      <c r="Q351" s="15"/>
      <c r="R351" s="15"/>
      <c r="S351" s="15"/>
      <c r="T351" s="15"/>
      <c r="U351" s="15"/>
      <c r="V351" s="15"/>
      <c r="W351" s="15"/>
    </row>
    <row r="352" spans="1:23">
      <c r="A352" s="15"/>
      <c r="B352" s="15"/>
      <c r="C352" s="17"/>
      <c r="D352" s="18"/>
      <c r="E352" s="17"/>
      <c r="F352" s="18"/>
      <c r="G352" s="47"/>
      <c r="H352" s="47"/>
      <c r="I352" s="15"/>
      <c r="J352" s="15"/>
      <c r="K352" s="15"/>
      <c r="L352" s="15"/>
      <c r="M352" s="15"/>
      <c r="N352" s="15"/>
      <c r="O352" s="15"/>
      <c r="P352" s="15"/>
      <c r="Q352" s="15"/>
      <c r="R352" s="15"/>
      <c r="S352" s="15"/>
      <c r="T352" s="15"/>
      <c r="U352" s="15"/>
      <c r="V352" s="15"/>
      <c r="W352" s="15"/>
    </row>
    <row r="353" spans="1:23">
      <c r="A353" s="15"/>
      <c r="B353" s="15"/>
      <c r="C353" s="17"/>
      <c r="D353" s="18"/>
      <c r="E353" s="17"/>
      <c r="F353" s="18"/>
      <c r="G353" s="47"/>
      <c r="H353" s="47"/>
      <c r="I353" s="15"/>
      <c r="J353" s="15"/>
      <c r="K353" s="15"/>
      <c r="L353" s="15"/>
      <c r="M353" s="15"/>
      <c r="N353" s="15"/>
      <c r="O353" s="15"/>
      <c r="P353" s="15"/>
      <c r="Q353" s="15"/>
      <c r="R353" s="15"/>
      <c r="S353" s="15"/>
      <c r="T353" s="15"/>
      <c r="U353" s="15"/>
      <c r="V353" s="15"/>
      <c r="W353" s="15"/>
    </row>
    <row r="354" spans="1:23">
      <c r="A354" s="15"/>
      <c r="B354" s="15"/>
      <c r="C354" s="17"/>
      <c r="D354" s="18"/>
      <c r="E354" s="17"/>
      <c r="F354" s="18"/>
      <c r="G354" s="47"/>
      <c r="H354" s="47"/>
      <c r="I354" s="15"/>
      <c r="J354" s="15"/>
      <c r="K354" s="15"/>
      <c r="L354" s="15"/>
      <c r="M354" s="15"/>
      <c r="N354" s="15"/>
      <c r="O354" s="15"/>
      <c r="P354" s="15"/>
      <c r="Q354" s="15"/>
      <c r="R354" s="15"/>
      <c r="S354" s="15"/>
      <c r="T354" s="15"/>
      <c r="U354" s="15"/>
      <c r="V354" s="15"/>
      <c r="W354" s="15"/>
    </row>
    <row r="355" spans="1:23">
      <c r="A355" s="15"/>
      <c r="B355" s="15"/>
      <c r="C355" s="17"/>
      <c r="D355" s="18"/>
      <c r="E355" s="17"/>
      <c r="F355" s="18"/>
      <c r="G355" s="47"/>
      <c r="H355" s="47"/>
      <c r="I355" s="15"/>
      <c r="J355" s="15"/>
      <c r="K355" s="15"/>
      <c r="L355" s="15"/>
      <c r="M355" s="15"/>
      <c r="N355" s="15"/>
      <c r="O355" s="15"/>
      <c r="P355" s="15"/>
      <c r="Q355" s="15"/>
      <c r="R355" s="15"/>
      <c r="S355" s="15"/>
      <c r="T355" s="15"/>
      <c r="U355" s="15"/>
      <c r="V355" s="15"/>
      <c r="W355" s="15"/>
    </row>
    <row r="356" spans="1:23">
      <c r="A356" s="15"/>
      <c r="B356" s="15"/>
      <c r="C356" s="17"/>
      <c r="D356" s="18"/>
      <c r="E356" s="17"/>
      <c r="F356" s="18"/>
      <c r="G356" s="47"/>
      <c r="H356" s="47"/>
      <c r="I356" s="15"/>
      <c r="J356" s="15"/>
      <c r="K356" s="15"/>
      <c r="L356" s="15"/>
      <c r="M356" s="15"/>
      <c r="N356" s="15"/>
      <c r="O356" s="15"/>
      <c r="P356" s="15"/>
      <c r="Q356" s="15"/>
      <c r="R356" s="15"/>
      <c r="S356" s="15"/>
      <c r="T356" s="15"/>
      <c r="U356" s="15"/>
      <c r="V356" s="15"/>
      <c r="W356" s="15"/>
    </row>
    <row r="357" spans="1:23">
      <c r="A357" s="15"/>
      <c r="B357" s="15"/>
      <c r="C357" s="17"/>
      <c r="D357" s="18"/>
      <c r="E357" s="17"/>
      <c r="F357" s="18"/>
      <c r="G357" s="47"/>
      <c r="H357" s="47"/>
      <c r="I357" s="15"/>
      <c r="J357" s="15"/>
      <c r="K357" s="15"/>
      <c r="L357" s="15"/>
      <c r="M357" s="15"/>
      <c r="N357" s="15"/>
      <c r="O357" s="15"/>
      <c r="P357" s="15"/>
      <c r="Q357" s="15"/>
      <c r="R357" s="15"/>
      <c r="S357" s="15"/>
      <c r="T357" s="15"/>
      <c r="U357" s="15"/>
      <c r="V357" s="15"/>
      <c r="W357" s="15"/>
    </row>
    <row r="358" spans="1:23">
      <c r="A358" s="15"/>
      <c r="B358" s="15"/>
      <c r="C358" s="17"/>
      <c r="D358" s="18"/>
      <c r="E358" s="17"/>
      <c r="F358" s="18"/>
      <c r="G358" s="47"/>
      <c r="H358" s="47"/>
      <c r="I358" s="15"/>
      <c r="J358" s="15"/>
      <c r="K358" s="15"/>
      <c r="L358" s="15"/>
      <c r="M358" s="15"/>
      <c r="N358" s="15"/>
      <c r="O358" s="15"/>
      <c r="P358" s="15"/>
      <c r="Q358" s="15"/>
      <c r="R358" s="15"/>
      <c r="S358" s="15"/>
      <c r="T358" s="15"/>
      <c r="U358" s="15"/>
      <c r="V358" s="15"/>
      <c r="W358" s="15"/>
    </row>
    <row r="359" spans="1:23">
      <c r="A359" s="15"/>
      <c r="B359" s="15"/>
      <c r="C359" s="17"/>
      <c r="D359" s="18"/>
      <c r="E359" s="17"/>
      <c r="F359" s="18"/>
      <c r="G359" s="47"/>
      <c r="H359" s="47"/>
      <c r="I359" s="15"/>
      <c r="J359" s="15"/>
      <c r="K359" s="15"/>
      <c r="L359" s="15"/>
      <c r="M359" s="15"/>
      <c r="N359" s="15"/>
      <c r="O359" s="15"/>
      <c r="P359" s="15"/>
      <c r="Q359" s="15"/>
      <c r="R359" s="15"/>
      <c r="S359" s="15"/>
      <c r="T359" s="15"/>
      <c r="U359" s="15"/>
      <c r="V359" s="15"/>
      <c r="W359" s="15"/>
    </row>
    <row r="360" spans="1:23">
      <c r="A360" s="15"/>
      <c r="B360" s="15"/>
      <c r="C360" s="17"/>
      <c r="D360" s="18"/>
      <c r="E360" s="17"/>
      <c r="F360" s="18"/>
      <c r="G360" s="47"/>
      <c r="H360" s="47"/>
      <c r="I360" s="15"/>
      <c r="J360" s="15"/>
      <c r="K360" s="15"/>
      <c r="L360" s="15"/>
      <c r="M360" s="15"/>
      <c r="N360" s="15"/>
      <c r="O360" s="15"/>
      <c r="P360" s="15"/>
      <c r="Q360" s="15"/>
      <c r="R360" s="15"/>
      <c r="S360" s="15"/>
      <c r="T360" s="15"/>
      <c r="U360" s="15"/>
      <c r="V360" s="15"/>
      <c r="W360" s="15"/>
    </row>
    <row r="361" spans="1:23">
      <c r="A361" s="15"/>
      <c r="B361" s="15"/>
      <c r="C361" s="17"/>
      <c r="D361" s="18"/>
      <c r="E361" s="17"/>
      <c r="F361" s="18"/>
      <c r="G361" s="47"/>
      <c r="H361" s="47"/>
      <c r="I361" s="15"/>
      <c r="J361" s="15"/>
      <c r="K361" s="15"/>
      <c r="L361" s="15"/>
      <c r="M361" s="15"/>
      <c r="N361" s="15"/>
      <c r="O361" s="15"/>
      <c r="P361" s="15"/>
      <c r="Q361" s="15"/>
      <c r="R361" s="15"/>
      <c r="S361" s="15"/>
      <c r="T361" s="15"/>
      <c r="U361" s="15"/>
      <c r="V361" s="15"/>
      <c r="W361" s="15"/>
    </row>
    <row r="362" spans="1:23">
      <c r="A362" s="15"/>
      <c r="B362" s="15"/>
      <c r="C362" s="17"/>
      <c r="D362" s="18"/>
      <c r="E362" s="17"/>
      <c r="F362" s="18"/>
      <c r="G362" s="47"/>
      <c r="H362" s="47"/>
      <c r="I362" s="15"/>
      <c r="J362" s="15"/>
      <c r="K362" s="15"/>
      <c r="L362" s="15"/>
      <c r="M362" s="15"/>
      <c r="N362" s="15"/>
      <c r="O362" s="15"/>
      <c r="P362" s="15"/>
      <c r="Q362" s="15"/>
      <c r="R362" s="15"/>
      <c r="S362" s="15"/>
      <c r="T362" s="15"/>
      <c r="U362" s="15"/>
      <c r="V362" s="15"/>
      <c r="W362" s="15"/>
    </row>
  </sheetData>
  <autoFilter ref="A2:I237"/>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C6:H243"/>
  <sheetViews>
    <sheetView workbookViewId="0">
      <selection activeCell="C38" sqref="C38"/>
    </sheetView>
  </sheetViews>
  <sheetFormatPr defaultColWidth="9.140625" defaultRowHeight="15"/>
  <cols>
    <col min="1" max="2" width="9.140625" style="30"/>
    <col min="3" max="3" width="18.140625" style="30" customWidth="1"/>
    <col min="4" max="4" width="24.7109375" style="30" customWidth="1"/>
    <col min="5" max="5" width="39.5703125" style="30" customWidth="1"/>
    <col min="6" max="16384" width="9.140625" style="30"/>
  </cols>
  <sheetData>
    <row r="6" spans="3:8">
      <c r="C6" s="28" t="s">
        <v>266</v>
      </c>
      <c r="D6" s="29" t="s">
        <v>267</v>
      </c>
      <c r="E6" s="29" t="s">
        <v>268</v>
      </c>
    </row>
    <row r="7" spans="3:8">
      <c r="C7" s="31">
        <v>1</v>
      </c>
      <c r="D7" s="32">
        <f>IF(ISERROR(MATCH(C7,$E$7:$E$300,0)),C7)</f>
        <v>1</v>
      </c>
      <c r="E7" s="68">
        <v>9</v>
      </c>
      <c r="H7">
        <v>4</v>
      </c>
    </row>
    <row r="8" spans="3:8">
      <c r="C8" s="31">
        <v>2</v>
      </c>
      <c r="D8" s="32">
        <f t="shared" ref="D8:D71" si="0">IF(ISERROR(MATCH(C8,$E$7:$E$300,0)),C8)</f>
        <v>2</v>
      </c>
      <c r="E8" s="53">
        <v>10</v>
      </c>
      <c r="H8">
        <v>6</v>
      </c>
    </row>
    <row r="9" spans="3:8">
      <c r="C9" s="31">
        <v>3</v>
      </c>
      <c r="D9" s="32">
        <f t="shared" si="0"/>
        <v>3</v>
      </c>
      <c r="E9" s="68">
        <v>12</v>
      </c>
      <c r="H9">
        <v>8</v>
      </c>
    </row>
    <row r="10" spans="3:8">
      <c r="C10" s="31">
        <v>4</v>
      </c>
      <c r="D10" s="32">
        <f t="shared" si="0"/>
        <v>4</v>
      </c>
      <c r="E10" s="53">
        <v>16</v>
      </c>
      <c r="H10">
        <v>9</v>
      </c>
    </row>
    <row r="11" spans="3:8">
      <c r="C11" s="31">
        <v>5</v>
      </c>
      <c r="D11" s="32">
        <f t="shared" si="0"/>
        <v>5</v>
      </c>
      <c r="E11" s="53">
        <v>21</v>
      </c>
      <c r="H11">
        <v>10</v>
      </c>
    </row>
    <row r="12" spans="3:8">
      <c r="C12" s="31">
        <v>6</v>
      </c>
      <c r="D12" s="32">
        <f t="shared" si="0"/>
        <v>6</v>
      </c>
      <c r="E12" s="53">
        <v>25</v>
      </c>
      <c r="H12">
        <v>11</v>
      </c>
    </row>
    <row r="13" spans="3:8">
      <c r="C13" s="31">
        <v>7</v>
      </c>
      <c r="D13" s="32">
        <f t="shared" si="0"/>
        <v>7</v>
      </c>
      <c r="E13" s="68">
        <v>27</v>
      </c>
      <c r="H13">
        <v>12</v>
      </c>
    </row>
    <row r="14" spans="3:8">
      <c r="C14" s="31">
        <v>8</v>
      </c>
      <c r="D14" s="32">
        <f t="shared" si="0"/>
        <v>8</v>
      </c>
      <c r="E14" s="68">
        <v>31</v>
      </c>
      <c r="H14">
        <v>13</v>
      </c>
    </row>
    <row r="15" spans="3:8" hidden="1">
      <c r="C15" s="31">
        <v>9</v>
      </c>
      <c r="D15" s="32" t="b">
        <f t="shared" si="0"/>
        <v>0</v>
      </c>
      <c r="E15" s="68">
        <v>34</v>
      </c>
      <c r="H15">
        <v>14</v>
      </c>
    </row>
    <row r="16" spans="3:8" hidden="1">
      <c r="C16" s="31">
        <v>10</v>
      </c>
      <c r="D16" s="32" t="b">
        <f t="shared" si="0"/>
        <v>0</v>
      </c>
      <c r="E16" s="68">
        <v>35</v>
      </c>
      <c r="H16">
        <v>15</v>
      </c>
    </row>
    <row r="17" spans="3:8">
      <c r="C17" s="31">
        <v>11</v>
      </c>
      <c r="D17" s="32">
        <f t="shared" si="0"/>
        <v>11</v>
      </c>
      <c r="E17" s="68">
        <v>36</v>
      </c>
      <c r="H17">
        <v>16</v>
      </c>
    </row>
    <row r="18" spans="3:8" hidden="1">
      <c r="C18" s="31">
        <v>12</v>
      </c>
      <c r="D18" s="32" t="b">
        <f t="shared" si="0"/>
        <v>0</v>
      </c>
      <c r="E18" s="53">
        <v>42</v>
      </c>
      <c r="H18">
        <v>20</v>
      </c>
    </row>
    <row r="19" spans="3:8">
      <c r="C19" s="31">
        <v>13</v>
      </c>
      <c r="D19" s="32">
        <f t="shared" si="0"/>
        <v>13</v>
      </c>
      <c r="E19" s="68">
        <v>43</v>
      </c>
      <c r="H19">
        <v>21</v>
      </c>
    </row>
    <row r="20" spans="3:8">
      <c r="C20" s="31">
        <v>14</v>
      </c>
      <c r="D20" s="32">
        <f t="shared" si="0"/>
        <v>14</v>
      </c>
      <c r="E20" s="68">
        <v>45</v>
      </c>
      <c r="H20">
        <v>22</v>
      </c>
    </row>
    <row r="21" spans="3:8">
      <c r="C21" s="31">
        <v>15</v>
      </c>
      <c r="D21" s="32">
        <f t="shared" si="0"/>
        <v>15</v>
      </c>
      <c r="E21" s="53">
        <v>51</v>
      </c>
      <c r="H21">
        <v>24</v>
      </c>
    </row>
    <row r="22" spans="3:8" hidden="1">
      <c r="C22" s="31">
        <v>16</v>
      </c>
      <c r="D22" s="32" t="b">
        <f t="shared" si="0"/>
        <v>0</v>
      </c>
      <c r="E22" s="68">
        <v>53</v>
      </c>
      <c r="H22">
        <v>25</v>
      </c>
    </row>
    <row r="23" spans="3:8">
      <c r="C23" s="31">
        <v>17</v>
      </c>
      <c r="D23" s="32">
        <f t="shared" si="0"/>
        <v>17</v>
      </c>
      <c r="E23" s="53">
        <v>54</v>
      </c>
      <c r="H23">
        <v>26</v>
      </c>
    </row>
    <row r="24" spans="3:8">
      <c r="C24" s="31">
        <v>18</v>
      </c>
      <c r="D24" s="32">
        <f t="shared" si="0"/>
        <v>18</v>
      </c>
      <c r="E24" s="53">
        <v>55</v>
      </c>
      <c r="H24">
        <v>27</v>
      </c>
    </row>
    <row r="25" spans="3:8">
      <c r="C25" s="31">
        <v>19</v>
      </c>
      <c r="D25" s="32">
        <f t="shared" si="0"/>
        <v>19</v>
      </c>
      <c r="E25" s="53">
        <v>57</v>
      </c>
      <c r="H25">
        <v>28</v>
      </c>
    </row>
    <row r="26" spans="3:8">
      <c r="C26" s="31">
        <v>20</v>
      </c>
      <c r="D26" s="32">
        <f t="shared" si="0"/>
        <v>20</v>
      </c>
      <c r="E26" s="68">
        <v>59</v>
      </c>
      <c r="H26">
        <v>32</v>
      </c>
    </row>
    <row r="27" spans="3:8" hidden="1">
      <c r="C27" s="31">
        <v>21</v>
      </c>
      <c r="D27" s="32" t="b">
        <f t="shared" si="0"/>
        <v>0</v>
      </c>
      <c r="E27" s="53">
        <v>61</v>
      </c>
      <c r="H27">
        <v>33</v>
      </c>
    </row>
    <row r="28" spans="3:8">
      <c r="C28" s="31">
        <v>22</v>
      </c>
      <c r="D28" s="32">
        <f t="shared" si="0"/>
        <v>22</v>
      </c>
      <c r="E28" s="68">
        <v>62</v>
      </c>
      <c r="H28">
        <v>34</v>
      </c>
    </row>
    <row r="29" spans="3:8">
      <c r="C29" s="31">
        <v>23</v>
      </c>
      <c r="D29" s="32">
        <f t="shared" si="0"/>
        <v>23</v>
      </c>
      <c r="E29" s="68">
        <v>63</v>
      </c>
      <c r="H29">
        <v>35</v>
      </c>
    </row>
    <row r="30" spans="3:8">
      <c r="C30" s="31">
        <v>24</v>
      </c>
      <c r="D30" s="32">
        <f t="shared" si="0"/>
        <v>24</v>
      </c>
      <c r="E30" s="53">
        <v>64</v>
      </c>
      <c r="H30">
        <v>37</v>
      </c>
    </row>
    <row r="31" spans="3:8" hidden="1">
      <c r="C31" s="31">
        <v>25</v>
      </c>
      <c r="D31" s="32" t="b">
        <f t="shared" si="0"/>
        <v>0</v>
      </c>
      <c r="E31" s="68">
        <v>69</v>
      </c>
      <c r="H31">
        <v>38</v>
      </c>
    </row>
    <row r="32" spans="3:8">
      <c r="C32" s="31">
        <v>26</v>
      </c>
      <c r="D32" s="32">
        <f t="shared" si="0"/>
        <v>26</v>
      </c>
      <c r="E32" s="53">
        <v>70</v>
      </c>
      <c r="H32">
        <v>39</v>
      </c>
    </row>
    <row r="33" spans="3:8" hidden="1">
      <c r="C33" s="31">
        <v>27</v>
      </c>
      <c r="D33" s="32" t="b">
        <f t="shared" si="0"/>
        <v>0</v>
      </c>
      <c r="E33" s="68">
        <v>71</v>
      </c>
      <c r="H33">
        <v>40</v>
      </c>
    </row>
    <row r="34" spans="3:8">
      <c r="C34" s="31">
        <v>28</v>
      </c>
      <c r="D34" s="32">
        <f t="shared" si="0"/>
        <v>28</v>
      </c>
      <c r="E34" s="53">
        <v>74</v>
      </c>
      <c r="H34">
        <v>41</v>
      </c>
    </row>
    <row r="35" spans="3:8">
      <c r="C35" s="31">
        <v>29</v>
      </c>
      <c r="D35" s="32">
        <f t="shared" si="0"/>
        <v>29</v>
      </c>
      <c r="E35" s="68">
        <v>75</v>
      </c>
      <c r="H35">
        <v>42</v>
      </c>
    </row>
    <row r="36" spans="3:8">
      <c r="C36" s="31">
        <v>30</v>
      </c>
      <c r="D36" s="32">
        <f t="shared" si="0"/>
        <v>30</v>
      </c>
      <c r="E36" s="68">
        <v>76</v>
      </c>
      <c r="H36">
        <v>43</v>
      </c>
    </row>
    <row r="37" spans="3:8" hidden="1">
      <c r="C37" s="31">
        <v>31</v>
      </c>
      <c r="D37" s="32" t="b">
        <f t="shared" si="0"/>
        <v>0</v>
      </c>
      <c r="E37" s="68">
        <v>77</v>
      </c>
      <c r="H37">
        <v>44</v>
      </c>
    </row>
    <row r="38" spans="3:8">
      <c r="C38" s="31">
        <v>32</v>
      </c>
      <c r="D38" s="32">
        <f t="shared" si="0"/>
        <v>32</v>
      </c>
      <c r="E38" s="68">
        <v>79</v>
      </c>
      <c r="H38">
        <v>45</v>
      </c>
    </row>
    <row r="39" spans="3:8">
      <c r="C39" s="31">
        <v>33</v>
      </c>
      <c r="D39" s="32">
        <f t="shared" si="0"/>
        <v>33</v>
      </c>
      <c r="E39" s="53">
        <v>80</v>
      </c>
      <c r="H39">
        <v>46</v>
      </c>
    </row>
    <row r="40" spans="3:8" hidden="1">
      <c r="C40" s="31">
        <v>34</v>
      </c>
      <c r="D40" s="32" t="b">
        <f t="shared" si="0"/>
        <v>0</v>
      </c>
      <c r="E40" s="68">
        <v>81</v>
      </c>
      <c r="H40">
        <v>47</v>
      </c>
    </row>
    <row r="41" spans="3:8" hidden="1">
      <c r="C41" s="31">
        <v>35</v>
      </c>
      <c r="D41" s="32" t="b">
        <f t="shared" si="0"/>
        <v>0</v>
      </c>
      <c r="E41" s="53">
        <v>91</v>
      </c>
      <c r="H41">
        <v>49</v>
      </c>
    </row>
    <row r="42" spans="3:8" hidden="1">
      <c r="C42" s="31">
        <v>36</v>
      </c>
      <c r="D42" s="32" t="b">
        <f t="shared" si="0"/>
        <v>0</v>
      </c>
      <c r="E42" s="53">
        <v>93</v>
      </c>
      <c r="H42">
        <v>50</v>
      </c>
    </row>
    <row r="43" spans="3:8">
      <c r="C43" s="31">
        <v>37</v>
      </c>
      <c r="D43" s="32">
        <f t="shared" si="0"/>
        <v>37</v>
      </c>
      <c r="E43" s="53">
        <v>95</v>
      </c>
      <c r="H43">
        <v>51</v>
      </c>
    </row>
    <row r="44" spans="3:8">
      <c r="C44" s="31">
        <v>38</v>
      </c>
      <c r="D44" s="32">
        <f t="shared" si="0"/>
        <v>38</v>
      </c>
      <c r="E44" s="53">
        <v>99</v>
      </c>
      <c r="H44">
        <v>52</v>
      </c>
    </row>
    <row r="45" spans="3:8">
      <c r="C45" s="31">
        <v>39</v>
      </c>
      <c r="D45" s="32">
        <f t="shared" si="0"/>
        <v>39</v>
      </c>
      <c r="E45" s="68">
        <v>100</v>
      </c>
      <c r="H45">
        <v>53</v>
      </c>
    </row>
    <row r="46" spans="3:8">
      <c r="C46" s="31">
        <v>40</v>
      </c>
      <c r="D46" s="32">
        <f t="shared" si="0"/>
        <v>40</v>
      </c>
      <c r="E46" s="53">
        <v>101</v>
      </c>
      <c r="H46">
        <v>54</v>
      </c>
    </row>
    <row r="47" spans="3:8">
      <c r="C47" s="31">
        <v>41</v>
      </c>
      <c r="D47" s="32">
        <f t="shared" si="0"/>
        <v>41</v>
      </c>
      <c r="E47" s="53">
        <v>102</v>
      </c>
      <c r="H47">
        <v>55</v>
      </c>
    </row>
    <row r="48" spans="3:8" hidden="1">
      <c r="C48" s="31">
        <v>42</v>
      </c>
      <c r="D48" s="32" t="b">
        <f t="shared" si="0"/>
        <v>0</v>
      </c>
      <c r="E48" s="53">
        <v>103</v>
      </c>
      <c r="H48">
        <v>58</v>
      </c>
    </row>
    <row r="49" spans="3:8" hidden="1">
      <c r="C49" s="31">
        <v>43</v>
      </c>
      <c r="D49" s="32" t="b">
        <f t="shared" si="0"/>
        <v>0</v>
      </c>
      <c r="E49" s="68">
        <v>107</v>
      </c>
      <c r="H49">
        <v>59</v>
      </c>
    </row>
    <row r="50" spans="3:8">
      <c r="C50" s="31">
        <v>44</v>
      </c>
      <c r="D50" s="32">
        <f t="shared" si="0"/>
        <v>44</v>
      </c>
      <c r="E50" s="53">
        <v>108</v>
      </c>
      <c r="H50">
        <v>61</v>
      </c>
    </row>
    <row r="51" spans="3:8" hidden="1">
      <c r="C51" s="31">
        <v>45</v>
      </c>
      <c r="D51" s="32" t="b">
        <f t="shared" si="0"/>
        <v>0</v>
      </c>
      <c r="E51" s="53">
        <v>109</v>
      </c>
      <c r="H51">
        <v>65</v>
      </c>
    </row>
    <row r="52" spans="3:8">
      <c r="C52" s="31">
        <v>46</v>
      </c>
      <c r="D52" s="32">
        <f t="shared" si="0"/>
        <v>46</v>
      </c>
      <c r="E52" s="53">
        <v>112</v>
      </c>
      <c r="H52">
        <v>66</v>
      </c>
    </row>
    <row r="53" spans="3:8">
      <c r="C53" s="31">
        <v>47</v>
      </c>
      <c r="D53" s="32">
        <f t="shared" si="0"/>
        <v>47</v>
      </c>
      <c r="E53" s="68">
        <v>114</v>
      </c>
      <c r="H53">
        <v>69</v>
      </c>
    </row>
    <row r="54" spans="3:8">
      <c r="C54" s="31">
        <v>48</v>
      </c>
      <c r="D54" s="32">
        <f t="shared" si="0"/>
        <v>48</v>
      </c>
      <c r="E54" s="53">
        <v>117</v>
      </c>
      <c r="H54">
        <v>70</v>
      </c>
    </row>
    <row r="55" spans="3:8">
      <c r="C55" s="31">
        <v>49</v>
      </c>
      <c r="D55" s="32">
        <f t="shared" si="0"/>
        <v>49</v>
      </c>
      <c r="E55" s="53">
        <v>142</v>
      </c>
      <c r="H55">
        <v>74</v>
      </c>
    </row>
    <row r="56" spans="3:8">
      <c r="C56" s="31">
        <v>50</v>
      </c>
      <c r="D56" s="32">
        <f t="shared" si="0"/>
        <v>50</v>
      </c>
      <c r="E56" s="53">
        <v>147</v>
      </c>
      <c r="H56">
        <v>75</v>
      </c>
    </row>
    <row r="57" spans="3:8" hidden="1">
      <c r="C57" s="31">
        <v>51</v>
      </c>
      <c r="D57" s="32" t="b">
        <f t="shared" si="0"/>
        <v>0</v>
      </c>
      <c r="E57" s="68">
        <v>152</v>
      </c>
      <c r="H57">
        <v>77</v>
      </c>
    </row>
    <row r="58" spans="3:8">
      <c r="C58" s="31">
        <v>52</v>
      </c>
      <c r="D58" s="32">
        <f t="shared" si="0"/>
        <v>52</v>
      </c>
      <c r="E58" s="68">
        <v>155</v>
      </c>
      <c r="H58">
        <v>78</v>
      </c>
    </row>
    <row r="59" spans="3:8" hidden="1">
      <c r="C59" s="31">
        <v>53</v>
      </c>
      <c r="D59" s="32" t="b">
        <f t="shared" si="0"/>
        <v>0</v>
      </c>
      <c r="E59" s="68">
        <v>156</v>
      </c>
      <c r="H59">
        <v>79</v>
      </c>
    </row>
    <row r="60" spans="3:8" hidden="1">
      <c r="C60" s="31">
        <v>54</v>
      </c>
      <c r="D60" s="32" t="b">
        <f t="shared" si="0"/>
        <v>0</v>
      </c>
      <c r="E60" s="68">
        <v>159</v>
      </c>
      <c r="H60">
        <v>80</v>
      </c>
    </row>
    <row r="61" spans="3:8" hidden="1">
      <c r="C61" s="31">
        <v>55</v>
      </c>
      <c r="D61" s="32" t="b">
        <f t="shared" si="0"/>
        <v>0</v>
      </c>
      <c r="E61" s="53">
        <v>160</v>
      </c>
      <c r="H61">
        <v>84</v>
      </c>
    </row>
    <row r="62" spans="3:8">
      <c r="C62" s="31">
        <v>56</v>
      </c>
      <c r="D62" s="32">
        <f t="shared" si="0"/>
        <v>56</v>
      </c>
      <c r="E62" s="53">
        <v>161</v>
      </c>
      <c r="H62">
        <v>86</v>
      </c>
    </row>
    <row r="63" spans="3:8" hidden="1">
      <c r="C63" s="31">
        <v>57</v>
      </c>
      <c r="D63" s="32" t="b">
        <f t="shared" si="0"/>
        <v>0</v>
      </c>
      <c r="E63" s="68">
        <v>162</v>
      </c>
      <c r="H63">
        <v>87</v>
      </c>
    </row>
    <row r="64" spans="3:8">
      <c r="C64" s="31">
        <v>58</v>
      </c>
      <c r="D64" s="32">
        <f t="shared" si="0"/>
        <v>58</v>
      </c>
      <c r="E64" s="53">
        <v>167</v>
      </c>
      <c r="H64">
        <v>90</v>
      </c>
    </row>
    <row r="65" spans="3:8" hidden="1">
      <c r="C65" s="31">
        <v>59</v>
      </c>
      <c r="D65" s="32" t="b">
        <f t="shared" si="0"/>
        <v>0</v>
      </c>
      <c r="E65" s="68">
        <v>168</v>
      </c>
      <c r="H65">
        <v>93</v>
      </c>
    </row>
    <row r="66" spans="3:8">
      <c r="C66" s="31">
        <v>60</v>
      </c>
      <c r="D66" s="32">
        <f t="shared" si="0"/>
        <v>60</v>
      </c>
      <c r="E66" s="68">
        <v>171</v>
      </c>
      <c r="H66">
        <v>94</v>
      </c>
    </row>
    <row r="67" spans="3:8" hidden="1">
      <c r="C67" s="31">
        <v>61</v>
      </c>
      <c r="D67" s="32" t="b">
        <f t="shared" si="0"/>
        <v>0</v>
      </c>
      <c r="E67" s="68">
        <v>173</v>
      </c>
      <c r="H67">
        <v>95</v>
      </c>
    </row>
    <row r="68" spans="3:8" hidden="1">
      <c r="C68" s="31">
        <v>62</v>
      </c>
      <c r="D68" s="32" t="b">
        <f t="shared" si="0"/>
        <v>0</v>
      </c>
      <c r="E68" s="68">
        <v>174</v>
      </c>
      <c r="H68">
        <v>96</v>
      </c>
    </row>
    <row r="69" spans="3:8" hidden="1">
      <c r="C69" s="31">
        <v>63</v>
      </c>
      <c r="D69" s="32" t="b">
        <f t="shared" si="0"/>
        <v>0</v>
      </c>
      <c r="E69" s="68">
        <v>184</v>
      </c>
      <c r="H69">
        <v>98</v>
      </c>
    </row>
    <row r="70" spans="3:8" hidden="1">
      <c r="C70" s="31">
        <v>64</v>
      </c>
      <c r="D70" s="32" t="b">
        <f t="shared" si="0"/>
        <v>0</v>
      </c>
      <c r="E70" s="68">
        <v>215</v>
      </c>
      <c r="H70">
        <v>99</v>
      </c>
    </row>
    <row r="71" spans="3:8">
      <c r="C71" s="31">
        <v>65</v>
      </c>
      <c r="D71" s="32">
        <f t="shared" si="0"/>
        <v>65</v>
      </c>
      <c r="E71" s="53">
        <v>216</v>
      </c>
      <c r="H71">
        <v>101</v>
      </c>
    </row>
    <row r="72" spans="3:8">
      <c r="C72" s="31">
        <v>66</v>
      </c>
      <c r="D72" s="32">
        <f t="shared" ref="D72:D135" si="1">IF(ISERROR(MATCH(C72,$E$7:$E$300,0)),C72)</f>
        <v>66</v>
      </c>
      <c r="E72" s="53">
        <v>217</v>
      </c>
      <c r="H72">
        <v>107</v>
      </c>
    </row>
    <row r="73" spans="3:8">
      <c r="C73" s="31">
        <v>67</v>
      </c>
      <c r="D73" s="32">
        <f t="shared" si="1"/>
        <v>67</v>
      </c>
      <c r="E73" s="53">
        <v>230</v>
      </c>
      <c r="H73">
        <v>108</v>
      </c>
    </row>
    <row r="74" spans="3:8">
      <c r="C74" s="31">
        <v>68</v>
      </c>
      <c r="D74" s="32">
        <f t="shared" si="1"/>
        <v>68</v>
      </c>
      <c r="E74" s="53">
        <v>231</v>
      </c>
      <c r="H74">
        <v>109</v>
      </c>
    </row>
    <row r="75" spans="3:8" hidden="1">
      <c r="C75" s="31">
        <v>69</v>
      </c>
      <c r="D75" s="32" t="b">
        <f t="shared" si="1"/>
        <v>0</v>
      </c>
      <c r="E75"/>
      <c r="H75">
        <v>110</v>
      </c>
    </row>
    <row r="76" spans="3:8" hidden="1">
      <c r="C76" s="31">
        <v>70</v>
      </c>
      <c r="D76" s="32" t="b">
        <f t="shared" si="1"/>
        <v>0</v>
      </c>
      <c r="E76"/>
      <c r="H76">
        <v>111</v>
      </c>
    </row>
    <row r="77" spans="3:8" hidden="1">
      <c r="C77" s="31">
        <v>71</v>
      </c>
      <c r="D77" s="32" t="b">
        <f t="shared" si="1"/>
        <v>0</v>
      </c>
      <c r="E77"/>
      <c r="H77">
        <v>112</v>
      </c>
    </row>
    <row r="78" spans="3:8">
      <c r="C78" s="31">
        <v>72</v>
      </c>
      <c r="D78" s="32">
        <f t="shared" si="1"/>
        <v>72</v>
      </c>
      <c r="E78"/>
      <c r="H78">
        <v>113</v>
      </c>
    </row>
    <row r="79" spans="3:8">
      <c r="C79" s="31">
        <v>73</v>
      </c>
      <c r="D79" s="32">
        <f t="shared" si="1"/>
        <v>73</v>
      </c>
      <c r="E79"/>
      <c r="H79">
        <v>114</v>
      </c>
    </row>
    <row r="80" spans="3:8" hidden="1">
      <c r="C80" s="31">
        <v>74</v>
      </c>
      <c r="D80" s="32" t="b">
        <f t="shared" si="1"/>
        <v>0</v>
      </c>
      <c r="E80"/>
      <c r="H80">
        <v>115</v>
      </c>
    </row>
    <row r="81" spans="3:8" hidden="1">
      <c r="C81" s="31">
        <v>75</v>
      </c>
      <c r="D81" s="32" t="b">
        <f t="shared" si="1"/>
        <v>0</v>
      </c>
      <c r="E81"/>
      <c r="H81">
        <v>116</v>
      </c>
    </row>
    <row r="82" spans="3:8" hidden="1">
      <c r="C82" s="31">
        <v>76</v>
      </c>
      <c r="D82" s="32" t="b">
        <f t="shared" si="1"/>
        <v>0</v>
      </c>
      <c r="E82"/>
      <c r="H82">
        <v>117</v>
      </c>
    </row>
    <row r="83" spans="3:8" hidden="1">
      <c r="C83" s="31">
        <v>77</v>
      </c>
      <c r="D83" s="32" t="b">
        <f t="shared" si="1"/>
        <v>0</v>
      </c>
      <c r="E83"/>
      <c r="H83">
        <v>118</v>
      </c>
    </row>
    <row r="84" spans="3:8">
      <c r="C84" s="31">
        <v>78</v>
      </c>
      <c r="D84" s="32">
        <f t="shared" si="1"/>
        <v>78</v>
      </c>
      <c r="E84"/>
      <c r="H84">
        <v>119</v>
      </c>
    </row>
    <row r="85" spans="3:8" hidden="1">
      <c r="C85" s="31">
        <v>79</v>
      </c>
      <c r="D85" s="32" t="b">
        <f t="shared" si="1"/>
        <v>0</v>
      </c>
      <c r="E85"/>
      <c r="H85">
        <v>120</v>
      </c>
    </row>
    <row r="86" spans="3:8" hidden="1">
      <c r="C86" s="31">
        <v>80</v>
      </c>
      <c r="D86" s="32" t="b">
        <f t="shared" si="1"/>
        <v>0</v>
      </c>
      <c r="E86"/>
      <c r="H86">
        <v>121</v>
      </c>
    </row>
    <row r="87" spans="3:8" hidden="1">
      <c r="C87" s="31">
        <v>81</v>
      </c>
      <c r="D87" s="32" t="b">
        <f t="shared" si="1"/>
        <v>0</v>
      </c>
      <c r="E87"/>
      <c r="H87">
        <v>122</v>
      </c>
    </row>
    <row r="88" spans="3:8">
      <c r="C88" s="31">
        <v>82</v>
      </c>
      <c r="D88" s="32">
        <f t="shared" si="1"/>
        <v>82</v>
      </c>
      <c r="E88"/>
      <c r="H88">
        <v>123</v>
      </c>
    </row>
    <row r="89" spans="3:8">
      <c r="C89" s="31">
        <v>83</v>
      </c>
      <c r="D89" s="32">
        <f t="shared" si="1"/>
        <v>83</v>
      </c>
      <c r="E89"/>
      <c r="H89">
        <v>125</v>
      </c>
    </row>
    <row r="90" spans="3:8">
      <c r="C90" s="31">
        <v>84</v>
      </c>
      <c r="D90" s="32">
        <f t="shared" si="1"/>
        <v>84</v>
      </c>
      <c r="E90"/>
      <c r="H90">
        <v>126</v>
      </c>
    </row>
    <row r="91" spans="3:8">
      <c r="C91" s="31">
        <v>85</v>
      </c>
      <c r="D91" s="32">
        <f t="shared" si="1"/>
        <v>85</v>
      </c>
      <c r="E91"/>
      <c r="H91">
        <v>127</v>
      </c>
    </row>
    <row r="92" spans="3:8">
      <c r="C92" s="31">
        <v>86</v>
      </c>
      <c r="D92" s="32">
        <f t="shared" si="1"/>
        <v>86</v>
      </c>
      <c r="E92"/>
      <c r="H92">
        <v>132</v>
      </c>
    </row>
    <row r="93" spans="3:8">
      <c r="C93" s="31">
        <v>87</v>
      </c>
      <c r="D93" s="32">
        <f t="shared" si="1"/>
        <v>87</v>
      </c>
      <c r="E93"/>
      <c r="H93">
        <v>133</v>
      </c>
    </row>
    <row r="94" spans="3:8">
      <c r="C94" s="31">
        <v>88</v>
      </c>
      <c r="D94" s="32">
        <f t="shared" si="1"/>
        <v>88</v>
      </c>
      <c r="E94"/>
      <c r="H94">
        <v>134</v>
      </c>
    </row>
    <row r="95" spans="3:8">
      <c r="C95" s="31">
        <v>89</v>
      </c>
      <c r="D95" s="32">
        <f t="shared" si="1"/>
        <v>89</v>
      </c>
      <c r="E95"/>
      <c r="H95">
        <v>135</v>
      </c>
    </row>
    <row r="96" spans="3:8">
      <c r="C96" s="31">
        <v>90</v>
      </c>
      <c r="D96" s="32">
        <f t="shared" si="1"/>
        <v>90</v>
      </c>
      <c r="E96"/>
      <c r="H96">
        <v>137</v>
      </c>
    </row>
    <row r="97" spans="3:8" hidden="1">
      <c r="C97" s="31">
        <v>91</v>
      </c>
      <c r="D97" s="32" t="b">
        <f t="shared" si="1"/>
        <v>0</v>
      </c>
      <c r="E97"/>
      <c r="H97">
        <v>138</v>
      </c>
    </row>
    <row r="98" spans="3:8">
      <c r="C98" s="31">
        <v>92</v>
      </c>
      <c r="D98" s="32">
        <f t="shared" si="1"/>
        <v>92</v>
      </c>
      <c r="E98"/>
      <c r="H98">
        <v>139</v>
      </c>
    </row>
    <row r="99" spans="3:8" hidden="1">
      <c r="C99" s="31">
        <v>93</v>
      </c>
      <c r="D99" s="32" t="b">
        <f t="shared" si="1"/>
        <v>0</v>
      </c>
      <c r="E99"/>
      <c r="H99">
        <v>143</v>
      </c>
    </row>
    <row r="100" spans="3:8">
      <c r="C100" s="31">
        <v>94</v>
      </c>
      <c r="D100" s="32">
        <f t="shared" si="1"/>
        <v>94</v>
      </c>
      <c r="E100"/>
      <c r="H100">
        <v>144</v>
      </c>
    </row>
    <row r="101" spans="3:8" hidden="1">
      <c r="C101" s="31">
        <v>95</v>
      </c>
      <c r="D101" s="32" t="b">
        <f t="shared" si="1"/>
        <v>0</v>
      </c>
      <c r="E101"/>
      <c r="H101">
        <v>146</v>
      </c>
    </row>
    <row r="102" spans="3:8">
      <c r="C102" s="31">
        <v>96</v>
      </c>
      <c r="D102" s="32">
        <f t="shared" si="1"/>
        <v>96</v>
      </c>
      <c r="E102"/>
      <c r="H102">
        <v>147</v>
      </c>
    </row>
    <row r="103" spans="3:8">
      <c r="C103" s="31">
        <v>97</v>
      </c>
      <c r="D103" s="32">
        <f t="shared" si="1"/>
        <v>97</v>
      </c>
      <c r="E103"/>
      <c r="H103">
        <v>148</v>
      </c>
    </row>
    <row r="104" spans="3:8">
      <c r="C104" s="31">
        <v>98</v>
      </c>
      <c r="D104" s="32">
        <f t="shared" si="1"/>
        <v>98</v>
      </c>
      <c r="E104"/>
      <c r="H104">
        <v>149</v>
      </c>
    </row>
    <row r="105" spans="3:8" hidden="1">
      <c r="C105" s="31">
        <v>99</v>
      </c>
      <c r="D105" s="32" t="b">
        <f t="shared" si="1"/>
        <v>0</v>
      </c>
      <c r="E105"/>
      <c r="H105">
        <v>150</v>
      </c>
    </row>
    <row r="106" spans="3:8" hidden="1">
      <c r="C106" s="31">
        <v>100</v>
      </c>
      <c r="D106" s="32" t="b">
        <f t="shared" si="1"/>
        <v>0</v>
      </c>
      <c r="E106"/>
      <c r="H106">
        <v>151</v>
      </c>
    </row>
    <row r="107" spans="3:8" hidden="1">
      <c r="C107" s="31">
        <v>101</v>
      </c>
      <c r="D107" s="32" t="b">
        <f t="shared" si="1"/>
        <v>0</v>
      </c>
      <c r="E107"/>
      <c r="H107">
        <v>152</v>
      </c>
    </row>
    <row r="108" spans="3:8" hidden="1">
      <c r="C108" s="31">
        <v>102</v>
      </c>
      <c r="D108" s="32" t="b">
        <f t="shared" si="1"/>
        <v>0</v>
      </c>
      <c r="E108"/>
      <c r="H108">
        <v>154</v>
      </c>
    </row>
    <row r="109" spans="3:8" hidden="1">
      <c r="C109" s="31">
        <v>103</v>
      </c>
      <c r="D109" s="32" t="b">
        <f t="shared" si="1"/>
        <v>0</v>
      </c>
      <c r="E109"/>
      <c r="H109">
        <v>155</v>
      </c>
    </row>
    <row r="110" spans="3:8">
      <c r="C110" s="31">
        <v>104</v>
      </c>
      <c r="D110" s="32">
        <f t="shared" si="1"/>
        <v>104</v>
      </c>
      <c r="E110"/>
      <c r="H110">
        <v>156</v>
      </c>
    </row>
    <row r="111" spans="3:8">
      <c r="C111" s="31">
        <v>105</v>
      </c>
      <c r="D111" s="32">
        <f t="shared" si="1"/>
        <v>105</v>
      </c>
      <c r="E111"/>
      <c r="H111">
        <v>157</v>
      </c>
    </row>
    <row r="112" spans="3:8">
      <c r="C112" s="31">
        <v>106</v>
      </c>
      <c r="D112" s="32">
        <f t="shared" si="1"/>
        <v>106</v>
      </c>
      <c r="E112"/>
      <c r="H112">
        <v>158</v>
      </c>
    </row>
    <row r="113" spans="3:8" hidden="1">
      <c r="C113" s="31">
        <v>107</v>
      </c>
      <c r="D113" s="32" t="b">
        <f t="shared" si="1"/>
        <v>0</v>
      </c>
      <c r="E113"/>
      <c r="H113">
        <v>160</v>
      </c>
    </row>
    <row r="114" spans="3:8" hidden="1">
      <c r="C114" s="31">
        <v>108</v>
      </c>
      <c r="D114" s="32" t="b">
        <f t="shared" si="1"/>
        <v>0</v>
      </c>
      <c r="E114"/>
      <c r="H114">
        <v>161</v>
      </c>
    </row>
    <row r="115" spans="3:8" hidden="1">
      <c r="C115" s="31">
        <v>109</v>
      </c>
      <c r="D115" s="32" t="b">
        <f t="shared" si="1"/>
        <v>0</v>
      </c>
      <c r="E115"/>
      <c r="H115">
        <v>163</v>
      </c>
    </row>
    <row r="116" spans="3:8">
      <c r="C116" s="31">
        <v>110</v>
      </c>
      <c r="D116" s="32">
        <f t="shared" si="1"/>
        <v>110</v>
      </c>
      <c r="E116"/>
      <c r="H116">
        <v>164</v>
      </c>
    </row>
    <row r="117" spans="3:8">
      <c r="C117" s="31">
        <v>111</v>
      </c>
      <c r="D117" s="32">
        <f t="shared" si="1"/>
        <v>111</v>
      </c>
      <c r="E117"/>
      <c r="H117">
        <v>165</v>
      </c>
    </row>
    <row r="118" spans="3:8" hidden="1">
      <c r="C118" s="31">
        <v>112</v>
      </c>
      <c r="D118" s="32" t="b">
        <f t="shared" si="1"/>
        <v>0</v>
      </c>
      <c r="E118"/>
      <c r="H118">
        <v>166</v>
      </c>
    </row>
    <row r="119" spans="3:8">
      <c r="C119" s="31">
        <v>113</v>
      </c>
      <c r="D119" s="32">
        <f t="shared" si="1"/>
        <v>113</v>
      </c>
      <c r="E119"/>
      <c r="H119">
        <v>167</v>
      </c>
    </row>
    <row r="120" spans="3:8" hidden="1">
      <c r="C120" s="31">
        <v>114</v>
      </c>
      <c r="D120" s="32" t="b">
        <f t="shared" si="1"/>
        <v>0</v>
      </c>
      <c r="E120"/>
      <c r="H120">
        <v>171</v>
      </c>
    </row>
    <row r="121" spans="3:8">
      <c r="C121" s="31">
        <v>115</v>
      </c>
      <c r="D121" s="32">
        <f t="shared" si="1"/>
        <v>115</v>
      </c>
      <c r="E121"/>
      <c r="H121">
        <v>173</v>
      </c>
    </row>
    <row r="122" spans="3:8">
      <c r="C122" s="31">
        <v>116</v>
      </c>
      <c r="D122" s="32">
        <f t="shared" si="1"/>
        <v>116</v>
      </c>
      <c r="E122"/>
      <c r="H122">
        <v>175</v>
      </c>
    </row>
    <row r="123" spans="3:8" hidden="1">
      <c r="C123" s="31">
        <v>117</v>
      </c>
      <c r="D123" s="32" t="b">
        <f t="shared" si="1"/>
        <v>0</v>
      </c>
      <c r="E123"/>
      <c r="H123">
        <v>176</v>
      </c>
    </row>
    <row r="124" spans="3:8">
      <c r="C124" s="31">
        <v>118</v>
      </c>
      <c r="D124" s="32">
        <f t="shared" si="1"/>
        <v>118</v>
      </c>
      <c r="E124"/>
      <c r="H124">
        <v>177</v>
      </c>
    </row>
    <row r="125" spans="3:8">
      <c r="C125" s="31">
        <v>119</v>
      </c>
      <c r="D125" s="32">
        <f t="shared" si="1"/>
        <v>119</v>
      </c>
      <c r="E125"/>
      <c r="H125">
        <v>178</v>
      </c>
    </row>
    <row r="126" spans="3:8">
      <c r="C126" s="31">
        <v>120</v>
      </c>
      <c r="D126" s="32">
        <f t="shared" si="1"/>
        <v>120</v>
      </c>
      <c r="E126"/>
      <c r="H126">
        <v>179</v>
      </c>
    </row>
    <row r="127" spans="3:8">
      <c r="C127" s="31">
        <v>121</v>
      </c>
      <c r="D127" s="32">
        <f t="shared" si="1"/>
        <v>121</v>
      </c>
      <c r="E127"/>
      <c r="H127">
        <v>180</v>
      </c>
    </row>
    <row r="128" spans="3:8">
      <c r="C128" s="31">
        <v>122</v>
      </c>
      <c r="D128" s="32">
        <f t="shared" si="1"/>
        <v>122</v>
      </c>
      <c r="E128"/>
      <c r="H128">
        <v>181</v>
      </c>
    </row>
    <row r="129" spans="3:8">
      <c r="C129" s="31">
        <v>123</v>
      </c>
      <c r="D129" s="32">
        <f t="shared" si="1"/>
        <v>123</v>
      </c>
      <c r="E129"/>
      <c r="H129">
        <v>184</v>
      </c>
    </row>
    <row r="130" spans="3:8">
      <c r="C130" s="31">
        <v>124</v>
      </c>
      <c r="D130" s="32">
        <f t="shared" si="1"/>
        <v>124</v>
      </c>
      <c r="E130"/>
      <c r="H130">
        <v>185</v>
      </c>
    </row>
    <row r="131" spans="3:8">
      <c r="C131" s="31">
        <v>125</v>
      </c>
      <c r="D131" s="32">
        <f t="shared" si="1"/>
        <v>125</v>
      </c>
      <c r="E131"/>
      <c r="H131">
        <v>186</v>
      </c>
    </row>
    <row r="132" spans="3:8">
      <c r="C132" s="31">
        <v>126</v>
      </c>
      <c r="D132" s="32">
        <f t="shared" si="1"/>
        <v>126</v>
      </c>
      <c r="E132"/>
      <c r="H132">
        <v>187</v>
      </c>
    </row>
    <row r="133" spans="3:8">
      <c r="C133" s="31">
        <v>127</v>
      </c>
      <c r="D133" s="32">
        <f t="shared" si="1"/>
        <v>127</v>
      </c>
      <c r="E133"/>
      <c r="H133">
        <v>188</v>
      </c>
    </row>
    <row r="134" spans="3:8">
      <c r="C134" s="31">
        <v>128</v>
      </c>
      <c r="D134" s="32">
        <f t="shared" si="1"/>
        <v>128</v>
      </c>
      <c r="E134"/>
      <c r="H134">
        <v>189</v>
      </c>
    </row>
    <row r="135" spans="3:8">
      <c r="C135" s="31">
        <v>129</v>
      </c>
      <c r="D135" s="32">
        <f t="shared" si="1"/>
        <v>129</v>
      </c>
      <c r="E135"/>
      <c r="H135">
        <v>190</v>
      </c>
    </row>
    <row r="136" spans="3:8">
      <c r="C136" s="31">
        <v>130</v>
      </c>
      <c r="D136" s="32">
        <f t="shared" ref="D136:D199" si="2">IF(ISERROR(MATCH(C136,$E$7:$E$300,0)),C136)</f>
        <v>130</v>
      </c>
      <c r="E136"/>
      <c r="H136">
        <v>192</v>
      </c>
    </row>
    <row r="137" spans="3:8">
      <c r="C137" s="31">
        <v>131</v>
      </c>
      <c r="D137" s="32">
        <f t="shared" si="2"/>
        <v>131</v>
      </c>
      <c r="E137"/>
      <c r="H137">
        <v>193</v>
      </c>
    </row>
    <row r="138" spans="3:8">
      <c r="C138" s="31">
        <v>132</v>
      </c>
      <c r="D138" s="32">
        <f t="shared" si="2"/>
        <v>132</v>
      </c>
      <c r="E138"/>
      <c r="H138">
        <v>195</v>
      </c>
    </row>
    <row r="139" spans="3:8">
      <c r="C139" s="31">
        <v>133</v>
      </c>
      <c r="D139" s="32">
        <f t="shared" si="2"/>
        <v>133</v>
      </c>
      <c r="E139"/>
      <c r="H139">
        <v>197</v>
      </c>
    </row>
    <row r="140" spans="3:8">
      <c r="C140" s="31">
        <v>134</v>
      </c>
      <c r="D140" s="32">
        <f t="shared" si="2"/>
        <v>134</v>
      </c>
      <c r="E140"/>
      <c r="H140">
        <v>198</v>
      </c>
    </row>
    <row r="141" spans="3:8">
      <c r="C141" s="31">
        <v>135</v>
      </c>
      <c r="D141" s="32">
        <f t="shared" si="2"/>
        <v>135</v>
      </c>
      <c r="E141"/>
      <c r="H141">
        <v>200</v>
      </c>
    </row>
    <row r="142" spans="3:8">
      <c r="C142" s="31">
        <v>136</v>
      </c>
      <c r="D142" s="32">
        <f t="shared" si="2"/>
        <v>136</v>
      </c>
      <c r="E142"/>
      <c r="H142">
        <v>201</v>
      </c>
    </row>
    <row r="143" spans="3:8">
      <c r="C143" s="31">
        <v>137</v>
      </c>
      <c r="D143" s="32">
        <f t="shared" si="2"/>
        <v>137</v>
      </c>
      <c r="E143"/>
      <c r="H143">
        <v>202</v>
      </c>
    </row>
    <row r="144" spans="3:8">
      <c r="C144" s="31">
        <v>138</v>
      </c>
      <c r="D144" s="32">
        <f t="shared" si="2"/>
        <v>138</v>
      </c>
      <c r="E144"/>
      <c r="H144">
        <v>203</v>
      </c>
    </row>
    <row r="145" spans="3:8">
      <c r="C145" s="31">
        <v>139</v>
      </c>
      <c r="D145" s="32">
        <f t="shared" si="2"/>
        <v>139</v>
      </c>
      <c r="E145"/>
      <c r="H145">
        <v>204</v>
      </c>
    </row>
    <row r="146" spans="3:8">
      <c r="C146" s="31">
        <v>140</v>
      </c>
      <c r="D146" s="32">
        <f t="shared" si="2"/>
        <v>140</v>
      </c>
      <c r="E146"/>
      <c r="H146">
        <v>205</v>
      </c>
    </row>
    <row r="147" spans="3:8">
      <c r="C147" s="31">
        <v>141</v>
      </c>
      <c r="D147" s="32">
        <f t="shared" si="2"/>
        <v>141</v>
      </c>
      <c r="E147"/>
      <c r="H147">
        <v>206</v>
      </c>
    </row>
    <row r="148" spans="3:8" hidden="1">
      <c r="C148" s="31">
        <v>142</v>
      </c>
      <c r="D148" s="32" t="b">
        <f t="shared" si="2"/>
        <v>0</v>
      </c>
      <c r="E148"/>
      <c r="H148">
        <v>207</v>
      </c>
    </row>
    <row r="149" spans="3:8">
      <c r="C149" s="31">
        <v>143</v>
      </c>
      <c r="D149" s="32">
        <f t="shared" si="2"/>
        <v>143</v>
      </c>
      <c r="E149"/>
      <c r="H149">
        <v>208</v>
      </c>
    </row>
    <row r="150" spans="3:8">
      <c r="C150" s="31">
        <v>144</v>
      </c>
      <c r="D150" s="32">
        <f t="shared" si="2"/>
        <v>144</v>
      </c>
      <c r="E150"/>
      <c r="H150">
        <v>209</v>
      </c>
    </row>
    <row r="151" spans="3:8">
      <c r="C151" s="31">
        <v>145</v>
      </c>
      <c r="D151" s="32">
        <f t="shared" si="2"/>
        <v>145</v>
      </c>
      <c r="E151"/>
      <c r="H151">
        <v>211</v>
      </c>
    </row>
    <row r="152" spans="3:8">
      <c r="C152" s="31">
        <v>146</v>
      </c>
      <c r="D152" s="32">
        <f t="shared" si="2"/>
        <v>146</v>
      </c>
      <c r="E152"/>
      <c r="H152">
        <v>214</v>
      </c>
    </row>
    <row r="153" spans="3:8" hidden="1">
      <c r="C153" s="31">
        <v>147</v>
      </c>
      <c r="D153" s="32" t="b">
        <f t="shared" si="2"/>
        <v>0</v>
      </c>
      <c r="E153"/>
      <c r="H153">
        <v>215</v>
      </c>
    </row>
    <row r="154" spans="3:8">
      <c r="C154" s="31">
        <v>148</v>
      </c>
      <c r="D154" s="32">
        <f t="shared" si="2"/>
        <v>148</v>
      </c>
      <c r="E154"/>
      <c r="H154">
        <v>218</v>
      </c>
    </row>
    <row r="155" spans="3:8">
      <c r="C155" s="31">
        <v>149</v>
      </c>
      <c r="D155" s="32">
        <f t="shared" si="2"/>
        <v>149</v>
      </c>
      <c r="E155"/>
      <c r="H155">
        <v>220</v>
      </c>
    </row>
    <row r="156" spans="3:8">
      <c r="C156" s="31">
        <v>150</v>
      </c>
      <c r="D156" s="32">
        <f t="shared" si="2"/>
        <v>150</v>
      </c>
      <c r="E156"/>
      <c r="H156">
        <v>222</v>
      </c>
    </row>
    <row r="157" spans="3:8">
      <c r="C157" s="31">
        <v>151</v>
      </c>
      <c r="D157" s="32">
        <f t="shared" si="2"/>
        <v>151</v>
      </c>
      <c r="E157"/>
      <c r="H157">
        <v>223</v>
      </c>
    </row>
    <row r="158" spans="3:8" hidden="1">
      <c r="C158" s="31">
        <v>152</v>
      </c>
      <c r="D158" s="32" t="b">
        <f t="shared" si="2"/>
        <v>0</v>
      </c>
      <c r="E158"/>
      <c r="H158">
        <v>224</v>
      </c>
    </row>
    <row r="159" spans="3:8">
      <c r="C159" s="31">
        <v>153</v>
      </c>
      <c r="D159" s="32">
        <f t="shared" si="2"/>
        <v>153</v>
      </c>
      <c r="E159"/>
      <c r="H159">
        <v>225</v>
      </c>
    </row>
    <row r="160" spans="3:8">
      <c r="C160" s="31">
        <v>154</v>
      </c>
      <c r="D160" s="32">
        <f t="shared" si="2"/>
        <v>154</v>
      </c>
      <c r="E160"/>
      <c r="H160">
        <v>226</v>
      </c>
    </row>
    <row r="161" spans="3:8" hidden="1">
      <c r="C161" s="31">
        <v>155</v>
      </c>
      <c r="D161" s="32" t="b">
        <f t="shared" si="2"/>
        <v>0</v>
      </c>
      <c r="E161"/>
      <c r="H161">
        <v>227</v>
      </c>
    </row>
    <row r="162" spans="3:8" hidden="1">
      <c r="C162" s="31">
        <v>156</v>
      </c>
      <c r="D162" s="32" t="b">
        <f t="shared" si="2"/>
        <v>0</v>
      </c>
      <c r="E162"/>
      <c r="H162">
        <v>229</v>
      </c>
    </row>
    <row r="163" spans="3:8">
      <c r="C163" s="31">
        <v>157</v>
      </c>
      <c r="D163" s="32">
        <f t="shared" si="2"/>
        <v>157</v>
      </c>
      <c r="E163"/>
      <c r="H163">
        <v>230</v>
      </c>
    </row>
    <row r="164" spans="3:8">
      <c r="C164" s="31">
        <v>158</v>
      </c>
      <c r="D164" s="32">
        <f t="shared" si="2"/>
        <v>158</v>
      </c>
      <c r="E164"/>
      <c r="H164">
        <v>231</v>
      </c>
    </row>
    <row r="165" spans="3:8" hidden="1">
      <c r="C165" s="31">
        <v>159</v>
      </c>
      <c r="D165" s="32" t="b">
        <f t="shared" si="2"/>
        <v>0</v>
      </c>
      <c r="E165"/>
      <c r="H165">
        <v>232</v>
      </c>
    </row>
    <row r="166" spans="3:8" hidden="1">
      <c r="C166" s="31">
        <v>160</v>
      </c>
      <c r="D166" s="32" t="b">
        <f t="shared" si="2"/>
        <v>0</v>
      </c>
      <c r="E166"/>
      <c r="H166">
        <v>233</v>
      </c>
    </row>
    <row r="167" spans="3:8" hidden="1">
      <c r="C167" s="31">
        <v>161</v>
      </c>
      <c r="D167" s="32" t="b">
        <f t="shared" si="2"/>
        <v>0</v>
      </c>
      <c r="E167"/>
      <c r="H167">
        <v>234</v>
      </c>
    </row>
    <row r="168" spans="3:8" hidden="1">
      <c r="C168" s="31">
        <v>162</v>
      </c>
      <c r="D168" s="32" t="b">
        <f t="shared" si="2"/>
        <v>0</v>
      </c>
      <c r="E168" s="34"/>
      <c r="H168">
        <v>235</v>
      </c>
    </row>
    <row r="169" spans="3:8">
      <c r="C169" s="31">
        <v>163</v>
      </c>
      <c r="D169" s="32">
        <f t="shared" si="2"/>
        <v>163</v>
      </c>
      <c r="E169" s="34"/>
      <c r="H169">
        <v>236</v>
      </c>
    </row>
    <row r="170" spans="3:8">
      <c r="C170" s="31">
        <v>164</v>
      </c>
      <c r="D170" s="32">
        <f t="shared" si="2"/>
        <v>164</v>
      </c>
      <c r="E170" s="34"/>
    </row>
    <row r="171" spans="3:8">
      <c r="C171" s="31">
        <v>165</v>
      </c>
      <c r="D171" s="32">
        <f t="shared" si="2"/>
        <v>165</v>
      </c>
      <c r="E171" s="53"/>
    </row>
    <row r="172" spans="3:8">
      <c r="C172" s="31">
        <v>166</v>
      </c>
      <c r="D172" s="32">
        <f t="shared" si="2"/>
        <v>166</v>
      </c>
      <c r="E172" s="53"/>
    </row>
    <row r="173" spans="3:8" hidden="1">
      <c r="C173" s="31">
        <v>167</v>
      </c>
      <c r="D173" s="32" t="b">
        <f t="shared" si="2"/>
        <v>0</v>
      </c>
      <c r="E173" s="53"/>
    </row>
    <row r="174" spans="3:8" hidden="1">
      <c r="C174" s="31">
        <v>168</v>
      </c>
      <c r="D174" s="32" t="b">
        <f t="shared" si="2"/>
        <v>0</v>
      </c>
      <c r="E174" s="53"/>
    </row>
    <row r="175" spans="3:8">
      <c r="C175" s="31">
        <v>169</v>
      </c>
      <c r="D175" s="32">
        <f t="shared" si="2"/>
        <v>169</v>
      </c>
      <c r="E175" s="53"/>
    </row>
    <row r="176" spans="3:8">
      <c r="C176" s="31">
        <v>170</v>
      </c>
      <c r="D176" s="32">
        <f t="shared" si="2"/>
        <v>170</v>
      </c>
      <c r="E176" s="53"/>
    </row>
    <row r="177" spans="3:5" hidden="1">
      <c r="C177" s="31">
        <v>171</v>
      </c>
      <c r="D177" s="32" t="b">
        <f t="shared" si="2"/>
        <v>0</v>
      </c>
      <c r="E177" s="53"/>
    </row>
    <row r="178" spans="3:5">
      <c r="C178" s="31">
        <v>172</v>
      </c>
      <c r="D178" s="32">
        <f t="shared" si="2"/>
        <v>172</v>
      </c>
      <c r="E178" s="53"/>
    </row>
    <row r="179" spans="3:5" hidden="1">
      <c r="C179" s="31">
        <v>173</v>
      </c>
      <c r="D179" s="32" t="b">
        <f t="shared" si="2"/>
        <v>0</v>
      </c>
      <c r="E179" s="53"/>
    </row>
    <row r="180" spans="3:5" hidden="1">
      <c r="C180" s="31">
        <v>174</v>
      </c>
      <c r="D180" s="32" t="b">
        <f t="shared" si="2"/>
        <v>0</v>
      </c>
      <c r="E180" s="53"/>
    </row>
    <row r="181" spans="3:5">
      <c r="C181" s="31">
        <v>175</v>
      </c>
      <c r="D181" s="32">
        <f t="shared" si="2"/>
        <v>175</v>
      </c>
      <c r="E181" s="34"/>
    </row>
    <row r="182" spans="3:5">
      <c r="C182" s="31">
        <v>176</v>
      </c>
      <c r="D182" s="32">
        <f t="shared" si="2"/>
        <v>176</v>
      </c>
      <c r="E182" s="34"/>
    </row>
    <row r="183" spans="3:5">
      <c r="C183" s="31">
        <v>177</v>
      </c>
      <c r="D183" s="32">
        <f t="shared" si="2"/>
        <v>177</v>
      </c>
      <c r="E183" s="34"/>
    </row>
    <row r="184" spans="3:5">
      <c r="C184" s="31">
        <v>178</v>
      </c>
      <c r="D184" s="32">
        <f t="shared" si="2"/>
        <v>178</v>
      </c>
      <c r="E184" s="34"/>
    </row>
    <row r="185" spans="3:5">
      <c r="C185" s="31">
        <v>179</v>
      </c>
      <c r="D185" s="32">
        <f t="shared" si="2"/>
        <v>179</v>
      </c>
      <c r="E185" s="34"/>
    </row>
    <row r="186" spans="3:5">
      <c r="C186" s="31">
        <v>180</v>
      </c>
      <c r="D186" s="32">
        <f t="shared" si="2"/>
        <v>180</v>
      </c>
      <c r="E186" s="34"/>
    </row>
    <row r="187" spans="3:5">
      <c r="C187" s="31">
        <v>181</v>
      </c>
      <c r="D187" s="32">
        <f t="shared" si="2"/>
        <v>181</v>
      </c>
      <c r="E187" s="34"/>
    </row>
    <row r="188" spans="3:5">
      <c r="C188" s="31">
        <v>182</v>
      </c>
      <c r="D188" s="32">
        <f t="shared" si="2"/>
        <v>182</v>
      </c>
      <c r="E188" s="34"/>
    </row>
    <row r="189" spans="3:5">
      <c r="C189" s="31">
        <v>183</v>
      </c>
      <c r="D189" s="32">
        <f t="shared" si="2"/>
        <v>183</v>
      </c>
      <c r="E189" s="34"/>
    </row>
    <row r="190" spans="3:5" hidden="1">
      <c r="C190" s="31">
        <v>184</v>
      </c>
      <c r="D190" s="32" t="b">
        <f t="shared" si="2"/>
        <v>0</v>
      </c>
      <c r="E190" s="34"/>
    </row>
    <row r="191" spans="3:5">
      <c r="C191" s="31">
        <v>185</v>
      </c>
      <c r="D191" s="32">
        <f t="shared" si="2"/>
        <v>185</v>
      </c>
      <c r="E191" s="34"/>
    </row>
    <row r="192" spans="3:5">
      <c r="C192" s="31">
        <v>186</v>
      </c>
      <c r="D192" s="32">
        <f t="shared" si="2"/>
        <v>186</v>
      </c>
      <c r="E192" s="34"/>
    </row>
    <row r="193" spans="3:5">
      <c r="C193" s="31">
        <v>187</v>
      </c>
      <c r="D193" s="32">
        <f t="shared" si="2"/>
        <v>187</v>
      </c>
      <c r="E193" s="34"/>
    </row>
    <row r="194" spans="3:5">
      <c r="C194" s="31">
        <v>188</v>
      </c>
      <c r="D194" s="32">
        <f t="shared" si="2"/>
        <v>188</v>
      </c>
      <c r="E194" s="34"/>
    </row>
    <row r="195" spans="3:5">
      <c r="C195" s="31">
        <v>189</v>
      </c>
      <c r="D195" s="32">
        <f t="shared" si="2"/>
        <v>189</v>
      </c>
      <c r="E195"/>
    </row>
    <row r="196" spans="3:5">
      <c r="C196" s="31">
        <v>190</v>
      </c>
      <c r="D196" s="32">
        <f t="shared" si="2"/>
        <v>190</v>
      </c>
      <c r="E196"/>
    </row>
    <row r="197" spans="3:5">
      <c r="C197" s="31">
        <v>191</v>
      </c>
      <c r="D197" s="32">
        <f t="shared" si="2"/>
        <v>191</v>
      </c>
      <c r="E197"/>
    </row>
    <row r="198" spans="3:5">
      <c r="C198" s="31">
        <v>192</v>
      </c>
      <c r="D198" s="32">
        <f t="shared" si="2"/>
        <v>192</v>
      </c>
      <c r="E198"/>
    </row>
    <row r="199" spans="3:5">
      <c r="C199" s="31">
        <v>193</v>
      </c>
      <c r="D199" s="32">
        <f t="shared" si="2"/>
        <v>193</v>
      </c>
      <c r="E199"/>
    </row>
    <row r="200" spans="3:5">
      <c r="C200" s="31">
        <v>194</v>
      </c>
      <c r="D200" s="32">
        <f t="shared" ref="D200:D241" si="3">IF(ISERROR(MATCH(C200,$E$7:$E$300,0)),C200)</f>
        <v>194</v>
      </c>
      <c r="E200"/>
    </row>
    <row r="201" spans="3:5">
      <c r="C201" s="31">
        <v>195</v>
      </c>
      <c r="D201" s="32">
        <f t="shared" si="3"/>
        <v>195</v>
      </c>
      <c r="E201"/>
    </row>
    <row r="202" spans="3:5">
      <c r="C202" s="31">
        <v>196</v>
      </c>
      <c r="D202" s="32">
        <f t="shared" si="3"/>
        <v>196</v>
      </c>
      <c r="E202"/>
    </row>
    <row r="203" spans="3:5">
      <c r="C203" s="31">
        <v>197</v>
      </c>
      <c r="D203" s="32">
        <f t="shared" si="3"/>
        <v>197</v>
      </c>
      <c r="E203"/>
    </row>
    <row r="204" spans="3:5">
      <c r="C204" s="31">
        <v>198</v>
      </c>
      <c r="D204" s="32">
        <f t="shared" si="3"/>
        <v>198</v>
      </c>
      <c r="E204"/>
    </row>
    <row r="205" spans="3:5">
      <c r="C205" s="31">
        <v>199</v>
      </c>
      <c r="D205" s="32">
        <f t="shared" si="3"/>
        <v>199</v>
      </c>
      <c r="E205"/>
    </row>
    <row r="206" spans="3:5">
      <c r="C206" s="31">
        <v>200</v>
      </c>
      <c r="D206" s="32">
        <f t="shared" si="3"/>
        <v>200</v>
      </c>
      <c r="E206"/>
    </row>
    <row r="207" spans="3:5">
      <c r="C207" s="31">
        <v>201</v>
      </c>
      <c r="D207" s="32">
        <f t="shared" si="3"/>
        <v>201</v>
      </c>
      <c r="E207"/>
    </row>
    <row r="208" spans="3:5">
      <c r="C208" s="31">
        <v>202</v>
      </c>
      <c r="D208" s="32">
        <f t="shared" si="3"/>
        <v>202</v>
      </c>
      <c r="E208"/>
    </row>
    <row r="209" spans="3:5">
      <c r="C209" s="31">
        <v>203</v>
      </c>
      <c r="D209" s="32">
        <f t="shared" si="3"/>
        <v>203</v>
      </c>
      <c r="E209"/>
    </row>
    <row r="210" spans="3:5">
      <c r="C210" s="31">
        <v>204</v>
      </c>
      <c r="D210" s="32">
        <f t="shared" si="3"/>
        <v>204</v>
      </c>
      <c r="E210"/>
    </row>
    <row r="211" spans="3:5">
      <c r="C211" s="31">
        <v>205</v>
      </c>
      <c r="D211" s="32">
        <f t="shared" si="3"/>
        <v>205</v>
      </c>
      <c r="E211"/>
    </row>
    <row r="212" spans="3:5">
      <c r="C212" s="31">
        <v>206</v>
      </c>
      <c r="D212" s="32">
        <f t="shared" si="3"/>
        <v>206</v>
      </c>
      <c r="E212"/>
    </row>
    <row r="213" spans="3:5">
      <c r="C213" s="31">
        <v>207</v>
      </c>
      <c r="D213" s="32">
        <f t="shared" si="3"/>
        <v>207</v>
      </c>
      <c r="E213"/>
    </row>
    <row r="214" spans="3:5">
      <c r="C214" s="31">
        <v>208</v>
      </c>
      <c r="D214" s="32">
        <f t="shared" si="3"/>
        <v>208</v>
      </c>
      <c r="E214"/>
    </row>
    <row r="215" spans="3:5">
      <c r="C215" s="31">
        <v>209</v>
      </c>
      <c r="D215" s="32">
        <f t="shared" si="3"/>
        <v>209</v>
      </c>
      <c r="E215"/>
    </row>
    <row r="216" spans="3:5">
      <c r="C216" s="31">
        <v>210</v>
      </c>
      <c r="D216" s="32">
        <f t="shared" si="3"/>
        <v>210</v>
      </c>
      <c r="E216"/>
    </row>
    <row r="217" spans="3:5">
      <c r="C217" s="31">
        <v>211</v>
      </c>
      <c r="D217" s="32">
        <f t="shared" si="3"/>
        <v>211</v>
      </c>
    </row>
    <row r="218" spans="3:5">
      <c r="C218" s="31">
        <v>212</v>
      </c>
      <c r="D218" s="32">
        <f t="shared" si="3"/>
        <v>212</v>
      </c>
    </row>
    <row r="219" spans="3:5">
      <c r="C219" s="31">
        <v>213</v>
      </c>
      <c r="D219" s="32">
        <f t="shared" si="3"/>
        <v>213</v>
      </c>
    </row>
    <row r="220" spans="3:5">
      <c r="C220" s="31">
        <v>214</v>
      </c>
      <c r="D220" s="32">
        <f t="shared" si="3"/>
        <v>214</v>
      </c>
    </row>
    <row r="221" spans="3:5" hidden="1">
      <c r="C221" s="31">
        <v>215</v>
      </c>
      <c r="D221" s="32" t="b">
        <f t="shared" si="3"/>
        <v>0</v>
      </c>
    </row>
    <row r="222" spans="3:5" hidden="1">
      <c r="C222" s="31">
        <v>216</v>
      </c>
      <c r="D222" s="32" t="b">
        <f t="shared" si="3"/>
        <v>0</v>
      </c>
    </row>
    <row r="223" spans="3:5" hidden="1">
      <c r="C223" s="31">
        <v>217</v>
      </c>
      <c r="D223" s="32" t="b">
        <f t="shared" si="3"/>
        <v>0</v>
      </c>
    </row>
    <row r="224" spans="3:5">
      <c r="C224" s="31">
        <v>218</v>
      </c>
      <c r="D224" s="32">
        <f t="shared" si="3"/>
        <v>218</v>
      </c>
    </row>
    <row r="225" spans="3:4">
      <c r="C225" s="31">
        <v>219</v>
      </c>
      <c r="D225" s="32">
        <f t="shared" si="3"/>
        <v>219</v>
      </c>
    </row>
    <row r="226" spans="3:4">
      <c r="C226" s="31">
        <v>220</v>
      </c>
      <c r="D226" s="32">
        <f t="shared" si="3"/>
        <v>220</v>
      </c>
    </row>
    <row r="227" spans="3:4">
      <c r="C227" s="31">
        <v>221</v>
      </c>
      <c r="D227" s="32">
        <f t="shared" si="3"/>
        <v>221</v>
      </c>
    </row>
    <row r="228" spans="3:4">
      <c r="C228" s="31">
        <v>222</v>
      </c>
      <c r="D228" s="32">
        <f t="shared" si="3"/>
        <v>222</v>
      </c>
    </row>
    <row r="229" spans="3:4">
      <c r="C229" s="31">
        <v>223</v>
      </c>
      <c r="D229" s="32">
        <f t="shared" si="3"/>
        <v>223</v>
      </c>
    </row>
    <row r="230" spans="3:4">
      <c r="C230" s="31">
        <v>224</v>
      </c>
      <c r="D230" s="32">
        <f t="shared" si="3"/>
        <v>224</v>
      </c>
    </row>
    <row r="231" spans="3:4">
      <c r="C231" s="31">
        <v>225</v>
      </c>
      <c r="D231" s="32">
        <f t="shared" si="3"/>
        <v>225</v>
      </c>
    </row>
    <row r="232" spans="3:4">
      <c r="C232" s="31">
        <v>226</v>
      </c>
      <c r="D232" s="32">
        <f t="shared" si="3"/>
        <v>226</v>
      </c>
    </row>
    <row r="233" spans="3:4">
      <c r="C233" s="31">
        <v>227</v>
      </c>
      <c r="D233" s="32">
        <f t="shared" si="3"/>
        <v>227</v>
      </c>
    </row>
    <row r="234" spans="3:4">
      <c r="C234" s="31">
        <v>228</v>
      </c>
      <c r="D234" s="32">
        <f t="shared" si="3"/>
        <v>228</v>
      </c>
    </row>
    <row r="235" spans="3:4">
      <c r="C235" s="31">
        <v>229</v>
      </c>
      <c r="D235" s="32">
        <f t="shared" si="3"/>
        <v>229</v>
      </c>
    </row>
    <row r="236" spans="3:4" hidden="1">
      <c r="C236" s="31">
        <v>230</v>
      </c>
      <c r="D236" s="32" t="b">
        <f t="shared" si="3"/>
        <v>0</v>
      </c>
    </row>
    <row r="237" spans="3:4" hidden="1">
      <c r="C237" s="31">
        <v>231</v>
      </c>
      <c r="D237" s="32" t="b">
        <f t="shared" si="3"/>
        <v>0</v>
      </c>
    </row>
    <row r="238" spans="3:4">
      <c r="C238" s="31">
        <v>232</v>
      </c>
      <c r="D238" s="32">
        <f t="shared" si="3"/>
        <v>232</v>
      </c>
    </row>
    <row r="239" spans="3:4">
      <c r="C239" s="31">
        <v>233</v>
      </c>
      <c r="D239" s="32">
        <f t="shared" si="3"/>
        <v>233</v>
      </c>
    </row>
    <row r="240" spans="3:4">
      <c r="C240" s="31">
        <v>234</v>
      </c>
      <c r="D240" s="32">
        <f t="shared" si="3"/>
        <v>234</v>
      </c>
    </row>
    <row r="241" spans="3:4">
      <c r="C241" s="31">
        <v>235</v>
      </c>
      <c r="D241" s="32">
        <f t="shared" si="3"/>
        <v>235</v>
      </c>
    </row>
    <row r="242" spans="3:4" hidden="1">
      <c r="C242" s="31"/>
      <c r="D242" s="32"/>
    </row>
    <row r="243" spans="3:4" hidden="1">
      <c r="C243" s="31"/>
      <c r="D243" s="32"/>
    </row>
  </sheetData>
  <autoFilter ref="C6:H243">
    <filterColumn colId="1">
      <filters>
        <filter val="1"/>
        <filter val="104"/>
        <filter val="105"/>
        <filter val="106"/>
        <filter val="11"/>
        <filter val="110"/>
        <filter val="111"/>
        <filter val="113"/>
        <filter val="115"/>
        <filter val="116"/>
        <filter val="118"/>
        <filter val="119"/>
        <filter val="120"/>
        <filter val="121"/>
        <filter val="122"/>
        <filter val="123"/>
        <filter val="124"/>
        <filter val="125"/>
        <filter val="126"/>
        <filter val="127"/>
        <filter val="128"/>
        <filter val="129"/>
        <filter val="13"/>
        <filter val="130"/>
        <filter val="131"/>
        <filter val="132"/>
        <filter val="133"/>
        <filter val="134"/>
        <filter val="135"/>
        <filter val="136"/>
        <filter val="137"/>
        <filter val="138"/>
        <filter val="139"/>
        <filter val="14"/>
        <filter val="140"/>
        <filter val="141"/>
        <filter val="143"/>
        <filter val="144"/>
        <filter val="145"/>
        <filter val="146"/>
        <filter val="148"/>
        <filter val="149"/>
        <filter val="15"/>
        <filter val="150"/>
        <filter val="151"/>
        <filter val="153"/>
        <filter val="154"/>
        <filter val="157"/>
        <filter val="158"/>
        <filter val="163"/>
        <filter val="164"/>
        <filter val="165"/>
        <filter val="166"/>
        <filter val="169"/>
        <filter val="17"/>
        <filter val="170"/>
        <filter val="172"/>
        <filter val="175"/>
        <filter val="176"/>
        <filter val="177"/>
        <filter val="178"/>
        <filter val="179"/>
        <filter val="18"/>
        <filter val="180"/>
        <filter val="181"/>
        <filter val="182"/>
        <filter val="183"/>
        <filter val="185"/>
        <filter val="186"/>
        <filter val="187"/>
        <filter val="188"/>
        <filter val="189"/>
        <filter val="19"/>
        <filter val="190"/>
        <filter val="191"/>
        <filter val="192"/>
        <filter val="193"/>
        <filter val="194"/>
        <filter val="195"/>
        <filter val="196"/>
        <filter val="197"/>
        <filter val="198"/>
        <filter val="199"/>
        <filter val="2"/>
        <filter val="20"/>
        <filter val="200"/>
        <filter val="201"/>
        <filter val="202"/>
        <filter val="203"/>
        <filter val="204"/>
        <filter val="205"/>
        <filter val="206"/>
        <filter val="207"/>
        <filter val="208"/>
        <filter val="209"/>
        <filter val="210"/>
        <filter val="211"/>
        <filter val="212"/>
        <filter val="213"/>
        <filter val="214"/>
        <filter val="218"/>
        <filter val="219"/>
        <filter val="22"/>
        <filter val="220"/>
        <filter val="221"/>
        <filter val="222"/>
        <filter val="223"/>
        <filter val="224"/>
        <filter val="225"/>
        <filter val="226"/>
        <filter val="227"/>
        <filter val="228"/>
        <filter val="229"/>
        <filter val="23"/>
        <filter val="232"/>
        <filter val="233"/>
        <filter val="234"/>
        <filter val="235"/>
        <filter val="24"/>
        <filter val="26"/>
        <filter val="28"/>
        <filter val="29"/>
        <filter val="3"/>
        <filter val="30"/>
        <filter val="32"/>
        <filter val="33"/>
        <filter val="37"/>
        <filter val="38"/>
        <filter val="39"/>
        <filter val="4"/>
        <filter val="40"/>
        <filter val="41"/>
        <filter val="44"/>
        <filter val="46"/>
        <filter val="47"/>
        <filter val="48"/>
        <filter val="49"/>
        <filter val="5"/>
        <filter val="50"/>
        <filter val="52"/>
        <filter val="56"/>
        <filter val="58"/>
        <filter val="6"/>
        <filter val="60"/>
        <filter val="65"/>
        <filter val="66"/>
        <filter val="67"/>
        <filter val="68"/>
        <filter val="7"/>
        <filter val="72"/>
        <filter val="73"/>
        <filter val="78"/>
        <filter val="8"/>
        <filter val="82"/>
        <filter val="83"/>
        <filter val="84"/>
        <filter val="85"/>
        <filter val="86"/>
        <filter val="87"/>
        <filter val="88"/>
        <filter val="89"/>
        <filter val="90"/>
        <filter val="92"/>
        <filter val="94"/>
        <filter val="96"/>
        <filter val="97"/>
        <filter val="98"/>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3:U175"/>
  <sheetViews>
    <sheetView topLeftCell="D1" workbookViewId="0">
      <selection activeCell="P7" sqref="P7"/>
    </sheetView>
  </sheetViews>
  <sheetFormatPr defaultRowHeight="15"/>
  <sheetData>
    <row r="3" spans="4:21">
      <c r="D3" s="32">
        <v>146</v>
      </c>
    </row>
    <row r="4" spans="4:21">
      <c r="D4" s="32">
        <v>147</v>
      </c>
    </row>
    <row r="5" spans="4:21">
      <c r="D5" s="32">
        <v>150</v>
      </c>
      <c r="L5" s="80">
        <v>0.97951388888888891</v>
      </c>
      <c r="M5">
        <f>L5*24</f>
        <v>23.508333333333333</v>
      </c>
    </row>
    <row r="6" spans="4:21">
      <c r="D6" s="32">
        <v>151</v>
      </c>
      <c r="M6">
        <f>HOUR(L7)</f>
        <v>10</v>
      </c>
    </row>
    <row r="7" spans="4:21">
      <c r="D7" s="32">
        <v>152</v>
      </c>
      <c r="I7" s="77">
        <v>0</v>
      </c>
      <c r="J7" s="77">
        <v>0</v>
      </c>
      <c r="K7" s="77">
        <v>0</v>
      </c>
      <c r="L7" s="77">
        <v>6.4187500000000002</v>
      </c>
      <c r="M7" s="79">
        <f>I7*24</f>
        <v>0</v>
      </c>
      <c r="N7" s="79">
        <f t="shared" ref="N7:P10" si="0">J7*24</f>
        <v>0</v>
      </c>
      <c r="O7" s="79">
        <f t="shared" si="0"/>
        <v>0</v>
      </c>
      <c r="P7" s="79">
        <f t="shared" si="0"/>
        <v>154.05000000000001</v>
      </c>
      <c r="R7">
        <v>0</v>
      </c>
      <c r="S7">
        <v>0</v>
      </c>
      <c r="T7">
        <v>0</v>
      </c>
      <c r="U7">
        <v>154.05000000000001</v>
      </c>
    </row>
    <row r="8" spans="4:21">
      <c r="D8" s="32">
        <v>153</v>
      </c>
      <c r="I8" s="77">
        <v>0</v>
      </c>
      <c r="J8" s="77">
        <v>0</v>
      </c>
      <c r="K8" s="77">
        <v>0</v>
      </c>
      <c r="L8" s="77">
        <v>0.29305555555555557</v>
      </c>
      <c r="M8" s="79">
        <f t="shared" ref="M8:M10" si="1">I8*24</f>
        <v>0</v>
      </c>
      <c r="N8" s="79">
        <f t="shared" si="0"/>
        <v>0</v>
      </c>
      <c r="O8" s="79">
        <f t="shared" si="0"/>
        <v>0</v>
      </c>
      <c r="P8" s="79">
        <f t="shared" si="0"/>
        <v>7.0333333333333332</v>
      </c>
      <c r="R8">
        <v>0</v>
      </c>
      <c r="S8">
        <v>0</v>
      </c>
      <c r="T8">
        <v>0</v>
      </c>
      <c r="U8">
        <v>7.0333333333333332</v>
      </c>
    </row>
    <row r="9" spans="4:21">
      <c r="D9" s="32">
        <v>155</v>
      </c>
      <c r="I9" s="77">
        <v>0</v>
      </c>
      <c r="J9" s="77">
        <v>0</v>
      </c>
      <c r="K9" s="77">
        <v>0</v>
      </c>
      <c r="L9" s="77">
        <v>0.47569444444444442</v>
      </c>
      <c r="M9" s="79">
        <f t="shared" si="1"/>
        <v>0</v>
      </c>
      <c r="N9" s="79">
        <f t="shared" si="0"/>
        <v>0</v>
      </c>
      <c r="O9" s="79">
        <f t="shared" si="0"/>
        <v>0</v>
      </c>
      <c r="P9" s="79">
        <f t="shared" si="0"/>
        <v>11.416666666666666</v>
      </c>
      <c r="R9">
        <v>0</v>
      </c>
      <c r="S9">
        <v>0</v>
      </c>
      <c r="T9">
        <v>0</v>
      </c>
      <c r="U9">
        <v>11.416666666666666</v>
      </c>
    </row>
    <row r="10" spans="4:21">
      <c r="D10" s="32">
        <v>156</v>
      </c>
      <c r="I10" s="77">
        <v>0</v>
      </c>
      <c r="J10" s="77">
        <v>0</v>
      </c>
      <c r="K10" s="77">
        <v>0</v>
      </c>
      <c r="L10" s="77">
        <v>2.3041666666666667</v>
      </c>
      <c r="M10" s="79">
        <f t="shared" si="1"/>
        <v>0</v>
      </c>
      <c r="N10" s="79">
        <f t="shared" si="0"/>
        <v>0</v>
      </c>
      <c r="O10" s="79">
        <f t="shared" si="0"/>
        <v>0</v>
      </c>
      <c r="P10" s="79">
        <f t="shared" si="0"/>
        <v>55.3</v>
      </c>
      <c r="R10">
        <v>0</v>
      </c>
      <c r="S10">
        <v>0</v>
      </c>
      <c r="T10">
        <v>0</v>
      </c>
      <c r="U10">
        <v>55.3</v>
      </c>
    </row>
    <row r="11" spans="4:21">
      <c r="D11" s="32">
        <v>157</v>
      </c>
      <c r="I11" s="78">
        <v>0</v>
      </c>
      <c r="J11" s="78">
        <v>0</v>
      </c>
      <c r="K11" s="78">
        <v>0</v>
      </c>
      <c r="L11" s="78">
        <v>0.37222222222222223</v>
      </c>
      <c r="M11" s="79">
        <f t="shared" ref="M11:M74" si="2">I11*24</f>
        <v>0</v>
      </c>
      <c r="N11" s="79">
        <f t="shared" ref="N11:N74" si="3">J11*24</f>
        <v>0</v>
      </c>
      <c r="O11" s="79">
        <f t="shared" ref="O11:O74" si="4">K11*24</f>
        <v>0</v>
      </c>
      <c r="P11" s="79">
        <f t="shared" ref="P11:P74" si="5">L11*24</f>
        <v>8.9333333333333336</v>
      </c>
      <c r="R11">
        <v>0</v>
      </c>
      <c r="S11">
        <v>0</v>
      </c>
      <c r="T11">
        <v>0</v>
      </c>
      <c r="U11">
        <v>8.9333333333333336</v>
      </c>
    </row>
    <row r="12" spans="4:21">
      <c r="D12" s="32">
        <v>160</v>
      </c>
      <c r="I12" s="78">
        <v>0</v>
      </c>
      <c r="J12" s="78">
        <v>0</v>
      </c>
      <c r="K12" s="78">
        <v>0</v>
      </c>
      <c r="L12" s="78">
        <v>0.67499999999999993</v>
      </c>
      <c r="M12" s="79">
        <f t="shared" si="2"/>
        <v>0</v>
      </c>
      <c r="N12" s="79">
        <f t="shared" si="3"/>
        <v>0</v>
      </c>
      <c r="O12" s="79">
        <f t="shared" si="4"/>
        <v>0</v>
      </c>
      <c r="P12" s="79">
        <f t="shared" si="5"/>
        <v>16.2</v>
      </c>
      <c r="R12">
        <v>0</v>
      </c>
      <c r="S12">
        <v>0</v>
      </c>
      <c r="T12">
        <v>0</v>
      </c>
      <c r="U12">
        <v>16.2</v>
      </c>
    </row>
    <row r="13" spans="4:21">
      <c r="D13" s="32">
        <v>161</v>
      </c>
      <c r="I13" s="78">
        <v>0</v>
      </c>
      <c r="J13" s="78">
        <v>0</v>
      </c>
      <c r="K13" s="78">
        <v>0</v>
      </c>
      <c r="L13" s="78">
        <v>2.6951388888888892</v>
      </c>
      <c r="M13" s="79">
        <f t="shared" si="2"/>
        <v>0</v>
      </c>
      <c r="N13" s="79">
        <f t="shared" si="3"/>
        <v>0</v>
      </c>
      <c r="O13" s="79">
        <f t="shared" si="4"/>
        <v>0</v>
      </c>
      <c r="P13" s="79">
        <f t="shared" si="5"/>
        <v>64.683333333333337</v>
      </c>
      <c r="R13">
        <v>0</v>
      </c>
      <c r="S13">
        <v>0</v>
      </c>
      <c r="T13">
        <v>0</v>
      </c>
      <c r="U13">
        <v>64.683333333333337</v>
      </c>
    </row>
    <row r="14" spans="4:21">
      <c r="D14" s="32">
        <v>162</v>
      </c>
      <c r="I14" s="78">
        <v>0</v>
      </c>
      <c r="J14" s="78">
        <v>0</v>
      </c>
      <c r="K14" s="78">
        <v>0</v>
      </c>
      <c r="L14" s="78">
        <v>0.69305555555555542</v>
      </c>
      <c r="M14" s="79">
        <f t="shared" si="2"/>
        <v>0</v>
      </c>
      <c r="N14" s="79">
        <f t="shared" si="3"/>
        <v>0</v>
      </c>
      <c r="O14" s="79">
        <f t="shared" si="4"/>
        <v>0</v>
      </c>
      <c r="P14" s="79">
        <f t="shared" si="5"/>
        <v>16.633333333333329</v>
      </c>
      <c r="R14">
        <v>0</v>
      </c>
      <c r="S14">
        <v>0</v>
      </c>
      <c r="T14">
        <v>0</v>
      </c>
      <c r="U14">
        <v>16.633333333333329</v>
      </c>
    </row>
    <row r="15" spans="4:21">
      <c r="D15" s="32">
        <v>163</v>
      </c>
      <c r="I15" s="78">
        <v>0</v>
      </c>
      <c r="J15" s="78">
        <v>0</v>
      </c>
      <c r="K15" s="78">
        <v>0</v>
      </c>
      <c r="L15" s="78">
        <v>0.47222222222222221</v>
      </c>
      <c r="M15" s="79">
        <f t="shared" si="2"/>
        <v>0</v>
      </c>
      <c r="N15" s="79">
        <f t="shared" si="3"/>
        <v>0</v>
      </c>
      <c r="O15" s="79">
        <f t="shared" si="4"/>
        <v>0</v>
      </c>
      <c r="P15" s="79">
        <f t="shared" si="5"/>
        <v>11.333333333333332</v>
      </c>
      <c r="R15">
        <v>0</v>
      </c>
      <c r="S15">
        <v>0</v>
      </c>
      <c r="T15">
        <v>0</v>
      </c>
      <c r="U15">
        <v>11.333333333333332</v>
      </c>
    </row>
    <row r="16" spans="4:21">
      <c r="D16" s="32">
        <v>164</v>
      </c>
      <c r="I16" s="78">
        <v>0</v>
      </c>
      <c r="J16" s="78">
        <v>0</v>
      </c>
      <c r="K16" s="78">
        <v>0</v>
      </c>
      <c r="L16" s="78">
        <v>3.4798611111111111</v>
      </c>
      <c r="M16" s="79">
        <f t="shared" si="2"/>
        <v>0</v>
      </c>
      <c r="N16" s="79">
        <f t="shared" si="3"/>
        <v>0</v>
      </c>
      <c r="O16" s="79">
        <f t="shared" si="4"/>
        <v>0</v>
      </c>
      <c r="P16" s="79">
        <f t="shared" si="5"/>
        <v>83.516666666666666</v>
      </c>
      <c r="R16">
        <v>0</v>
      </c>
      <c r="S16">
        <v>0</v>
      </c>
      <c r="T16">
        <v>0</v>
      </c>
      <c r="U16">
        <v>83.516666666666666</v>
      </c>
    </row>
    <row r="17" spans="4:21">
      <c r="D17" s="32">
        <v>165</v>
      </c>
      <c r="I17" s="78">
        <v>0.15763888888888894</v>
      </c>
      <c r="J17" s="78">
        <v>0</v>
      </c>
      <c r="K17" s="78">
        <v>0</v>
      </c>
      <c r="L17" s="78">
        <v>0</v>
      </c>
      <c r="M17" s="79">
        <f t="shared" si="2"/>
        <v>3.7833333333333345</v>
      </c>
      <c r="N17" s="79">
        <f t="shared" si="3"/>
        <v>0</v>
      </c>
      <c r="O17" s="79">
        <f t="shared" si="4"/>
        <v>0</v>
      </c>
      <c r="P17" s="79">
        <f t="shared" si="5"/>
        <v>0</v>
      </c>
      <c r="R17">
        <v>3.7833333333333345</v>
      </c>
      <c r="S17">
        <v>0</v>
      </c>
      <c r="T17">
        <v>0</v>
      </c>
      <c r="U17">
        <v>0</v>
      </c>
    </row>
    <row r="18" spans="4:21">
      <c r="D18" s="32">
        <v>166</v>
      </c>
      <c r="I18" s="78">
        <v>0.24027777777777781</v>
      </c>
      <c r="J18" s="78">
        <v>0</v>
      </c>
      <c r="K18" s="78">
        <v>0</v>
      </c>
      <c r="L18" s="78">
        <v>0</v>
      </c>
      <c r="M18" s="79">
        <f t="shared" si="2"/>
        <v>5.7666666666666675</v>
      </c>
      <c r="N18" s="79">
        <f t="shared" si="3"/>
        <v>0</v>
      </c>
      <c r="O18" s="79">
        <f t="shared" si="4"/>
        <v>0</v>
      </c>
      <c r="P18" s="79">
        <f t="shared" si="5"/>
        <v>0</v>
      </c>
      <c r="R18">
        <v>5.7666666666666675</v>
      </c>
      <c r="S18">
        <v>0</v>
      </c>
      <c r="T18">
        <v>0</v>
      </c>
      <c r="U18">
        <v>0</v>
      </c>
    </row>
    <row r="19" spans="4:21">
      <c r="D19" s="32">
        <v>167</v>
      </c>
      <c r="I19" s="78">
        <v>0</v>
      </c>
      <c r="J19" s="78">
        <v>0</v>
      </c>
      <c r="K19" s="78">
        <v>0</v>
      </c>
      <c r="L19" s="78">
        <v>1.5715277777777779</v>
      </c>
      <c r="M19" s="79">
        <f t="shared" si="2"/>
        <v>0</v>
      </c>
      <c r="N19" s="79">
        <f t="shared" si="3"/>
        <v>0</v>
      </c>
      <c r="O19" s="79">
        <f t="shared" si="4"/>
        <v>0</v>
      </c>
      <c r="P19" s="79">
        <f t="shared" si="5"/>
        <v>37.716666666666669</v>
      </c>
      <c r="R19">
        <v>0</v>
      </c>
      <c r="S19">
        <v>0</v>
      </c>
      <c r="T19">
        <v>0</v>
      </c>
      <c r="U19">
        <v>37.716666666666669</v>
      </c>
    </row>
    <row r="20" spans="4:21">
      <c r="D20" s="32">
        <v>168</v>
      </c>
      <c r="I20" s="78">
        <v>0</v>
      </c>
      <c r="J20" s="78">
        <v>0</v>
      </c>
      <c r="K20" s="78">
        <v>0</v>
      </c>
      <c r="L20" s="78">
        <v>1.5590277777777781</v>
      </c>
      <c r="M20" s="79">
        <f t="shared" si="2"/>
        <v>0</v>
      </c>
      <c r="N20" s="79">
        <f t="shared" si="3"/>
        <v>0</v>
      </c>
      <c r="O20" s="79">
        <f t="shared" si="4"/>
        <v>0</v>
      </c>
      <c r="P20" s="79">
        <f t="shared" si="5"/>
        <v>37.416666666666671</v>
      </c>
      <c r="R20">
        <v>0</v>
      </c>
      <c r="S20">
        <v>0</v>
      </c>
      <c r="T20">
        <v>0</v>
      </c>
      <c r="U20">
        <v>37.416666666666671</v>
      </c>
    </row>
    <row r="21" spans="4:21">
      <c r="D21" s="32">
        <v>169</v>
      </c>
      <c r="I21" s="78">
        <v>8.4722222222222254E-2</v>
      </c>
      <c r="J21" s="78">
        <v>0</v>
      </c>
      <c r="K21" s="78">
        <v>0</v>
      </c>
      <c r="L21" s="78">
        <v>0</v>
      </c>
      <c r="M21" s="79">
        <f t="shared" si="2"/>
        <v>2.0333333333333341</v>
      </c>
      <c r="N21" s="79">
        <f t="shared" si="3"/>
        <v>0</v>
      </c>
      <c r="O21" s="79">
        <f t="shared" si="4"/>
        <v>0</v>
      </c>
      <c r="P21" s="79">
        <f t="shared" si="5"/>
        <v>0</v>
      </c>
      <c r="R21">
        <v>2.0333333333333341</v>
      </c>
      <c r="S21">
        <v>0</v>
      </c>
      <c r="T21">
        <v>0</v>
      </c>
      <c r="U21">
        <v>0</v>
      </c>
    </row>
    <row r="22" spans="4:21">
      <c r="D22" s="32">
        <v>170</v>
      </c>
      <c r="I22" s="78">
        <v>9.1666666666666785E-2</v>
      </c>
      <c r="J22" s="78">
        <v>0</v>
      </c>
      <c r="K22" s="78">
        <v>0</v>
      </c>
      <c r="L22" s="78">
        <v>0</v>
      </c>
      <c r="M22" s="79">
        <f t="shared" si="2"/>
        <v>2.2000000000000028</v>
      </c>
      <c r="N22" s="79">
        <f t="shared" si="3"/>
        <v>0</v>
      </c>
      <c r="O22" s="79">
        <f t="shared" si="4"/>
        <v>0</v>
      </c>
      <c r="P22" s="79">
        <f t="shared" si="5"/>
        <v>0</v>
      </c>
      <c r="R22">
        <v>2.2000000000000028</v>
      </c>
      <c r="S22">
        <v>0</v>
      </c>
      <c r="T22">
        <v>0</v>
      </c>
      <c r="U22">
        <v>0</v>
      </c>
    </row>
    <row r="23" spans="4:21">
      <c r="D23" s="32">
        <v>174</v>
      </c>
      <c r="I23" s="78">
        <v>9.1666666666666785E-2</v>
      </c>
      <c r="J23" s="78">
        <v>0</v>
      </c>
      <c r="K23" s="78">
        <v>0</v>
      </c>
      <c r="L23" s="78">
        <v>0</v>
      </c>
      <c r="M23" s="79">
        <f t="shared" si="2"/>
        <v>2.2000000000000028</v>
      </c>
      <c r="N23" s="79">
        <f t="shared" si="3"/>
        <v>0</v>
      </c>
      <c r="O23" s="79">
        <f t="shared" si="4"/>
        <v>0</v>
      </c>
      <c r="P23" s="79">
        <f t="shared" si="5"/>
        <v>0</v>
      </c>
      <c r="R23">
        <v>2.2000000000000028</v>
      </c>
      <c r="S23">
        <v>0</v>
      </c>
      <c r="T23">
        <v>0</v>
      </c>
      <c r="U23">
        <v>0</v>
      </c>
    </row>
    <row r="24" spans="4:21">
      <c r="D24" s="32">
        <v>175</v>
      </c>
      <c r="I24" s="78">
        <v>0</v>
      </c>
      <c r="J24" s="78">
        <v>0</v>
      </c>
      <c r="K24" s="78">
        <v>0</v>
      </c>
      <c r="L24" s="78">
        <v>1.4027777777777777</v>
      </c>
      <c r="M24" s="79">
        <f t="shared" si="2"/>
        <v>0</v>
      </c>
      <c r="N24" s="79">
        <f t="shared" si="3"/>
        <v>0</v>
      </c>
      <c r="O24" s="79">
        <f t="shared" si="4"/>
        <v>0</v>
      </c>
      <c r="P24" s="79">
        <f t="shared" si="5"/>
        <v>33.666666666666664</v>
      </c>
      <c r="R24">
        <v>0</v>
      </c>
      <c r="S24">
        <v>0</v>
      </c>
      <c r="T24">
        <v>0</v>
      </c>
      <c r="U24">
        <v>33.666666666666664</v>
      </c>
    </row>
    <row r="25" spans="4:21">
      <c r="D25" s="32">
        <v>177</v>
      </c>
      <c r="I25" s="78">
        <v>0</v>
      </c>
      <c r="J25" s="78">
        <v>0</v>
      </c>
      <c r="K25" s="78">
        <v>0</v>
      </c>
      <c r="L25" s="78">
        <v>0.4951388888888888</v>
      </c>
      <c r="M25" s="79">
        <f t="shared" si="2"/>
        <v>0</v>
      </c>
      <c r="N25" s="79">
        <f t="shared" si="3"/>
        <v>0</v>
      </c>
      <c r="O25" s="79">
        <f t="shared" si="4"/>
        <v>0</v>
      </c>
      <c r="P25" s="79">
        <f t="shared" si="5"/>
        <v>11.883333333333331</v>
      </c>
      <c r="R25">
        <v>0</v>
      </c>
      <c r="S25">
        <v>0</v>
      </c>
      <c r="T25">
        <v>0</v>
      </c>
      <c r="U25">
        <v>11.883333333333331</v>
      </c>
    </row>
    <row r="26" spans="4:21">
      <c r="D26" s="32">
        <v>178</v>
      </c>
      <c r="I26" s="78">
        <v>0</v>
      </c>
      <c r="J26" s="78">
        <v>0</v>
      </c>
      <c r="K26" s="78">
        <v>0</v>
      </c>
      <c r="L26" s="78">
        <v>0.51527777777777772</v>
      </c>
      <c r="M26" s="79">
        <f t="shared" si="2"/>
        <v>0</v>
      </c>
      <c r="N26" s="79">
        <f t="shared" si="3"/>
        <v>0</v>
      </c>
      <c r="O26" s="79">
        <f t="shared" si="4"/>
        <v>0</v>
      </c>
      <c r="P26" s="79">
        <f t="shared" si="5"/>
        <v>12.366666666666665</v>
      </c>
      <c r="R26">
        <v>0</v>
      </c>
      <c r="S26">
        <v>0</v>
      </c>
      <c r="T26">
        <v>0</v>
      </c>
      <c r="U26">
        <v>12.366666666666665</v>
      </c>
    </row>
    <row r="27" spans="4:21">
      <c r="D27" s="32">
        <v>180</v>
      </c>
      <c r="I27" s="78">
        <v>0.44097222222222227</v>
      </c>
      <c r="J27" s="78">
        <v>0</v>
      </c>
      <c r="K27" s="78">
        <v>0</v>
      </c>
      <c r="L27" s="78">
        <v>0</v>
      </c>
      <c r="M27" s="79">
        <f t="shared" si="2"/>
        <v>10.583333333333334</v>
      </c>
      <c r="N27" s="79">
        <f t="shared" si="3"/>
        <v>0</v>
      </c>
      <c r="O27" s="79">
        <f t="shared" si="4"/>
        <v>0</v>
      </c>
      <c r="P27" s="79">
        <f t="shared" si="5"/>
        <v>0</v>
      </c>
      <c r="R27">
        <v>10.583333333333334</v>
      </c>
      <c r="S27">
        <v>0</v>
      </c>
      <c r="T27">
        <v>0</v>
      </c>
      <c r="U27">
        <v>0</v>
      </c>
    </row>
    <row r="28" spans="4:21">
      <c r="D28" s="32">
        <v>181</v>
      </c>
      <c r="I28" s="78">
        <v>7.986111111111116E-2</v>
      </c>
      <c r="J28" s="78">
        <v>0</v>
      </c>
      <c r="K28" s="78">
        <v>0</v>
      </c>
      <c r="L28" s="78">
        <v>0</v>
      </c>
      <c r="M28" s="79">
        <f t="shared" si="2"/>
        <v>1.9166666666666679</v>
      </c>
      <c r="N28" s="79">
        <f t="shared" si="3"/>
        <v>0</v>
      </c>
      <c r="O28" s="79">
        <f t="shared" si="4"/>
        <v>0</v>
      </c>
      <c r="P28" s="79">
        <f t="shared" si="5"/>
        <v>0</v>
      </c>
      <c r="R28">
        <v>1.9166666666666679</v>
      </c>
      <c r="S28">
        <v>0</v>
      </c>
      <c r="T28">
        <v>0</v>
      </c>
      <c r="U28">
        <v>0</v>
      </c>
    </row>
    <row r="29" spans="4:21">
      <c r="D29" s="32">
        <v>182</v>
      </c>
      <c r="I29" s="78">
        <v>0.13124999999999998</v>
      </c>
      <c r="J29" s="78">
        <v>0</v>
      </c>
      <c r="K29" s="78">
        <v>0</v>
      </c>
      <c r="L29" s="78">
        <v>0</v>
      </c>
      <c r="M29" s="79">
        <f t="shared" si="2"/>
        <v>3.1499999999999995</v>
      </c>
      <c r="N29" s="79">
        <f t="shared" si="3"/>
        <v>0</v>
      </c>
      <c r="O29" s="79">
        <f t="shared" si="4"/>
        <v>0</v>
      </c>
      <c r="P29" s="79">
        <f t="shared" si="5"/>
        <v>0</v>
      </c>
      <c r="R29">
        <v>3.1499999999999995</v>
      </c>
      <c r="S29">
        <v>0</v>
      </c>
      <c r="T29">
        <v>0</v>
      </c>
      <c r="U29">
        <v>0</v>
      </c>
    </row>
    <row r="30" spans="4:21">
      <c r="D30" s="32">
        <v>183</v>
      </c>
      <c r="I30" s="78">
        <v>0</v>
      </c>
      <c r="J30" s="78">
        <v>0</v>
      </c>
      <c r="K30" s="78">
        <v>6.9444444444443088E-3</v>
      </c>
      <c r="L30" s="78">
        <v>0</v>
      </c>
      <c r="M30" s="79">
        <f t="shared" si="2"/>
        <v>0</v>
      </c>
      <c r="N30" s="79">
        <f t="shared" si="3"/>
        <v>0</v>
      </c>
      <c r="O30" s="79">
        <f t="shared" si="4"/>
        <v>0.16666666666666341</v>
      </c>
      <c r="P30" s="79">
        <f t="shared" si="5"/>
        <v>0</v>
      </c>
      <c r="R30">
        <v>0</v>
      </c>
      <c r="S30">
        <v>0</v>
      </c>
      <c r="T30">
        <v>0.16666666666666341</v>
      </c>
      <c r="U30">
        <v>0</v>
      </c>
    </row>
    <row r="31" spans="4:21">
      <c r="D31" s="32">
        <v>185</v>
      </c>
      <c r="I31" s="78">
        <v>0</v>
      </c>
      <c r="J31" s="78">
        <v>0</v>
      </c>
      <c r="K31" s="78">
        <v>0</v>
      </c>
      <c r="L31" s="78">
        <v>1.5368055555555555</v>
      </c>
      <c r="M31" s="79">
        <f t="shared" si="2"/>
        <v>0</v>
      </c>
      <c r="N31" s="79">
        <f t="shared" si="3"/>
        <v>0</v>
      </c>
      <c r="O31" s="79">
        <f t="shared" si="4"/>
        <v>0</v>
      </c>
      <c r="P31" s="79">
        <f t="shared" si="5"/>
        <v>36.883333333333333</v>
      </c>
      <c r="R31">
        <v>0</v>
      </c>
      <c r="S31">
        <v>0</v>
      </c>
      <c r="T31">
        <v>0</v>
      </c>
      <c r="U31">
        <v>36.883333333333333</v>
      </c>
    </row>
    <row r="32" spans="4:21">
      <c r="D32" s="32">
        <v>187</v>
      </c>
      <c r="I32" s="78">
        <v>0</v>
      </c>
      <c r="J32" s="78">
        <v>0</v>
      </c>
      <c r="K32" s="78">
        <v>0</v>
      </c>
      <c r="L32" s="78">
        <v>0.91527777777777786</v>
      </c>
      <c r="M32" s="79">
        <f t="shared" si="2"/>
        <v>0</v>
      </c>
      <c r="N32" s="79">
        <f t="shared" si="3"/>
        <v>0</v>
      </c>
      <c r="O32" s="79">
        <f t="shared" si="4"/>
        <v>0</v>
      </c>
      <c r="P32" s="79">
        <f t="shared" si="5"/>
        <v>21.966666666666669</v>
      </c>
      <c r="R32">
        <v>0</v>
      </c>
      <c r="S32">
        <v>0</v>
      </c>
      <c r="T32">
        <v>0</v>
      </c>
      <c r="U32">
        <v>21.966666666666669</v>
      </c>
    </row>
    <row r="33" spans="4:21">
      <c r="D33" s="32">
        <v>189</v>
      </c>
      <c r="I33" s="78">
        <v>0</v>
      </c>
      <c r="J33" s="78">
        <v>0</v>
      </c>
      <c r="K33" s="78">
        <v>0</v>
      </c>
      <c r="L33" s="78">
        <v>0.88749999999999984</v>
      </c>
      <c r="M33" s="79">
        <f t="shared" si="2"/>
        <v>0</v>
      </c>
      <c r="N33" s="79">
        <f t="shared" si="3"/>
        <v>0</v>
      </c>
      <c r="O33" s="79">
        <f t="shared" si="4"/>
        <v>0</v>
      </c>
      <c r="P33" s="79">
        <f t="shared" si="5"/>
        <v>21.299999999999997</v>
      </c>
      <c r="R33">
        <v>0</v>
      </c>
      <c r="S33">
        <v>0</v>
      </c>
      <c r="T33">
        <v>0</v>
      </c>
      <c r="U33">
        <v>21.299999999999997</v>
      </c>
    </row>
    <row r="34" spans="4:21">
      <c r="D34" s="32">
        <v>190</v>
      </c>
      <c r="I34" s="78">
        <v>0</v>
      </c>
      <c r="J34" s="78">
        <v>0</v>
      </c>
      <c r="K34" s="78">
        <v>0</v>
      </c>
      <c r="L34" s="78">
        <v>1.0972222222222223</v>
      </c>
      <c r="M34" s="79">
        <f t="shared" si="2"/>
        <v>0</v>
      </c>
      <c r="N34" s="79">
        <f t="shared" si="3"/>
        <v>0</v>
      </c>
      <c r="O34" s="79">
        <f t="shared" si="4"/>
        <v>0</v>
      </c>
      <c r="P34" s="79">
        <f t="shared" si="5"/>
        <v>26.333333333333336</v>
      </c>
      <c r="R34">
        <v>0</v>
      </c>
      <c r="S34">
        <v>0</v>
      </c>
      <c r="T34">
        <v>0</v>
      </c>
      <c r="U34">
        <v>26.333333333333336</v>
      </c>
    </row>
    <row r="35" spans="4:21">
      <c r="D35" s="32">
        <v>191</v>
      </c>
      <c r="I35" s="78">
        <v>0.81944444444444431</v>
      </c>
      <c r="J35" s="78">
        <v>0</v>
      </c>
      <c r="K35" s="78">
        <v>0</v>
      </c>
      <c r="L35" s="78">
        <v>0</v>
      </c>
      <c r="M35" s="79">
        <f t="shared" si="2"/>
        <v>19.666666666666664</v>
      </c>
      <c r="N35" s="79">
        <f t="shared" si="3"/>
        <v>0</v>
      </c>
      <c r="O35" s="79">
        <f t="shared" si="4"/>
        <v>0</v>
      </c>
      <c r="P35" s="79">
        <f t="shared" si="5"/>
        <v>0</v>
      </c>
      <c r="R35">
        <v>19.666666666666664</v>
      </c>
      <c r="S35">
        <v>0</v>
      </c>
      <c r="T35">
        <v>0</v>
      </c>
      <c r="U35">
        <v>0</v>
      </c>
    </row>
    <row r="36" spans="4:21">
      <c r="D36" s="32">
        <v>193</v>
      </c>
      <c r="I36" s="78">
        <v>0</v>
      </c>
      <c r="J36" s="78">
        <v>0</v>
      </c>
      <c r="K36" s="78">
        <v>0</v>
      </c>
      <c r="L36" s="78">
        <v>0.17430555555555555</v>
      </c>
      <c r="M36" s="79">
        <f t="shared" si="2"/>
        <v>0</v>
      </c>
      <c r="N36" s="79">
        <f t="shared" si="3"/>
        <v>0</v>
      </c>
      <c r="O36" s="79">
        <f t="shared" si="4"/>
        <v>0</v>
      </c>
      <c r="P36" s="79">
        <f t="shared" si="5"/>
        <v>4.1833333333333336</v>
      </c>
      <c r="R36">
        <v>0</v>
      </c>
      <c r="S36">
        <v>0</v>
      </c>
      <c r="T36">
        <v>0</v>
      </c>
      <c r="U36">
        <v>4.1833333333333336</v>
      </c>
    </row>
    <row r="37" spans="4:21">
      <c r="D37" s="32">
        <v>194</v>
      </c>
      <c r="I37" s="78">
        <v>0</v>
      </c>
      <c r="J37" s="78">
        <v>0</v>
      </c>
      <c r="K37" s="78">
        <v>0</v>
      </c>
      <c r="L37" s="78">
        <v>1.9604166666666667</v>
      </c>
      <c r="M37" s="79">
        <f t="shared" si="2"/>
        <v>0</v>
      </c>
      <c r="N37" s="79">
        <f t="shared" si="3"/>
        <v>0</v>
      </c>
      <c r="O37" s="79">
        <f t="shared" si="4"/>
        <v>0</v>
      </c>
      <c r="P37" s="79">
        <f t="shared" si="5"/>
        <v>47.05</v>
      </c>
      <c r="R37">
        <v>0</v>
      </c>
      <c r="S37">
        <v>0</v>
      </c>
      <c r="T37">
        <v>0</v>
      </c>
      <c r="U37">
        <v>47.05</v>
      </c>
    </row>
    <row r="38" spans="4:21">
      <c r="D38" s="32">
        <v>195</v>
      </c>
      <c r="I38" s="78">
        <v>0</v>
      </c>
      <c r="J38" s="78">
        <v>0</v>
      </c>
      <c r="K38" s="78">
        <v>0</v>
      </c>
      <c r="L38" s="78">
        <v>0.73402777777777772</v>
      </c>
      <c r="M38" s="79">
        <f t="shared" si="2"/>
        <v>0</v>
      </c>
      <c r="N38" s="79">
        <f t="shared" si="3"/>
        <v>0</v>
      </c>
      <c r="O38" s="79">
        <f t="shared" si="4"/>
        <v>0</v>
      </c>
      <c r="P38" s="79">
        <f t="shared" si="5"/>
        <v>17.616666666666667</v>
      </c>
      <c r="R38">
        <v>0</v>
      </c>
      <c r="S38">
        <v>0</v>
      </c>
      <c r="T38">
        <v>0</v>
      </c>
      <c r="U38">
        <v>17.616666666666667</v>
      </c>
    </row>
    <row r="39" spans="4:21">
      <c r="D39" s="32">
        <v>196</v>
      </c>
      <c r="I39" s="78">
        <v>9.4444444444444442E-2</v>
      </c>
      <c r="J39" s="78">
        <v>0</v>
      </c>
      <c r="K39" s="78">
        <v>0</v>
      </c>
      <c r="L39" s="78">
        <v>0</v>
      </c>
      <c r="M39" s="79">
        <f t="shared" si="2"/>
        <v>2.2666666666666666</v>
      </c>
      <c r="N39" s="79">
        <f t="shared" si="3"/>
        <v>0</v>
      </c>
      <c r="O39" s="79">
        <f t="shared" si="4"/>
        <v>0</v>
      </c>
      <c r="P39" s="79">
        <f t="shared" si="5"/>
        <v>0</v>
      </c>
      <c r="R39">
        <v>2.2666666666666666</v>
      </c>
      <c r="S39">
        <v>0</v>
      </c>
      <c r="T39">
        <v>0</v>
      </c>
      <c r="U39">
        <v>0</v>
      </c>
    </row>
    <row r="40" spans="4:21">
      <c r="D40" s="32">
        <v>197</v>
      </c>
      <c r="I40" s="78">
        <v>0</v>
      </c>
      <c r="J40" s="78">
        <v>0.10833333333333328</v>
      </c>
      <c r="K40" s="78">
        <v>0</v>
      </c>
      <c r="L40" s="78">
        <v>0</v>
      </c>
      <c r="M40" s="79">
        <f t="shared" si="2"/>
        <v>0</v>
      </c>
      <c r="N40" s="79">
        <f t="shared" si="3"/>
        <v>2.5999999999999988</v>
      </c>
      <c r="O40" s="79">
        <f t="shared" si="4"/>
        <v>0</v>
      </c>
      <c r="P40" s="79">
        <f t="shared" si="5"/>
        <v>0</v>
      </c>
      <c r="R40">
        <v>0</v>
      </c>
      <c r="S40">
        <v>2.5999999999999988</v>
      </c>
      <c r="T40">
        <v>0</v>
      </c>
      <c r="U40">
        <v>0</v>
      </c>
    </row>
    <row r="41" spans="4:21">
      <c r="D41" s="32">
        <v>199</v>
      </c>
      <c r="I41" s="78">
        <v>0</v>
      </c>
      <c r="J41" s="78">
        <v>0</v>
      </c>
      <c r="K41" s="78">
        <v>0</v>
      </c>
      <c r="L41" s="78">
        <v>1.3381944444444445</v>
      </c>
      <c r="M41" s="79">
        <f t="shared" si="2"/>
        <v>0</v>
      </c>
      <c r="N41" s="79">
        <f t="shared" si="3"/>
        <v>0</v>
      </c>
      <c r="O41" s="79">
        <f t="shared" si="4"/>
        <v>0</v>
      </c>
      <c r="P41" s="79">
        <f t="shared" si="5"/>
        <v>32.116666666666667</v>
      </c>
      <c r="R41">
        <v>0</v>
      </c>
      <c r="S41">
        <v>0</v>
      </c>
      <c r="T41">
        <v>0</v>
      </c>
      <c r="U41">
        <v>32.116666666666667</v>
      </c>
    </row>
    <row r="42" spans="4:21">
      <c r="D42" s="32">
        <v>200</v>
      </c>
      <c r="I42" s="78">
        <v>0</v>
      </c>
      <c r="J42" s="78">
        <v>0</v>
      </c>
      <c r="K42" s="78">
        <v>0</v>
      </c>
      <c r="L42" s="78">
        <v>3.4652777777777777</v>
      </c>
      <c r="M42" s="79">
        <f t="shared" si="2"/>
        <v>0</v>
      </c>
      <c r="N42" s="79">
        <f t="shared" si="3"/>
        <v>0</v>
      </c>
      <c r="O42" s="79">
        <f t="shared" si="4"/>
        <v>0</v>
      </c>
      <c r="P42" s="79">
        <f t="shared" si="5"/>
        <v>83.166666666666657</v>
      </c>
      <c r="R42">
        <v>0</v>
      </c>
      <c r="S42">
        <v>0</v>
      </c>
      <c r="T42">
        <v>0</v>
      </c>
      <c r="U42">
        <v>83.166666666666657</v>
      </c>
    </row>
    <row r="43" spans="4:21">
      <c r="D43" s="32">
        <v>201</v>
      </c>
      <c r="I43" s="78">
        <v>0</v>
      </c>
      <c r="J43" s="78">
        <v>0</v>
      </c>
      <c r="K43" s="78">
        <v>0</v>
      </c>
      <c r="L43" s="78">
        <v>0.33611111111111103</v>
      </c>
      <c r="M43" s="79">
        <f t="shared" si="2"/>
        <v>0</v>
      </c>
      <c r="N43" s="79">
        <f t="shared" si="3"/>
        <v>0</v>
      </c>
      <c r="O43" s="79">
        <f t="shared" si="4"/>
        <v>0</v>
      </c>
      <c r="P43" s="79">
        <f t="shared" si="5"/>
        <v>8.0666666666666647</v>
      </c>
      <c r="R43">
        <v>0</v>
      </c>
      <c r="S43">
        <v>0</v>
      </c>
      <c r="T43">
        <v>0</v>
      </c>
      <c r="U43">
        <v>8.0666666666666647</v>
      </c>
    </row>
    <row r="44" spans="4:21">
      <c r="D44" s="32">
        <v>202</v>
      </c>
      <c r="I44" s="78">
        <v>0</v>
      </c>
      <c r="J44" s="78">
        <v>0</v>
      </c>
      <c r="K44" s="78">
        <v>0</v>
      </c>
      <c r="L44" s="78">
        <v>0.35833333333333339</v>
      </c>
      <c r="M44" s="79">
        <f t="shared" si="2"/>
        <v>0</v>
      </c>
      <c r="N44" s="79">
        <f t="shared" si="3"/>
        <v>0</v>
      </c>
      <c r="O44" s="79">
        <f t="shared" si="4"/>
        <v>0</v>
      </c>
      <c r="P44" s="79">
        <f t="shared" si="5"/>
        <v>8.6000000000000014</v>
      </c>
      <c r="R44">
        <v>0</v>
      </c>
      <c r="S44">
        <v>0</v>
      </c>
      <c r="T44">
        <v>0</v>
      </c>
      <c r="U44">
        <v>8.6000000000000014</v>
      </c>
    </row>
    <row r="45" spans="4:21">
      <c r="D45" s="32">
        <v>205</v>
      </c>
      <c r="I45" s="78">
        <v>0</v>
      </c>
      <c r="J45" s="78">
        <v>0</v>
      </c>
      <c r="K45" s="78">
        <v>0</v>
      </c>
      <c r="L45" s="78">
        <v>0.32916666666666661</v>
      </c>
      <c r="M45" s="79">
        <f t="shared" si="2"/>
        <v>0</v>
      </c>
      <c r="N45" s="79">
        <f t="shared" si="3"/>
        <v>0</v>
      </c>
      <c r="O45" s="79">
        <f t="shared" si="4"/>
        <v>0</v>
      </c>
      <c r="P45" s="79">
        <f t="shared" si="5"/>
        <v>7.8999999999999986</v>
      </c>
      <c r="R45">
        <v>0</v>
      </c>
      <c r="S45">
        <v>0</v>
      </c>
      <c r="T45">
        <v>0</v>
      </c>
      <c r="U45">
        <v>7.8999999999999986</v>
      </c>
    </row>
    <row r="46" spans="4:21">
      <c r="D46" s="32">
        <v>206</v>
      </c>
      <c r="I46" s="78">
        <v>0</v>
      </c>
      <c r="J46" s="78">
        <v>0</v>
      </c>
      <c r="K46" s="78">
        <v>0</v>
      </c>
      <c r="L46" s="78">
        <v>0.25902777777777775</v>
      </c>
      <c r="M46" s="79">
        <f t="shared" si="2"/>
        <v>0</v>
      </c>
      <c r="N46" s="79">
        <f t="shared" si="3"/>
        <v>0</v>
      </c>
      <c r="O46" s="79">
        <f t="shared" si="4"/>
        <v>0</v>
      </c>
      <c r="P46" s="79">
        <f t="shared" si="5"/>
        <v>6.2166666666666659</v>
      </c>
      <c r="R46">
        <v>0</v>
      </c>
      <c r="S46">
        <v>0</v>
      </c>
      <c r="T46">
        <v>0</v>
      </c>
      <c r="U46">
        <v>6.2166666666666659</v>
      </c>
    </row>
    <row r="47" spans="4:21">
      <c r="D47" s="32">
        <v>207</v>
      </c>
      <c r="I47" s="78">
        <v>0</v>
      </c>
      <c r="J47" s="78">
        <v>0</v>
      </c>
      <c r="K47" s="78">
        <v>0</v>
      </c>
      <c r="L47" s="78">
        <v>4.5451388888888884</v>
      </c>
      <c r="M47" s="79">
        <f t="shared" si="2"/>
        <v>0</v>
      </c>
      <c r="N47" s="79">
        <f t="shared" si="3"/>
        <v>0</v>
      </c>
      <c r="O47" s="79">
        <f t="shared" si="4"/>
        <v>0</v>
      </c>
      <c r="P47" s="79">
        <f t="shared" si="5"/>
        <v>109.08333333333331</v>
      </c>
      <c r="R47">
        <v>0</v>
      </c>
      <c r="S47">
        <v>0</v>
      </c>
      <c r="T47">
        <v>0</v>
      </c>
      <c r="U47">
        <v>109.08333333333331</v>
      </c>
    </row>
    <row r="48" spans="4:21">
      <c r="D48" s="32">
        <v>208</v>
      </c>
      <c r="I48" s="78">
        <v>0.10763888888888895</v>
      </c>
      <c r="J48" s="78">
        <v>0</v>
      </c>
      <c r="K48" s="78">
        <v>0</v>
      </c>
      <c r="L48" s="78">
        <v>0</v>
      </c>
      <c r="M48" s="79">
        <f t="shared" si="2"/>
        <v>2.5833333333333348</v>
      </c>
      <c r="N48" s="79">
        <f t="shared" si="3"/>
        <v>0</v>
      </c>
      <c r="O48" s="79">
        <f t="shared" si="4"/>
        <v>0</v>
      </c>
      <c r="P48" s="79">
        <f t="shared" si="5"/>
        <v>0</v>
      </c>
      <c r="R48">
        <v>2.5833333333333348</v>
      </c>
      <c r="S48">
        <v>0</v>
      </c>
      <c r="T48">
        <v>0</v>
      </c>
      <c r="U48">
        <v>0</v>
      </c>
    </row>
    <row r="49" spans="4:21">
      <c r="D49" s="32">
        <v>210</v>
      </c>
      <c r="I49" s="78">
        <v>0</v>
      </c>
      <c r="J49" s="78">
        <v>0</v>
      </c>
      <c r="K49" s="78">
        <v>0</v>
      </c>
      <c r="L49" s="78">
        <v>0.34305555555555556</v>
      </c>
      <c r="M49" s="79">
        <f t="shared" si="2"/>
        <v>0</v>
      </c>
      <c r="N49" s="79">
        <f t="shared" si="3"/>
        <v>0</v>
      </c>
      <c r="O49" s="79">
        <f t="shared" si="4"/>
        <v>0</v>
      </c>
      <c r="P49" s="79">
        <f t="shared" si="5"/>
        <v>8.2333333333333343</v>
      </c>
      <c r="R49">
        <v>0</v>
      </c>
      <c r="S49">
        <v>0</v>
      </c>
      <c r="T49">
        <v>0</v>
      </c>
      <c r="U49">
        <v>8.2333333333333343</v>
      </c>
    </row>
    <row r="50" spans="4:21">
      <c r="D50" s="32">
        <v>212</v>
      </c>
      <c r="I50" s="78">
        <v>0</v>
      </c>
      <c r="J50" s="78">
        <v>0</v>
      </c>
      <c r="K50" s="78">
        <v>0</v>
      </c>
      <c r="L50" s="78">
        <v>0.38124999999999992</v>
      </c>
      <c r="M50" s="79">
        <f t="shared" si="2"/>
        <v>0</v>
      </c>
      <c r="N50" s="79">
        <f t="shared" si="3"/>
        <v>0</v>
      </c>
      <c r="O50" s="79">
        <f t="shared" si="4"/>
        <v>0</v>
      </c>
      <c r="P50" s="79">
        <f t="shared" si="5"/>
        <v>9.1499999999999986</v>
      </c>
      <c r="R50">
        <v>0</v>
      </c>
      <c r="S50">
        <v>0</v>
      </c>
      <c r="T50">
        <v>0</v>
      </c>
      <c r="U50">
        <v>9.1499999999999986</v>
      </c>
    </row>
    <row r="51" spans="4:21">
      <c r="D51" s="32">
        <v>217</v>
      </c>
      <c r="I51" s="78">
        <v>0</v>
      </c>
      <c r="J51" s="78">
        <v>0</v>
      </c>
      <c r="K51" s="78">
        <v>0</v>
      </c>
      <c r="L51" s="78">
        <v>0.80902777777777801</v>
      </c>
      <c r="M51" s="79">
        <f t="shared" si="2"/>
        <v>0</v>
      </c>
      <c r="N51" s="79">
        <f t="shared" si="3"/>
        <v>0</v>
      </c>
      <c r="O51" s="79">
        <f t="shared" si="4"/>
        <v>0</v>
      </c>
      <c r="P51" s="79">
        <f t="shared" si="5"/>
        <v>19.416666666666671</v>
      </c>
      <c r="R51">
        <v>0</v>
      </c>
      <c r="S51">
        <v>0</v>
      </c>
      <c r="T51">
        <v>0</v>
      </c>
      <c r="U51">
        <v>19.416666666666671</v>
      </c>
    </row>
    <row r="52" spans="4:21">
      <c r="D52" s="32">
        <v>219</v>
      </c>
      <c r="I52" s="78">
        <v>0</v>
      </c>
      <c r="J52" s="78">
        <v>0</v>
      </c>
      <c r="K52" s="78">
        <v>0</v>
      </c>
      <c r="L52" s="78">
        <v>0.67569444444444449</v>
      </c>
      <c r="M52" s="79">
        <f t="shared" si="2"/>
        <v>0</v>
      </c>
      <c r="N52" s="79">
        <f t="shared" si="3"/>
        <v>0</v>
      </c>
      <c r="O52" s="79">
        <f t="shared" si="4"/>
        <v>0</v>
      </c>
      <c r="P52" s="79">
        <f t="shared" si="5"/>
        <v>16.216666666666669</v>
      </c>
      <c r="R52">
        <v>0</v>
      </c>
      <c r="S52">
        <v>0</v>
      </c>
      <c r="T52">
        <v>0</v>
      </c>
      <c r="U52">
        <v>16.216666666666669</v>
      </c>
    </row>
    <row r="53" spans="4:21">
      <c r="D53" s="32">
        <v>220</v>
      </c>
      <c r="I53" s="78">
        <v>0</v>
      </c>
      <c r="J53" s="78">
        <v>0</v>
      </c>
      <c r="K53" s="78">
        <v>0</v>
      </c>
      <c r="L53" s="78">
        <v>0.40763888888888883</v>
      </c>
      <c r="M53" s="79">
        <f t="shared" si="2"/>
        <v>0</v>
      </c>
      <c r="N53" s="79">
        <f t="shared" si="3"/>
        <v>0</v>
      </c>
      <c r="O53" s="79">
        <f t="shared" si="4"/>
        <v>0</v>
      </c>
      <c r="P53" s="79">
        <f t="shared" si="5"/>
        <v>9.7833333333333314</v>
      </c>
      <c r="R53">
        <v>0</v>
      </c>
      <c r="S53">
        <v>0</v>
      </c>
      <c r="T53">
        <v>0</v>
      </c>
      <c r="U53">
        <v>9.7833333333333314</v>
      </c>
    </row>
    <row r="54" spans="4:21">
      <c r="D54" s="32">
        <v>221</v>
      </c>
      <c r="I54" s="78">
        <v>0</v>
      </c>
      <c r="J54" s="78">
        <v>0</v>
      </c>
      <c r="K54" s="78">
        <v>0</v>
      </c>
      <c r="L54" s="78">
        <v>0.39930555555555558</v>
      </c>
      <c r="M54" s="79">
        <f t="shared" si="2"/>
        <v>0</v>
      </c>
      <c r="N54" s="79">
        <f t="shared" si="3"/>
        <v>0</v>
      </c>
      <c r="O54" s="79">
        <f t="shared" si="4"/>
        <v>0</v>
      </c>
      <c r="P54" s="79">
        <f t="shared" si="5"/>
        <v>9.5833333333333339</v>
      </c>
      <c r="R54">
        <v>0</v>
      </c>
      <c r="S54">
        <v>0</v>
      </c>
      <c r="T54">
        <v>0</v>
      </c>
      <c r="U54">
        <v>9.5833333333333339</v>
      </c>
    </row>
    <row r="55" spans="4:21">
      <c r="D55" s="32">
        <v>222</v>
      </c>
      <c r="I55" s="78">
        <v>0</v>
      </c>
      <c r="J55" s="78">
        <v>0</v>
      </c>
      <c r="K55" s="78">
        <v>3.2638888888888828E-2</v>
      </c>
      <c r="L55" s="78">
        <v>0</v>
      </c>
      <c r="M55" s="79">
        <f t="shared" si="2"/>
        <v>0</v>
      </c>
      <c r="N55" s="79">
        <f t="shared" si="3"/>
        <v>0</v>
      </c>
      <c r="O55" s="79">
        <f t="shared" si="4"/>
        <v>0.78333333333333188</v>
      </c>
      <c r="P55" s="79">
        <f t="shared" si="5"/>
        <v>0</v>
      </c>
      <c r="R55">
        <v>0</v>
      </c>
      <c r="S55">
        <v>0</v>
      </c>
      <c r="T55">
        <v>0.78333333333333188</v>
      </c>
      <c r="U55">
        <v>0</v>
      </c>
    </row>
    <row r="56" spans="4:21">
      <c r="D56" s="32">
        <v>223</v>
      </c>
      <c r="I56" s="78">
        <v>0</v>
      </c>
      <c r="J56" s="78">
        <v>0</v>
      </c>
      <c r="K56" s="78">
        <v>0</v>
      </c>
      <c r="L56" s="78">
        <v>0.25069444444444444</v>
      </c>
      <c r="M56" s="79">
        <f t="shared" si="2"/>
        <v>0</v>
      </c>
      <c r="N56" s="79">
        <f t="shared" si="3"/>
        <v>0</v>
      </c>
      <c r="O56" s="79">
        <f t="shared" si="4"/>
        <v>0</v>
      </c>
      <c r="P56" s="79">
        <f t="shared" si="5"/>
        <v>6.0166666666666666</v>
      </c>
      <c r="R56">
        <v>0</v>
      </c>
      <c r="S56">
        <v>0</v>
      </c>
      <c r="T56">
        <v>0</v>
      </c>
      <c r="U56">
        <v>6.0166666666666666</v>
      </c>
    </row>
    <row r="57" spans="4:21">
      <c r="D57" s="32">
        <v>224</v>
      </c>
      <c r="I57" s="78">
        <v>0</v>
      </c>
      <c r="J57" s="78">
        <v>0</v>
      </c>
      <c r="K57" s="78">
        <v>0</v>
      </c>
      <c r="L57" s="78">
        <v>0.27361111111111114</v>
      </c>
      <c r="M57" s="79">
        <f t="shared" si="2"/>
        <v>0</v>
      </c>
      <c r="N57" s="79">
        <f t="shared" si="3"/>
        <v>0</v>
      </c>
      <c r="O57" s="79">
        <f t="shared" si="4"/>
        <v>0</v>
      </c>
      <c r="P57" s="79">
        <f t="shared" si="5"/>
        <v>6.5666666666666673</v>
      </c>
      <c r="R57">
        <v>0</v>
      </c>
      <c r="S57">
        <v>0</v>
      </c>
      <c r="T57">
        <v>0</v>
      </c>
      <c r="U57">
        <v>6.5666666666666673</v>
      </c>
    </row>
    <row r="58" spans="4:21">
      <c r="D58" s="32">
        <v>225</v>
      </c>
      <c r="I58" s="78">
        <v>0</v>
      </c>
      <c r="J58" s="78">
        <v>0</v>
      </c>
      <c r="K58" s="78">
        <v>0</v>
      </c>
      <c r="L58" s="78">
        <v>0.56250000000000011</v>
      </c>
      <c r="M58" s="79">
        <f t="shared" si="2"/>
        <v>0</v>
      </c>
      <c r="N58" s="79">
        <f t="shared" si="3"/>
        <v>0</v>
      </c>
      <c r="O58" s="79">
        <f t="shared" si="4"/>
        <v>0</v>
      </c>
      <c r="P58" s="79">
        <f t="shared" si="5"/>
        <v>13.500000000000004</v>
      </c>
      <c r="R58">
        <v>0</v>
      </c>
      <c r="S58">
        <v>0</v>
      </c>
      <c r="T58">
        <v>0</v>
      </c>
      <c r="U58">
        <v>13.500000000000004</v>
      </c>
    </row>
    <row r="59" spans="4:21">
      <c r="D59" s="32">
        <v>226</v>
      </c>
      <c r="I59" s="78">
        <v>0</v>
      </c>
      <c r="J59" s="78">
        <v>0</v>
      </c>
      <c r="K59" s="78">
        <v>0</v>
      </c>
      <c r="L59" s="78">
        <v>0.6729166666666665</v>
      </c>
      <c r="M59" s="79">
        <f t="shared" si="2"/>
        <v>0</v>
      </c>
      <c r="N59" s="79">
        <f t="shared" si="3"/>
        <v>0</v>
      </c>
      <c r="O59" s="79">
        <f t="shared" si="4"/>
        <v>0</v>
      </c>
      <c r="P59" s="79">
        <f t="shared" si="5"/>
        <v>16.149999999999995</v>
      </c>
      <c r="R59">
        <v>0</v>
      </c>
      <c r="S59">
        <v>0</v>
      </c>
      <c r="T59">
        <v>0</v>
      </c>
      <c r="U59">
        <v>16.149999999999995</v>
      </c>
    </row>
    <row r="60" spans="4:21">
      <c r="D60" s="32">
        <v>227</v>
      </c>
      <c r="I60" s="78">
        <v>0</v>
      </c>
      <c r="J60" s="78">
        <v>0</v>
      </c>
      <c r="K60" s="78">
        <v>0</v>
      </c>
      <c r="L60" s="78">
        <v>0.42430555555555555</v>
      </c>
      <c r="M60" s="79">
        <f t="shared" si="2"/>
        <v>0</v>
      </c>
      <c r="N60" s="79">
        <f t="shared" si="3"/>
        <v>0</v>
      </c>
      <c r="O60" s="79">
        <f t="shared" si="4"/>
        <v>0</v>
      </c>
      <c r="P60" s="79">
        <f t="shared" si="5"/>
        <v>10.183333333333334</v>
      </c>
      <c r="R60">
        <v>0</v>
      </c>
      <c r="S60">
        <v>0</v>
      </c>
      <c r="T60">
        <v>0</v>
      </c>
      <c r="U60">
        <v>10.183333333333334</v>
      </c>
    </row>
    <row r="61" spans="4:21">
      <c r="D61" s="32">
        <v>228</v>
      </c>
      <c r="I61" s="78">
        <v>0</v>
      </c>
      <c r="J61" s="78">
        <v>0</v>
      </c>
      <c r="K61" s="78">
        <v>0</v>
      </c>
      <c r="L61" s="78">
        <v>0.60763888888888884</v>
      </c>
      <c r="M61" s="79">
        <f t="shared" si="2"/>
        <v>0</v>
      </c>
      <c r="N61" s="79">
        <f t="shared" si="3"/>
        <v>0</v>
      </c>
      <c r="O61" s="79">
        <f t="shared" si="4"/>
        <v>0</v>
      </c>
      <c r="P61" s="79">
        <f t="shared" si="5"/>
        <v>14.583333333333332</v>
      </c>
      <c r="R61">
        <v>0</v>
      </c>
      <c r="S61">
        <v>0</v>
      </c>
      <c r="T61">
        <v>0</v>
      </c>
      <c r="U61">
        <v>14.583333333333332</v>
      </c>
    </row>
    <row r="62" spans="4:21">
      <c r="D62" s="32">
        <v>229</v>
      </c>
      <c r="I62" s="78">
        <v>0</v>
      </c>
      <c r="J62" s="78">
        <v>0</v>
      </c>
      <c r="K62" s="78">
        <v>0</v>
      </c>
      <c r="L62" s="78">
        <v>0.31805555555555565</v>
      </c>
      <c r="M62" s="79">
        <f t="shared" si="2"/>
        <v>0</v>
      </c>
      <c r="N62" s="79">
        <f t="shared" si="3"/>
        <v>0</v>
      </c>
      <c r="O62" s="79">
        <f t="shared" si="4"/>
        <v>0</v>
      </c>
      <c r="P62" s="79">
        <f t="shared" si="5"/>
        <v>7.6333333333333355</v>
      </c>
      <c r="R62">
        <v>0</v>
      </c>
      <c r="S62">
        <v>0</v>
      </c>
      <c r="T62">
        <v>0</v>
      </c>
      <c r="U62">
        <v>7.6333333333333355</v>
      </c>
    </row>
    <row r="63" spans="4:21">
      <c r="D63" s="32">
        <v>230</v>
      </c>
      <c r="I63" s="78">
        <v>0</v>
      </c>
      <c r="J63" s="78">
        <v>0</v>
      </c>
      <c r="K63" s="78">
        <v>0</v>
      </c>
      <c r="L63" s="78">
        <v>0.52083333333333337</v>
      </c>
      <c r="M63" s="79">
        <f t="shared" si="2"/>
        <v>0</v>
      </c>
      <c r="N63" s="79">
        <f t="shared" si="3"/>
        <v>0</v>
      </c>
      <c r="O63" s="79">
        <f t="shared" si="4"/>
        <v>0</v>
      </c>
      <c r="P63" s="79">
        <f t="shared" si="5"/>
        <v>12.5</v>
      </c>
      <c r="R63">
        <v>0</v>
      </c>
      <c r="S63">
        <v>0</v>
      </c>
      <c r="T63">
        <v>0</v>
      </c>
      <c r="U63">
        <v>12.5</v>
      </c>
    </row>
    <row r="64" spans="4:21">
      <c r="D64" s="32">
        <v>233</v>
      </c>
      <c r="I64" s="78">
        <v>0</v>
      </c>
      <c r="J64" s="78">
        <v>0</v>
      </c>
      <c r="K64" s="78">
        <v>0</v>
      </c>
      <c r="L64" s="78">
        <v>0.45277777777777772</v>
      </c>
      <c r="M64" s="79">
        <f t="shared" si="2"/>
        <v>0</v>
      </c>
      <c r="N64" s="79">
        <f t="shared" si="3"/>
        <v>0</v>
      </c>
      <c r="O64" s="79">
        <f t="shared" si="4"/>
        <v>0</v>
      </c>
      <c r="P64" s="79">
        <f t="shared" si="5"/>
        <v>10.866666666666665</v>
      </c>
      <c r="R64">
        <v>0</v>
      </c>
      <c r="S64">
        <v>0</v>
      </c>
      <c r="T64">
        <v>0</v>
      </c>
      <c r="U64">
        <v>10.866666666666665</v>
      </c>
    </row>
    <row r="65" spans="4:21">
      <c r="D65" s="32">
        <v>237</v>
      </c>
      <c r="I65" s="78">
        <v>0</v>
      </c>
      <c r="J65" s="78">
        <v>0</v>
      </c>
      <c r="K65" s="78">
        <v>0</v>
      </c>
      <c r="L65" s="78">
        <v>2.4895833333333335</v>
      </c>
      <c r="M65" s="79">
        <f t="shared" si="2"/>
        <v>0</v>
      </c>
      <c r="N65" s="79">
        <f t="shared" si="3"/>
        <v>0</v>
      </c>
      <c r="O65" s="79">
        <f t="shared" si="4"/>
        <v>0</v>
      </c>
      <c r="P65" s="79">
        <f t="shared" si="5"/>
        <v>59.75</v>
      </c>
      <c r="R65">
        <v>0</v>
      </c>
      <c r="S65">
        <v>0</v>
      </c>
      <c r="T65">
        <v>0</v>
      </c>
      <c r="U65">
        <v>59.75</v>
      </c>
    </row>
    <row r="66" spans="4:21">
      <c r="I66" s="78">
        <v>0</v>
      </c>
      <c r="J66" s="78">
        <v>0</v>
      </c>
      <c r="K66" s="78">
        <v>0</v>
      </c>
      <c r="L66" s="78">
        <v>0.63472222222222219</v>
      </c>
      <c r="M66" s="79">
        <f t="shared" si="2"/>
        <v>0</v>
      </c>
      <c r="N66" s="79">
        <f t="shared" si="3"/>
        <v>0</v>
      </c>
      <c r="O66" s="79">
        <f t="shared" si="4"/>
        <v>0</v>
      </c>
      <c r="P66" s="79">
        <f t="shared" si="5"/>
        <v>15.233333333333333</v>
      </c>
      <c r="R66">
        <v>0</v>
      </c>
      <c r="S66">
        <v>0</v>
      </c>
      <c r="T66">
        <v>0</v>
      </c>
      <c r="U66">
        <v>15.233333333333333</v>
      </c>
    </row>
    <row r="67" spans="4:21">
      <c r="I67" s="78">
        <v>0</v>
      </c>
      <c r="J67" s="78">
        <v>0</v>
      </c>
      <c r="K67" s="78">
        <v>0</v>
      </c>
      <c r="L67" s="78">
        <v>0.50069444444444433</v>
      </c>
      <c r="M67" s="79">
        <f t="shared" si="2"/>
        <v>0</v>
      </c>
      <c r="N67" s="79">
        <f t="shared" si="3"/>
        <v>0</v>
      </c>
      <c r="O67" s="79">
        <f t="shared" si="4"/>
        <v>0</v>
      </c>
      <c r="P67" s="79">
        <f t="shared" si="5"/>
        <v>12.016666666666664</v>
      </c>
      <c r="R67">
        <v>0</v>
      </c>
      <c r="S67">
        <v>0</v>
      </c>
      <c r="T67">
        <v>0</v>
      </c>
      <c r="U67">
        <v>12.016666666666664</v>
      </c>
    </row>
    <row r="68" spans="4:21">
      <c r="I68" s="78">
        <v>0</v>
      </c>
      <c r="J68" s="78">
        <v>0</v>
      </c>
      <c r="K68" s="78">
        <v>0</v>
      </c>
      <c r="L68" s="78">
        <v>0.24166666666666664</v>
      </c>
      <c r="M68" s="79">
        <f t="shared" si="2"/>
        <v>0</v>
      </c>
      <c r="N68" s="79">
        <f t="shared" si="3"/>
        <v>0</v>
      </c>
      <c r="O68" s="79">
        <f t="shared" si="4"/>
        <v>0</v>
      </c>
      <c r="P68" s="79">
        <f t="shared" si="5"/>
        <v>5.7999999999999989</v>
      </c>
      <c r="R68">
        <v>0</v>
      </c>
      <c r="S68">
        <v>0</v>
      </c>
      <c r="T68">
        <v>0</v>
      </c>
      <c r="U68">
        <v>5.7999999999999989</v>
      </c>
    </row>
    <row r="69" spans="4:21">
      <c r="I69" s="78">
        <v>0</v>
      </c>
      <c r="J69" s="78">
        <v>0</v>
      </c>
      <c r="K69" s="78">
        <v>0</v>
      </c>
      <c r="L69" s="78">
        <v>0.62013888888888891</v>
      </c>
      <c r="M69" s="79">
        <f t="shared" si="2"/>
        <v>0</v>
      </c>
      <c r="N69" s="79">
        <f t="shared" si="3"/>
        <v>0</v>
      </c>
      <c r="O69" s="79">
        <f t="shared" si="4"/>
        <v>0</v>
      </c>
      <c r="P69" s="79">
        <f t="shared" si="5"/>
        <v>14.883333333333333</v>
      </c>
      <c r="R69">
        <v>0</v>
      </c>
      <c r="S69">
        <v>0</v>
      </c>
      <c r="T69">
        <v>0</v>
      </c>
      <c r="U69">
        <v>14.883333333333333</v>
      </c>
    </row>
    <row r="70" spans="4:21">
      <c r="I70" s="78">
        <v>4.3055555555555555E-2</v>
      </c>
      <c r="J70" s="78">
        <v>0</v>
      </c>
      <c r="K70" s="78">
        <v>0</v>
      </c>
      <c r="L70" s="78">
        <v>0</v>
      </c>
      <c r="M70" s="79">
        <f t="shared" si="2"/>
        <v>1.0333333333333332</v>
      </c>
      <c r="N70" s="79">
        <f t="shared" si="3"/>
        <v>0</v>
      </c>
      <c r="O70" s="79">
        <f t="shared" si="4"/>
        <v>0</v>
      </c>
      <c r="P70" s="79">
        <f t="shared" si="5"/>
        <v>0</v>
      </c>
      <c r="R70">
        <v>1.0333333333333332</v>
      </c>
      <c r="S70">
        <v>0</v>
      </c>
      <c r="T70">
        <v>0</v>
      </c>
      <c r="U70">
        <v>0</v>
      </c>
    </row>
    <row r="71" spans="4:21">
      <c r="I71" s="78">
        <v>0</v>
      </c>
      <c r="J71" s="78">
        <v>0</v>
      </c>
      <c r="K71" s="78">
        <v>0</v>
      </c>
      <c r="L71" s="78">
        <v>18.851388888888888</v>
      </c>
      <c r="M71" s="79">
        <f t="shared" si="2"/>
        <v>0</v>
      </c>
      <c r="N71" s="79">
        <f t="shared" si="3"/>
        <v>0</v>
      </c>
      <c r="O71" s="79">
        <f t="shared" si="4"/>
        <v>0</v>
      </c>
      <c r="P71" s="79">
        <f t="shared" si="5"/>
        <v>452.43333333333328</v>
      </c>
      <c r="R71">
        <v>0</v>
      </c>
      <c r="S71">
        <v>0</v>
      </c>
      <c r="T71">
        <v>0</v>
      </c>
      <c r="U71">
        <v>452.43333333333328</v>
      </c>
    </row>
    <row r="72" spans="4:21">
      <c r="I72" s="78">
        <v>0</v>
      </c>
      <c r="J72" s="78">
        <v>0</v>
      </c>
      <c r="K72" s="78">
        <v>0</v>
      </c>
      <c r="L72" s="78">
        <v>0.59166666666666679</v>
      </c>
      <c r="M72" s="79">
        <f t="shared" si="2"/>
        <v>0</v>
      </c>
      <c r="N72" s="79">
        <f t="shared" si="3"/>
        <v>0</v>
      </c>
      <c r="O72" s="79">
        <f t="shared" si="4"/>
        <v>0</v>
      </c>
      <c r="P72" s="79">
        <f t="shared" si="5"/>
        <v>14.200000000000003</v>
      </c>
      <c r="R72">
        <v>0</v>
      </c>
      <c r="S72">
        <v>0</v>
      </c>
      <c r="T72">
        <v>0</v>
      </c>
      <c r="U72">
        <v>14.200000000000003</v>
      </c>
    </row>
    <row r="73" spans="4:21">
      <c r="I73" s="78">
        <v>0</v>
      </c>
      <c r="J73" s="78">
        <v>0</v>
      </c>
      <c r="K73" s="78">
        <v>0</v>
      </c>
      <c r="L73" s="78">
        <v>0.45416666666666672</v>
      </c>
      <c r="M73" s="79">
        <f t="shared" si="2"/>
        <v>0</v>
      </c>
      <c r="N73" s="79">
        <f t="shared" si="3"/>
        <v>0</v>
      </c>
      <c r="O73" s="79">
        <f t="shared" si="4"/>
        <v>0</v>
      </c>
      <c r="P73" s="79">
        <f t="shared" si="5"/>
        <v>10.900000000000002</v>
      </c>
      <c r="R73">
        <v>0</v>
      </c>
      <c r="S73">
        <v>0</v>
      </c>
      <c r="T73">
        <v>0</v>
      </c>
      <c r="U73">
        <v>10.900000000000002</v>
      </c>
    </row>
    <row r="74" spans="4:21">
      <c r="I74" s="78">
        <v>0</v>
      </c>
      <c r="J74" s="78">
        <v>0</v>
      </c>
      <c r="K74" s="78">
        <v>0</v>
      </c>
      <c r="L74" s="78">
        <v>4.1208333333333336</v>
      </c>
      <c r="M74" s="79">
        <f t="shared" si="2"/>
        <v>0</v>
      </c>
      <c r="N74" s="79">
        <f t="shared" si="3"/>
        <v>0</v>
      </c>
      <c r="O74" s="79">
        <f t="shared" si="4"/>
        <v>0</v>
      </c>
      <c r="P74" s="79">
        <f t="shared" si="5"/>
        <v>98.9</v>
      </c>
      <c r="R74">
        <v>0</v>
      </c>
      <c r="S74">
        <v>0</v>
      </c>
      <c r="T74">
        <v>0</v>
      </c>
      <c r="U74">
        <v>98.9</v>
      </c>
    </row>
    <row r="75" spans="4:21">
      <c r="I75" s="78">
        <v>0</v>
      </c>
      <c r="J75" s="78">
        <v>0</v>
      </c>
      <c r="K75" s="78">
        <v>0</v>
      </c>
      <c r="L75" s="78">
        <v>0.39930555555555558</v>
      </c>
      <c r="M75" s="79">
        <f t="shared" ref="M75:M138" si="6">I75*24</f>
        <v>0</v>
      </c>
      <c r="N75" s="79">
        <f t="shared" ref="N75:N138" si="7">J75*24</f>
        <v>0</v>
      </c>
      <c r="O75" s="79">
        <f t="shared" ref="O75:O138" si="8">K75*24</f>
        <v>0</v>
      </c>
      <c r="P75" s="79">
        <f t="shared" ref="P75:P138" si="9">L75*24</f>
        <v>9.5833333333333339</v>
      </c>
      <c r="R75">
        <v>0</v>
      </c>
      <c r="S75">
        <v>0</v>
      </c>
      <c r="T75">
        <v>0</v>
      </c>
      <c r="U75">
        <v>9.5833333333333339</v>
      </c>
    </row>
    <row r="76" spans="4:21">
      <c r="I76" s="78">
        <v>0</v>
      </c>
      <c r="J76" s="78">
        <v>0</v>
      </c>
      <c r="K76" s="78">
        <v>0</v>
      </c>
      <c r="L76" s="78">
        <v>5.2777777777777778E-2</v>
      </c>
      <c r="M76" s="79">
        <f t="shared" si="6"/>
        <v>0</v>
      </c>
      <c r="N76" s="79">
        <f t="shared" si="7"/>
        <v>0</v>
      </c>
      <c r="O76" s="79">
        <f t="shared" si="8"/>
        <v>0</v>
      </c>
      <c r="P76" s="79">
        <f t="shared" si="9"/>
        <v>1.2666666666666666</v>
      </c>
      <c r="R76">
        <v>0</v>
      </c>
      <c r="S76">
        <v>0</v>
      </c>
      <c r="T76">
        <v>0</v>
      </c>
      <c r="U76">
        <v>1.2666666666666666</v>
      </c>
    </row>
    <row r="77" spans="4:21">
      <c r="I77" s="78">
        <v>0</v>
      </c>
      <c r="J77" s="78">
        <v>0</v>
      </c>
      <c r="K77" s="78">
        <v>0</v>
      </c>
      <c r="L77" s="78">
        <v>0.64444444444444449</v>
      </c>
      <c r="M77" s="79">
        <f t="shared" si="6"/>
        <v>0</v>
      </c>
      <c r="N77" s="79">
        <f t="shared" si="7"/>
        <v>0</v>
      </c>
      <c r="O77" s="79">
        <f t="shared" si="8"/>
        <v>0</v>
      </c>
      <c r="P77" s="79">
        <f t="shared" si="9"/>
        <v>15.466666666666669</v>
      </c>
      <c r="R77">
        <v>0</v>
      </c>
      <c r="S77">
        <v>0</v>
      </c>
      <c r="T77">
        <v>0</v>
      </c>
      <c r="U77">
        <v>15.466666666666669</v>
      </c>
    </row>
    <row r="78" spans="4:21">
      <c r="I78" s="78">
        <v>0</v>
      </c>
      <c r="J78" s="78">
        <v>0</v>
      </c>
      <c r="K78" s="78">
        <v>0</v>
      </c>
      <c r="L78" s="78">
        <v>0</v>
      </c>
      <c r="M78" s="79">
        <f t="shared" si="6"/>
        <v>0</v>
      </c>
      <c r="N78" s="79">
        <f t="shared" si="7"/>
        <v>0</v>
      </c>
      <c r="O78" s="79">
        <f t="shared" si="8"/>
        <v>0</v>
      </c>
      <c r="P78" s="79">
        <f t="shared" si="9"/>
        <v>0</v>
      </c>
      <c r="R78">
        <v>0</v>
      </c>
      <c r="S78">
        <v>0</v>
      </c>
      <c r="T78">
        <v>0</v>
      </c>
      <c r="U78">
        <v>0</v>
      </c>
    </row>
    <row r="79" spans="4:21">
      <c r="I79" s="78">
        <v>0.10416666666666663</v>
      </c>
      <c r="J79" s="78">
        <v>0</v>
      </c>
      <c r="K79" s="78">
        <v>0</v>
      </c>
      <c r="L79" s="78">
        <v>0</v>
      </c>
      <c r="M79" s="79">
        <f t="shared" si="6"/>
        <v>2.4999999999999991</v>
      </c>
      <c r="N79" s="79">
        <f t="shared" si="7"/>
        <v>0</v>
      </c>
      <c r="O79" s="79">
        <f t="shared" si="8"/>
        <v>0</v>
      </c>
      <c r="P79" s="79">
        <f t="shared" si="9"/>
        <v>0</v>
      </c>
      <c r="R79">
        <v>2.4999999999999991</v>
      </c>
      <c r="S79">
        <v>0</v>
      </c>
      <c r="T79">
        <v>0</v>
      </c>
      <c r="U79">
        <v>0</v>
      </c>
    </row>
    <row r="80" spans="4:21">
      <c r="I80" s="78">
        <v>0</v>
      </c>
      <c r="J80" s="78">
        <v>1.6666666666666607E-2</v>
      </c>
      <c r="K80" s="78">
        <v>0</v>
      </c>
      <c r="L80" s="78">
        <v>0</v>
      </c>
      <c r="M80" s="79">
        <f t="shared" si="6"/>
        <v>0</v>
      </c>
      <c r="N80" s="79">
        <f t="shared" si="7"/>
        <v>0.39999999999999858</v>
      </c>
      <c r="O80" s="79">
        <f t="shared" si="8"/>
        <v>0</v>
      </c>
      <c r="P80" s="79">
        <f t="shared" si="9"/>
        <v>0</v>
      </c>
      <c r="R80">
        <v>0</v>
      </c>
      <c r="S80">
        <v>0.39999999999999858</v>
      </c>
      <c r="T80">
        <v>0</v>
      </c>
      <c r="U80">
        <v>0</v>
      </c>
    </row>
    <row r="81" spans="9:21">
      <c r="I81" s="78">
        <v>0</v>
      </c>
      <c r="J81" s="78">
        <v>0</v>
      </c>
      <c r="K81" s="78">
        <v>0</v>
      </c>
      <c r="L81" s="78">
        <v>0.58888888888888891</v>
      </c>
      <c r="M81" s="79">
        <f t="shared" si="6"/>
        <v>0</v>
      </c>
      <c r="N81" s="79">
        <f t="shared" si="7"/>
        <v>0</v>
      </c>
      <c r="O81" s="79">
        <f t="shared" si="8"/>
        <v>0</v>
      </c>
      <c r="P81" s="79">
        <f t="shared" si="9"/>
        <v>14.133333333333333</v>
      </c>
      <c r="R81">
        <v>0</v>
      </c>
      <c r="S81">
        <v>0</v>
      </c>
      <c r="T81">
        <v>0</v>
      </c>
      <c r="U81">
        <v>14.133333333333333</v>
      </c>
    </row>
    <row r="82" spans="9:21">
      <c r="I82" s="78">
        <v>0</v>
      </c>
      <c r="J82" s="78">
        <v>0</v>
      </c>
      <c r="K82" s="78">
        <v>0</v>
      </c>
      <c r="L82" s="78">
        <v>0.71805555555555556</v>
      </c>
      <c r="M82" s="79">
        <f t="shared" si="6"/>
        <v>0</v>
      </c>
      <c r="N82" s="79">
        <f t="shared" si="7"/>
        <v>0</v>
      </c>
      <c r="O82" s="79">
        <f t="shared" si="8"/>
        <v>0</v>
      </c>
      <c r="P82" s="79">
        <f t="shared" si="9"/>
        <v>17.233333333333334</v>
      </c>
      <c r="R82">
        <v>0</v>
      </c>
      <c r="S82">
        <v>0</v>
      </c>
      <c r="T82">
        <v>0</v>
      </c>
      <c r="U82">
        <v>17.233333333333334</v>
      </c>
    </row>
    <row r="83" spans="9:21">
      <c r="I83" s="78">
        <v>0.32083333333333341</v>
      </c>
      <c r="J83" s="78">
        <v>0</v>
      </c>
      <c r="K83" s="78">
        <v>0</v>
      </c>
      <c r="L83" s="78">
        <v>0</v>
      </c>
      <c r="M83" s="79">
        <f t="shared" si="6"/>
        <v>7.700000000000002</v>
      </c>
      <c r="N83" s="79">
        <f t="shared" si="7"/>
        <v>0</v>
      </c>
      <c r="O83" s="79">
        <f t="shared" si="8"/>
        <v>0</v>
      </c>
      <c r="P83" s="79">
        <f t="shared" si="9"/>
        <v>0</v>
      </c>
      <c r="R83">
        <v>7.700000000000002</v>
      </c>
      <c r="S83">
        <v>0</v>
      </c>
      <c r="T83">
        <v>0</v>
      </c>
      <c r="U83">
        <v>0</v>
      </c>
    </row>
    <row r="84" spans="9:21">
      <c r="I84" s="78">
        <v>0</v>
      </c>
      <c r="J84" s="78">
        <v>0</v>
      </c>
      <c r="K84" s="78">
        <v>0</v>
      </c>
      <c r="L84" s="78">
        <v>3.5416666666666596E-2</v>
      </c>
      <c r="M84" s="79">
        <f t="shared" si="6"/>
        <v>0</v>
      </c>
      <c r="N84" s="79">
        <f t="shared" si="7"/>
        <v>0</v>
      </c>
      <c r="O84" s="79">
        <f t="shared" si="8"/>
        <v>0</v>
      </c>
      <c r="P84" s="79">
        <f t="shared" si="9"/>
        <v>0.84999999999999831</v>
      </c>
      <c r="R84">
        <v>0</v>
      </c>
      <c r="S84">
        <v>0</v>
      </c>
      <c r="T84">
        <v>0</v>
      </c>
      <c r="U84">
        <v>0.84999999999999831</v>
      </c>
    </row>
    <row r="85" spans="9:21">
      <c r="I85" s="78">
        <v>0</v>
      </c>
      <c r="J85" s="78">
        <v>0</v>
      </c>
      <c r="K85" s="78">
        <v>0</v>
      </c>
      <c r="L85" s="78">
        <v>5.902777777777779E-2</v>
      </c>
      <c r="M85" s="79">
        <f t="shared" si="6"/>
        <v>0</v>
      </c>
      <c r="N85" s="79">
        <f t="shared" si="7"/>
        <v>0</v>
      </c>
      <c r="O85" s="79">
        <f t="shared" si="8"/>
        <v>0</v>
      </c>
      <c r="P85" s="79">
        <f t="shared" si="9"/>
        <v>1.416666666666667</v>
      </c>
      <c r="R85">
        <v>0</v>
      </c>
      <c r="S85">
        <v>0</v>
      </c>
      <c r="T85">
        <v>0</v>
      </c>
      <c r="U85">
        <v>1.416666666666667</v>
      </c>
    </row>
    <row r="86" spans="9:21">
      <c r="I86" s="78">
        <v>0</v>
      </c>
      <c r="J86" s="78">
        <v>0</v>
      </c>
      <c r="K86" s="78">
        <v>0</v>
      </c>
      <c r="L86" s="78">
        <v>0.65416666666666656</v>
      </c>
      <c r="M86" s="79">
        <f t="shared" si="6"/>
        <v>0</v>
      </c>
      <c r="N86" s="79">
        <f t="shared" si="7"/>
        <v>0</v>
      </c>
      <c r="O86" s="79">
        <f t="shared" si="8"/>
        <v>0</v>
      </c>
      <c r="P86" s="79">
        <f t="shared" si="9"/>
        <v>15.699999999999998</v>
      </c>
      <c r="R86">
        <v>0</v>
      </c>
      <c r="S86">
        <v>0</v>
      </c>
      <c r="T86">
        <v>0</v>
      </c>
      <c r="U86">
        <v>15.699999999999998</v>
      </c>
    </row>
    <row r="87" spans="9:21">
      <c r="I87" s="78">
        <v>0.70277777777777761</v>
      </c>
      <c r="J87" s="78">
        <v>0</v>
      </c>
      <c r="K87" s="78">
        <v>0</v>
      </c>
      <c r="L87" s="78">
        <v>0</v>
      </c>
      <c r="M87" s="79">
        <f t="shared" si="6"/>
        <v>16.866666666666664</v>
      </c>
      <c r="N87" s="79">
        <f t="shared" si="7"/>
        <v>0</v>
      </c>
      <c r="O87" s="79">
        <f t="shared" si="8"/>
        <v>0</v>
      </c>
      <c r="P87" s="79">
        <f t="shared" si="9"/>
        <v>0</v>
      </c>
      <c r="R87">
        <v>16.866666666666664</v>
      </c>
      <c r="S87">
        <v>0</v>
      </c>
      <c r="T87">
        <v>0</v>
      </c>
      <c r="U87">
        <v>0</v>
      </c>
    </row>
    <row r="88" spans="9:21">
      <c r="I88" s="78">
        <v>0</v>
      </c>
      <c r="J88" s="78">
        <v>0</v>
      </c>
      <c r="K88" s="78">
        <v>0</v>
      </c>
      <c r="L88" s="78">
        <v>1.5972222222222219</v>
      </c>
      <c r="M88" s="79">
        <f t="shared" si="6"/>
        <v>0</v>
      </c>
      <c r="N88" s="79">
        <f t="shared" si="7"/>
        <v>0</v>
      </c>
      <c r="O88" s="79">
        <f t="shared" si="8"/>
        <v>0</v>
      </c>
      <c r="P88" s="79">
        <f t="shared" si="9"/>
        <v>38.333333333333329</v>
      </c>
      <c r="R88">
        <v>0</v>
      </c>
      <c r="S88">
        <v>0</v>
      </c>
      <c r="T88">
        <v>0</v>
      </c>
      <c r="U88">
        <v>38.333333333333329</v>
      </c>
    </row>
    <row r="89" spans="9:21">
      <c r="I89" s="78">
        <v>0</v>
      </c>
      <c r="J89" s="78">
        <v>0</v>
      </c>
      <c r="K89" s="78">
        <v>0</v>
      </c>
      <c r="L89" s="78">
        <v>1.3263888888888888</v>
      </c>
      <c r="M89" s="79">
        <f t="shared" si="6"/>
        <v>0</v>
      </c>
      <c r="N89" s="79">
        <f t="shared" si="7"/>
        <v>0</v>
      </c>
      <c r="O89" s="79">
        <f t="shared" si="8"/>
        <v>0</v>
      </c>
      <c r="P89" s="79">
        <f t="shared" si="9"/>
        <v>31.833333333333332</v>
      </c>
      <c r="R89">
        <v>0</v>
      </c>
      <c r="S89">
        <v>0</v>
      </c>
      <c r="T89">
        <v>0</v>
      </c>
      <c r="U89">
        <v>31.833333333333332</v>
      </c>
    </row>
    <row r="90" spans="9:21">
      <c r="I90" s="78">
        <v>0</v>
      </c>
      <c r="J90" s="78">
        <v>0</v>
      </c>
      <c r="K90" s="78">
        <v>0</v>
      </c>
      <c r="L90" s="78">
        <v>0.21944444444444444</v>
      </c>
      <c r="M90" s="79">
        <f t="shared" si="6"/>
        <v>0</v>
      </c>
      <c r="N90" s="79">
        <f t="shared" si="7"/>
        <v>0</v>
      </c>
      <c r="O90" s="79">
        <f t="shared" si="8"/>
        <v>0</v>
      </c>
      <c r="P90" s="79">
        <f t="shared" si="9"/>
        <v>5.2666666666666666</v>
      </c>
      <c r="R90">
        <v>0</v>
      </c>
      <c r="S90">
        <v>0</v>
      </c>
      <c r="T90">
        <v>0</v>
      </c>
      <c r="U90">
        <v>5.2666666666666666</v>
      </c>
    </row>
    <row r="91" spans="9:21">
      <c r="I91" s="78">
        <v>0</v>
      </c>
      <c r="J91" s="78">
        <v>0</v>
      </c>
      <c r="K91" s="78">
        <v>0</v>
      </c>
      <c r="L91" s="78">
        <v>7.6312500000000005</v>
      </c>
      <c r="M91" s="79">
        <f t="shared" si="6"/>
        <v>0</v>
      </c>
      <c r="N91" s="79">
        <f t="shared" si="7"/>
        <v>0</v>
      </c>
      <c r="O91" s="79">
        <f t="shared" si="8"/>
        <v>0</v>
      </c>
      <c r="P91" s="79">
        <f t="shared" si="9"/>
        <v>183.15</v>
      </c>
      <c r="R91">
        <v>0</v>
      </c>
      <c r="S91">
        <v>0</v>
      </c>
      <c r="T91">
        <v>0</v>
      </c>
      <c r="U91">
        <v>183.15</v>
      </c>
    </row>
    <row r="92" spans="9:21">
      <c r="I92" s="78">
        <v>3.5416666666666763E-2</v>
      </c>
      <c r="J92" s="78">
        <v>0</v>
      </c>
      <c r="K92" s="78">
        <v>0</v>
      </c>
      <c r="L92" s="78">
        <v>0</v>
      </c>
      <c r="M92" s="79">
        <f t="shared" si="6"/>
        <v>0.85000000000000231</v>
      </c>
      <c r="N92" s="79">
        <f t="shared" si="7"/>
        <v>0</v>
      </c>
      <c r="O92" s="79">
        <f t="shared" si="8"/>
        <v>0</v>
      </c>
      <c r="P92" s="79">
        <f t="shared" si="9"/>
        <v>0</v>
      </c>
      <c r="R92">
        <v>0.85000000000000231</v>
      </c>
      <c r="S92">
        <v>0</v>
      </c>
      <c r="T92">
        <v>0</v>
      </c>
      <c r="U92">
        <v>0</v>
      </c>
    </row>
    <row r="93" spans="9:21">
      <c r="I93" s="78">
        <v>0</v>
      </c>
      <c r="J93" s="78">
        <v>0</v>
      </c>
      <c r="K93" s="78">
        <v>0</v>
      </c>
      <c r="L93" s="78">
        <v>2.46875</v>
      </c>
      <c r="M93" s="79">
        <f t="shared" si="6"/>
        <v>0</v>
      </c>
      <c r="N93" s="79">
        <f t="shared" si="7"/>
        <v>0</v>
      </c>
      <c r="O93" s="79">
        <f t="shared" si="8"/>
        <v>0</v>
      </c>
      <c r="P93" s="79">
        <f t="shared" si="9"/>
        <v>59.25</v>
      </c>
      <c r="R93">
        <v>0</v>
      </c>
      <c r="S93">
        <v>0</v>
      </c>
      <c r="T93">
        <v>0</v>
      </c>
      <c r="U93">
        <v>59.25</v>
      </c>
    </row>
    <row r="94" spans="9:21">
      <c r="I94" s="78">
        <v>0</v>
      </c>
      <c r="J94" s="78">
        <v>0</v>
      </c>
      <c r="K94" s="78">
        <v>0</v>
      </c>
      <c r="L94" s="78">
        <v>0.24166666666666667</v>
      </c>
      <c r="M94" s="79">
        <f t="shared" si="6"/>
        <v>0</v>
      </c>
      <c r="N94" s="79">
        <f t="shared" si="7"/>
        <v>0</v>
      </c>
      <c r="O94" s="79">
        <f t="shared" si="8"/>
        <v>0</v>
      </c>
      <c r="P94" s="79">
        <f t="shared" si="9"/>
        <v>5.8</v>
      </c>
      <c r="R94">
        <v>0</v>
      </c>
      <c r="S94">
        <v>0</v>
      </c>
      <c r="T94">
        <v>0</v>
      </c>
      <c r="U94">
        <v>5.8</v>
      </c>
    </row>
    <row r="95" spans="9:21">
      <c r="I95" s="78">
        <v>0.57986111111111116</v>
      </c>
      <c r="J95" s="78">
        <v>0</v>
      </c>
      <c r="K95" s="78">
        <v>0</v>
      </c>
      <c r="L95" s="78">
        <v>0</v>
      </c>
      <c r="M95" s="79">
        <f t="shared" si="6"/>
        <v>13.916666666666668</v>
      </c>
      <c r="N95" s="79">
        <f t="shared" si="7"/>
        <v>0</v>
      </c>
      <c r="O95" s="79">
        <f t="shared" si="8"/>
        <v>0</v>
      </c>
      <c r="P95" s="79">
        <f t="shared" si="9"/>
        <v>0</v>
      </c>
      <c r="R95">
        <v>13.916666666666668</v>
      </c>
      <c r="S95">
        <v>0</v>
      </c>
      <c r="T95">
        <v>0</v>
      </c>
      <c r="U95">
        <v>0</v>
      </c>
    </row>
    <row r="96" spans="9:21">
      <c r="I96" s="78">
        <v>0</v>
      </c>
      <c r="J96" s="78">
        <v>0</v>
      </c>
      <c r="K96" s="78">
        <v>0</v>
      </c>
      <c r="L96" s="78">
        <v>0.30694444444444441</v>
      </c>
      <c r="M96" s="79">
        <f t="shared" si="6"/>
        <v>0</v>
      </c>
      <c r="N96" s="79">
        <f t="shared" si="7"/>
        <v>0</v>
      </c>
      <c r="O96" s="79">
        <f t="shared" si="8"/>
        <v>0</v>
      </c>
      <c r="P96" s="79">
        <f t="shared" si="9"/>
        <v>7.3666666666666654</v>
      </c>
      <c r="R96">
        <v>0</v>
      </c>
      <c r="S96">
        <v>0</v>
      </c>
      <c r="T96">
        <v>0</v>
      </c>
      <c r="U96">
        <v>7.3666666666666654</v>
      </c>
    </row>
    <row r="97" spans="9:21">
      <c r="I97" s="78">
        <v>0.38541666666666674</v>
      </c>
      <c r="J97" s="78">
        <v>0</v>
      </c>
      <c r="K97" s="78">
        <v>0</v>
      </c>
      <c r="L97" s="78">
        <v>0</v>
      </c>
      <c r="M97" s="79">
        <f t="shared" si="6"/>
        <v>9.2500000000000018</v>
      </c>
      <c r="N97" s="79">
        <f t="shared" si="7"/>
        <v>0</v>
      </c>
      <c r="O97" s="79">
        <f t="shared" si="8"/>
        <v>0</v>
      </c>
      <c r="P97" s="79">
        <f t="shared" si="9"/>
        <v>0</v>
      </c>
      <c r="R97">
        <v>9.2500000000000018</v>
      </c>
      <c r="S97">
        <v>0</v>
      </c>
      <c r="T97">
        <v>0</v>
      </c>
      <c r="U97">
        <v>0</v>
      </c>
    </row>
    <row r="98" spans="9:21">
      <c r="I98" s="78">
        <v>0</v>
      </c>
      <c r="J98" s="78">
        <v>0</v>
      </c>
      <c r="K98" s="78">
        <v>0</v>
      </c>
      <c r="L98" s="78">
        <v>2.9368055555555554</v>
      </c>
      <c r="M98" s="79">
        <f t="shared" si="6"/>
        <v>0</v>
      </c>
      <c r="N98" s="79">
        <f t="shared" si="7"/>
        <v>0</v>
      </c>
      <c r="O98" s="79">
        <f t="shared" si="8"/>
        <v>0</v>
      </c>
      <c r="P98" s="79">
        <f t="shared" si="9"/>
        <v>70.483333333333334</v>
      </c>
      <c r="R98">
        <v>0</v>
      </c>
      <c r="S98">
        <v>0</v>
      </c>
      <c r="T98">
        <v>0</v>
      </c>
      <c r="U98">
        <v>70.483333333333334</v>
      </c>
    </row>
    <row r="99" spans="9:21">
      <c r="I99" s="78">
        <v>0</v>
      </c>
      <c r="J99" s="78">
        <v>0</v>
      </c>
      <c r="K99" s="78">
        <v>0</v>
      </c>
      <c r="L99" s="78">
        <v>3.7055555555555557</v>
      </c>
      <c r="M99" s="79">
        <f t="shared" si="6"/>
        <v>0</v>
      </c>
      <c r="N99" s="79">
        <f t="shared" si="7"/>
        <v>0</v>
      </c>
      <c r="O99" s="79">
        <f t="shared" si="8"/>
        <v>0</v>
      </c>
      <c r="P99" s="79">
        <f t="shared" si="9"/>
        <v>88.933333333333337</v>
      </c>
      <c r="R99">
        <v>0</v>
      </c>
      <c r="S99">
        <v>0</v>
      </c>
      <c r="T99">
        <v>0</v>
      </c>
      <c r="U99">
        <v>88.933333333333337</v>
      </c>
    </row>
    <row r="100" spans="9:21">
      <c r="I100" s="78">
        <v>0</v>
      </c>
      <c r="J100" s="78">
        <v>6.1111111111111116E-2</v>
      </c>
      <c r="K100" s="78">
        <v>0</v>
      </c>
      <c r="L100" s="78">
        <v>0</v>
      </c>
      <c r="M100" s="79">
        <f t="shared" si="6"/>
        <v>0</v>
      </c>
      <c r="N100" s="79">
        <f t="shared" si="7"/>
        <v>1.4666666666666668</v>
      </c>
      <c r="O100" s="79">
        <f t="shared" si="8"/>
        <v>0</v>
      </c>
      <c r="P100" s="79">
        <f t="shared" si="9"/>
        <v>0</v>
      </c>
      <c r="R100">
        <v>0</v>
      </c>
      <c r="S100">
        <v>1.4666666666666668</v>
      </c>
      <c r="T100">
        <v>0</v>
      </c>
      <c r="U100">
        <v>0</v>
      </c>
    </row>
    <row r="101" spans="9:21">
      <c r="I101" s="78">
        <v>0</v>
      </c>
      <c r="J101" s="78">
        <v>0.16944444444444445</v>
      </c>
      <c r="K101" s="78">
        <v>0</v>
      </c>
      <c r="L101" s="78">
        <v>0</v>
      </c>
      <c r="M101" s="79">
        <f t="shared" si="6"/>
        <v>0</v>
      </c>
      <c r="N101" s="79">
        <f t="shared" si="7"/>
        <v>4.0666666666666664</v>
      </c>
      <c r="O101" s="79">
        <f t="shared" si="8"/>
        <v>0</v>
      </c>
      <c r="P101" s="79">
        <f t="shared" si="9"/>
        <v>0</v>
      </c>
      <c r="R101">
        <v>0</v>
      </c>
      <c r="S101">
        <v>4.0666666666666664</v>
      </c>
      <c r="T101">
        <v>0</v>
      </c>
      <c r="U101">
        <v>0</v>
      </c>
    </row>
    <row r="102" spans="9:21">
      <c r="I102" s="78">
        <v>0</v>
      </c>
      <c r="J102" s="78">
        <v>0.1159722222222222</v>
      </c>
      <c r="K102" s="78">
        <v>0</v>
      </c>
      <c r="L102" s="78">
        <v>0</v>
      </c>
      <c r="M102" s="79">
        <f t="shared" si="6"/>
        <v>0</v>
      </c>
      <c r="N102" s="79">
        <f t="shared" si="7"/>
        <v>2.7833333333333328</v>
      </c>
      <c r="O102" s="79">
        <f t="shared" si="8"/>
        <v>0</v>
      </c>
      <c r="P102" s="79">
        <f t="shared" si="9"/>
        <v>0</v>
      </c>
      <c r="R102">
        <v>0</v>
      </c>
      <c r="S102">
        <v>2.7833333333333328</v>
      </c>
      <c r="T102">
        <v>0</v>
      </c>
      <c r="U102">
        <v>0</v>
      </c>
    </row>
    <row r="103" spans="9:21">
      <c r="I103" s="78">
        <v>0</v>
      </c>
      <c r="J103" s="78">
        <v>0.1076388888888889</v>
      </c>
      <c r="K103" s="78">
        <v>0</v>
      </c>
      <c r="L103" s="78">
        <v>0</v>
      </c>
      <c r="M103" s="79">
        <f t="shared" si="6"/>
        <v>0</v>
      </c>
      <c r="N103" s="79">
        <f t="shared" si="7"/>
        <v>2.5833333333333335</v>
      </c>
      <c r="O103" s="79">
        <f t="shared" si="8"/>
        <v>0</v>
      </c>
      <c r="P103" s="79">
        <f t="shared" si="9"/>
        <v>0</v>
      </c>
      <c r="R103">
        <v>0</v>
      </c>
      <c r="S103">
        <v>2.5833333333333335</v>
      </c>
      <c r="T103">
        <v>0</v>
      </c>
      <c r="U103">
        <v>0</v>
      </c>
    </row>
    <row r="104" spans="9:21">
      <c r="I104" s="78">
        <v>0</v>
      </c>
      <c r="J104" s="78">
        <v>0.11944444444444441</v>
      </c>
      <c r="K104" s="78">
        <v>0</v>
      </c>
      <c r="L104" s="78">
        <v>0</v>
      </c>
      <c r="M104" s="79">
        <f t="shared" si="6"/>
        <v>0</v>
      </c>
      <c r="N104" s="79">
        <f t="shared" si="7"/>
        <v>2.8666666666666658</v>
      </c>
      <c r="O104" s="79">
        <f t="shared" si="8"/>
        <v>0</v>
      </c>
      <c r="P104" s="79">
        <f t="shared" si="9"/>
        <v>0</v>
      </c>
      <c r="R104">
        <v>0</v>
      </c>
      <c r="S104">
        <v>2.8666666666666658</v>
      </c>
      <c r="T104">
        <v>0</v>
      </c>
      <c r="U104">
        <v>0</v>
      </c>
    </row>
    <row r="105" spans="9:21">
      <c r="I105" s="78">
        <v>0</v>
      </c>
      <c r="J105" s="78">
        <v>0.2013888888888889</v>
      </c>
      <c r="K105" s="78">
        <v>0</v>
      </c>
      <c r="L105" s="78">
        <v>0</v>
      </c>
      <c r="M105" s="79">
        <f t="shared" si="6"/>
        <v>0</v>
      </c>
      <c r="N105" s="79">
        <f t="shared" si="7"/>
        <v>4.8333333333333339</v>
      </c>
      <c r="O105" s="79">
        <f t="shared" si="8"/>
        <v>0</v>
      </c>
      <c r="P105" s="79">
        <f t="shared" si="9"/>
        <v>0</v>
      </c>
      <c r="R105">
        <v>0</v>
      </c>
      <c r="S105">
        <v>4.8333333333333339</v>
      </c>
      <c r="T105">
        <v>0</v>
      </c>
      <c r="U105">
        <v>0</v>
      </c>
    </row>
    <row r="106" spans="9:21">
      <c r="I106" s="78">
        <v>0.35277777777777775</v>
      </c>
      <c r="J106" s="78">
        <v>0</v>
      </c>
      <c r="K106" s="78">
        <v>0</v>
      </c>
      <c r="L106" s="78">
        <v>0</v>
      </c>
      <c r="M106" s="79">
        <f t="shared" si="6"/>
        <v>8.466666666666665</v>
      </c>
      <c r="N106" s="79">
        <f t="shared" si="7"/>
        <v>0</v>
      </c>
      <c r="O106" s="79">
        <f t="shared" si="8"/>
        <v>0</v>
      </c>
      <c r="P106" s="79">
        <f t="shared" si="9"/>
        <v>0</v>
      </c>
      <c r="R106">
        <v>8.466666666666665</v>
      </c>
      <c r="S106">
        <v>0</v>
      </c>
      <c r="T106">
        <v>0</v>
      </c>
      <c r="U106">
        <v>0</v>
      </c>
    </row>
    <row r="107" spans="9:21">
      <c r="I107" s="78">
        <v>0.25486111111111115</v>
      </c>
      <c r="J107" s="78">
        <v>0</v>
      </c>
      <c r="K107" s="78">
        <v>0</v>
      </c>
      <c r="L107" s="78">
        <v>0</v>
      </c>
      <c r="M107" s="79">
        <f t="shared" si="6"/>
        <v>6.1166666666666671</v>
      </c>
      <c r="N107" s="79">
        <f t="shared" si="7"/>
        <v>0</v>
      </c>
      <c r="O107" s="79">
        <f t="shared" si="8"/>
        <v>0</v>
      </c>
      <c r="P107" s="79">
        <f t="shared" si="9"/>
        <v>0</v>
      </c>
      <c r="R107">
        <v>6.1166666666666671</v>
      </c>
      <c r="S107">
        <v>0</v>
      </c>
      <c r="T107">
        <v>0</v>
      </c>
      <c r="U107">
        <v>0</v>
      </c>
    </row>
    <row r="108" spans="9:21">
      <c r="I108" s="78">
        <v>0.22499999999999987</v>
      </c>
      <c r="J108" s="78">
        <v>0</v>
      </c>
      <c r="K108" s="78">
        <v>0</v>
      </c>
      <c r="L108" s="78">
        <v>0</v>
      </c>
      <c r="M108" s="79">
        <f t="shared" si="6"/>
        <v>5.3999999999999968</v>
      </c>
      <c r="N108" s="79">
        <f t="shared" si="7"/>
        <v>0</v>
      </c>
      <c r="O108" s="79">
        <f t="shared" si="8"/>
        <v>0</v>
      </c>
      <c r="P108" s="79">
        <f t="shared" si="9"/>
        <v>0</v>
      </c>
      <c r="R108">
        <v>5.3999999999999968</v>
      </c>
      <c r="S108">
        <v>0</v>
      </c>
      <c r="T108">
        <v>0</v>
      </c>
      <c r="U108">
        <v>0</v>
      </c>
    </row>
    <row r="109" spans="9:21">
      <c r="I109" s="78">
        <v>1.2500000000000011E-2</v>
      </c>
      <c r="J109" s="78">
        <v>0</v>
      </c>
      <c r="K109" s="78">
        <v>0</v>
      </c>
      <c r="L109" s="78">
        <v>0</v>
      </c>
      <c r="M109" s="79">
        <f t="shared" si="6"/>
        <v>0.30000000000000027</v>
      </c>
      <c r="N109" s="79">
        <f t="shared" si="7"/>
        <v>0</v>
      </c>
      <c r="O109" s="79">
        <f t="shared" si="8"/>
        <v>0</v>
      </c>
      <c r="P109" s="79">
        <f t="shared" si="9"/>
        <v>0</v>
      </c>
      <c r="R109">
        <v>0.30000000000000027</v>
      </c>
      <c r="S109">
        <v>0</v>
      </c>
      <c r="T109">
        <v>0</v>
      </c>
      <c r="U109">
        <v>0</v>
      </c>
    </row>
    <row r="110" spans="9:21">
      <c r="I110" s="78">
        <v>0</v>
      </c>
      <c r="J110" s="78">
        <v>7.0833333333333304E-2</v>
      </c>
      <c r="K110" s="78">
        <v>0</v>
      </c>
      <c r="L110" s="78">
        <v>0</v>
      </c>
      <c r="M110" s="79">
        <f t="shared" si="6"/>
        <v>0</v>
      </c>
      <c r="N110" s="79">
        <f t="shared" si="7"/>
        <v>1.6999999999999993</v>
      </c>
      <c r="O110" s="79">
        <f t="shared" si="8"/>
        <v>0</v>
      </c>
      <c r="P110" s="79">
        <f t="shared" si="9"/>
        <v>0</v>
      </c>
      <c r="R110">
        <v>0</v>
      </c>
      <c r="S110">
        <v>1.6999999999999993</v>
      </c>
      <c r="T110">
        <v>0</v>
      </c>
      <c r="U110">
        <v>0</v>
      </c>
    </row>
    <row r="111" spans="9:21">
      <c r="I111" s="78">
        <v>0</v>
      </c>
      <c r="J111" s="78">
        <v>0</v>
      </c>
      <c r="K111" s="78">
        <v>0</v>
      </c>
      <c r="L111" s="78">
        <v>1.4395833333333332</v>
      </c>
      <c r="M111" s="79">
        <f t="shared" si="6"/>
        <v>0</v>
      </c>
      <c r="N111" s="79">
        <f t="shared" si="7"/>
        <v>0</v>
      </c>
      <c r="O111" s="79">
        <f t="shared" si="8"/>
        <v>0</v>
      </c>
      <c r="P111" s="79">
        <f t="shared" si="9"/>
        <v>34.549999999999997</v>
      </c>
      <c r="R111">
        <v>0</v>
      </c>
      <c r="S111">
        <v>0</v>
      </c>
      <c r="T111">
        <v>0</v>
      </c>
      <c r="U111">
        <v>34.549999999999997</v>
      </c>
    </row>
    <row r="112" spans="9:21">
      <c r="I112" s="78">
        <v>1.5277777777777835E-2</v>
      </c>
      <c r="J112" s="78">
        <v>0</v>
      </c>
      <c r="K112" s="78">
        <v>0</v>
      </c>
      <c r="L112" s="78">
        <v>0</v>
      </c>
      <c r="M112" s="79">
        <f t="shared" si="6"/>
        <v>0.36666666666666803</v>
      </c>
      <c r="N112" s="79">
        <f t="shared" si="7"/>
        <v>0</v>
      </c>
      <c r="O112" s="79">
        <f t="shared" si="8"/>
        <v>0</v>
      </c>
      <c r="P112" s="79">
        <f t="shared" si="9"/>
        <v>0</v>
      </c>
      <c r="R112">
        <v>0.36666666666666803</v>
      </c>
      <c r="S112">
        <v>0</v>
      </c>
      <c r="T112">
        <v>0</v>
      </c>
      <c r="U112">
        <v>0</v>
      </c>
    </row>
    <row r="113" spans="9:21">
      <c r="I113" s="78">
        <v>0</v>
      </c>
      <c r="J113" s="78">
        <v>0</v>
      </c>
      <c r="K113" s="78">
        <v>0</v>
      </c>
      <c r="L113" s="78">
        <v>1.495138888888889</v>
      </c>
      <c r="M113" s="79">
        <f t="shared" si="6"/>
        <v>0</v>
      </c>
      <c r="N113" s="79">
        <f t="shared" si="7"/>
        <v>0</v>
      </c>
      <c r="O113" s="79">
        <f t="shared" si="8"/>
        <v>0</v>
      </c>
      <c r="P113" s="79">
        <f t="shared" si="9"/>
        <v>35.88333333333334</v>
      </c>
      <c r="R113">
        <v>0</v>
      </c>
      <c r="S113">
        <v>0</v>
      </c>
      <c r="T113">
        <v>0</v>
      </c>
      <c r="U113">
        <v>35.88333333333334</v>
      </c>
    </row>
    <row r="114" spans="9:21">
      <c r="I114" s="78">
        <v>0</v>
      </c>
      <c r="J114" s="78">
        <v>0</v>
      </c>
      <c r="K114" s="78">
        <v>0</v>
      </c>
      <c r="L114" s="78">
        <v>1.2840277777777778</v>
      </c>
      <c r="M114" s="79">
        <f t="shared" si="6"/>
        <v>0</v>
      </c>
      <c r="N114" s="79">
        <f t="shared" si="7"/>
        <v>0</v>
      </c>
      <c r="O114" s="79">
        <f t="shared" si="8"/>
        <v>0</v>
      </c>
      <c r="P114" s="79">
        <f t="shared" si="9"/>
        <v>30.816666666666666</v>
      </c>
      <c r="R114">
        <v>0</v>
      </c>
      <c r="S114">
        <v>0</v>
      </c>
      <c r="T114">
        <v>0</v>
      </c>
      <c r="U114">
        <v>30.816666666666666</v>
      </c>
    </row>
    <row r="115" spans="9:21">
      <c r="I115" s="78">
        <v>0.3527777777777778</v>
      </c>
      <c r="J115" s="78">
        <v>0</v>
      </c>
      <c r="K115" s="78">
        <v>0</v>
      </c>
      <c r="L115" s="78">
        <v>0</v>
      </c>
      <c r="M115" s="79">
        <f t="shared" si="6"/>
        <v>8.4666666666666668</v>
      </c>
      <c r="N115" s="79">
        <f t="shared" si="7"/>
        <v>0</v>
      </c>
      <c r="O115" s="79">
        <f t="shared" si="8"/>
        <v>0</v>
      </c>
      <c r="P115" s="79">
        <f t="shared" si="9"/>
        <v>0</v>
      </c>
      <c r="R115">
        <v>8.4666666666666668</v>
      </c>
      <c r="S115">
        <v>0</v>
      </c>
      <c r="T115">
        <v>0</v>
      </c>
      <c r="U115">
        <v>0</v>
      </c>
    </row>
    <row r="116" spans="9:21">
      <c r="I116" s="78">
        <v>0.71736111111111112</v>
      </c>
      <c r="J116" s="78">
        <v>0</v>
      </c>
      <c r="K116" s="78">
        <v>0</v>
      </c>
      <c r="L116" s="78">
        <v>0</v>
      </c>
      <c r="M116" s="79">
        <f t="shared" si="6"/>
        <v>17.216666666666669</v>
      </c>
      <c r="N116" s="79">
        <f t="shared" si="7"/>
        <v>0</v>
      </c>
      <c r="O116" s="79">
        <f t="shared" si="8"/>
        <v>0</v>
      </c>
      <c r="P116" s="79">
        <f t="shared" si="9"/>
        <v>0</v>
      </c>
      <c r="R116">
        <v>17.216666666666669</v>
      </c>
      <c r="S116">
        <v>0</v>
      </c>
      <c r="T116">
        <v>0</v>
      </c>
      <c r="U116">
        <v>0</v>
      </c>
    </row>
    <row r="117" spans="9:21">
      <c r="I117" s="78">
        <v>0.21944444444444439</v>
      </c>
      <c r="J117" s="78">
        <v>0</v>
      </c>
      <c r="K117" s="78">
        <v>0</v>
      </c>
      <c r="L117" s="78">
        <v>0</v>
      </c>
      <c r="M117" s="79">
        <f t="shared" si="6"/>
        <v>5.2666666666666657</v>
      </c>
      <c r="N117" s="79">
        <f t="shared" si="7"/>
        <v>0</v>
      </c>
      <c r="O117" s="79">
        <f t="shared" si="8"/>
        <v>0</v>
      </c>
      <c r="P117" s="79">
        <f t="shared" si="9"/>
        <v>0</v>
      </c>
      <c r="R117">
        <v>5.2666666666666657</v>
      </c>
      <c r="S117">
        <v>0</v>
      </c>
      <c r="T117">
        <v>0</v>
      </c>
      <c r="U117">
        <v>0</v>
      </c>
    </row>
    <row r="118" spans="9:21">
      <c r="I118" s="78">
        <v>0</v>
      </c>
      <c r="J118" s="78">
        <v>0</v>
      </c>
      <c r="K118" s="78">
        <v>0</v>
      </c>
      <c r="L118" s="78">
        <v>0.32500000000000001</v>
      </c>
      <c r="M118" s="79">
        <f t="shared" si="6"/>
        <v>0</v>
      </c>
      <c r="N118" s="79">
        <f t="shared" si="7"/>
        <v>0</v>
      </c>
      <c r="O118" s="79">
        <f t="shared" si="8"/>
        <v>0</v>
      </c>
      <c r="P118" s="79">
        <f t="shared" si="9"/>
        <v>7.8000000000000007</v>
      </c>
      <c r="R118">
        <v>0</v>
      </c>
      <c r="S118">
        <v>0</v>
      </c>
      <c r="T118">
        <v>0</v>
      </c>
      <c r="U118">
        <v>7.8000000000000007</v>
      </c>
    </row>
    <row r="119" spans="9:21">
      <c r="I119" s="78">
        <v>0</v>
      </c>
      <c r="J119" s="78">
        <v>0</v>
      </c>
      <c r="K119" s="78">
        <v>0</v>
      </c>
      <c r="L119" s="78">
        <v>0.77361111111111114</v>
      </c>
      <c r="M119" s="79">
        <f t="shared" si="6"/>
        <v>0</v>
      </c>
      <c r="N119" s="79">
        <f t="shared" si="7"/>
        <v>0</v>
      </c>
      <c r="O119" s="79">
        <f t="shared" si="8"/>
        <v>0</v>
      </c>
      <c r="P119" s="79">
        <f t="shared" si="9"/>
        <v>18.566666666666666</v>
      </c>
      <c r="R119">
        <v>0</v>
      </c>
      <c r="S119">
        <v>0</v>
      </c>
      <c r="T119">
        <v>0</v>
      </c>
      <c r="U119">
        <v>18.566666666666666</v>
      </c>
    </row>
    <row r="120" spans="9:21">
      <c r="I120" s="78">
        <v>0</v>
      </c>
      <c r="J120" s="78">
        <v>0</v>
      </c>
      <c r="K120" s="78">
        <v>0</v>
      </c>
      <c r="L120" s="78">
        <v>1.3638888888888889</v>
      </c>
      <c r="M120" s="79">
        <f t="shared" si="6"/>
        <v>0</v>
      </c>
      <c r="N120" s="79">
        <f t="shared" si="7"/>
        <v>0</v>
      </c>
      <c r="O120" s="79">
        <f t="shared" si="8"/>
        <v>0</v>
      </c>
      <c r="P120" s="79">
        <f t="shared" si="9"/>
        <v>32.733333333333334</v>
      </c>
      <c r="R120">
        <v>0</v>
      </c>
      <c r="S120">
        <v>0</v>
      </c>
      <c r="T120">
        <v>0</v>
      </c>
      <c r="U120">
        <v>32.733333333333334</v>
      </c>
    </row>
    <row r="121" spans="9:21">
      <c r="I121" s="78">
        <v>0</v>
      </c>
      <c r="J121" s="78">
        <v>0</v>
      </c>
      <c r="K121" s="78">
        <v>0.43611111111111106</v>
      </c>
      <c r="L121" s="78">
        <v>0</v>
      </c>
      <c r="M121" s="79">
        <f t="shared" si="6"/>
        <v>0</v>
      </c>
      <c r="N121" s="79">
        <f t="shared" si="7"/>
        <v>0</v>
      </c>
      <c r="O121" s="79">
        <f t="shared" si="8"/>
        <v>10.466666666666665</v>
      </c>
      <c r="P121" s="79">
        <f t="shared" si="9"/>
        <v>0</v>
      </c>
      <c r="R121">
        <v>0</v>
      </c>
      <c r="S121">
        <v>0</v>
      </c>
      <c r="T121">
        <v>10.466666666666665</v>
      </c>
      <c r="U121">
        <v>0</v>
      </c>
    </row>
    <row r="122" spans="9:21">
      <c r="I122" s="78">
        <v>0.45694444444444432</v>
      </c>
      <c r="J122" s="78">
        <v>0</v>
      </c>
      <c r="K122" s="78">
        <v>0</v>
      </c>
      <c r="L122" s="78">
        <v>0</v>
      </c>
      <c r="M122" s="79">
        <f t="shared" si="6"/>
        <v>10.966666666666663</v>
      </c>
      <c r="N122" s="79">
        <f t="shared" si="7"/>
        <v>0</v>
      </c>
      <c r="O122" s="79">
        <f t="shared" si="8"/>
        <v>0</v>
      </c>
      <c r="P122" s="79">
        <f t="shared" si="9"/>
        <v>0</v>
      </c>
      <c r="R122">
        <v>10.966666666666663</v>
      </c>
      <c r="S122">
        <v>0</v>
      </c>
      <c r="T122">
        <v>0</v>
      </c>
      <c r="U122">
        <v>0</v>
      </c>
    </row>
    <row r="123" spans="9:21">
      <c r="I123" s="78">
        <v>0.21527777777777773</v>
      </c>
      <c r="J123" s="78">
        <v>0</v>
      </c>
      <c r="K123" s="78">
        <v>0</v>
      </c>
      <c r="L123" s="78">
        <v>0</v>
      </c>
      <c r="M123" s="79">
        <f t="shared" si="6"/>
        <v>5.1666666666666661</v>
      </c>
      <c r="N123" s="79">
        <f t="shared" si="7"/>
        <v>0</v>
      </c>
      <c r="O123" s="79">
        <f t="shared" si="8"/>
        <v>0</v>
      </c>
      <c r="P123" s="79">
        <f t="shared" si="9"/>
        <v>0</v>
      </c>
      <c r="R123">
        <v>5.1666666666666661</v>
      </c>
      <c r="S123">
        <v>0</v>
      </c>
      <c r="T123">
        <v>0</v>
      </c>
      <c r="U123">
        <v>0</v>
      </c>
    </row>
    <row r="124" spans="9:21">
      <c r="I124" s="78">
        <v>0</v>
      </c>
      <c r="J124" s="78">
        <v>0</v>
      </c>
      <c r="K124" s="78">
        <v>0</v>
      </c>
      <c r="L124" s="78">
        <v>2.9201388888888888</v>
      </c>
      <c r="M124" s="79">
        <f t="shared" si="6"/>
        <v>0</v>
      </c>
      <c r="N124" s="79">
        <f t="shared" si="7"/>
        <v>0</v>
      </c>
      <c r="O124" s="79">
        <f t="shared" si="8"/>
        <v>0</v>
      </c>
      <c r="P124" s="79">
        <f t="shared" si="9"/>
        <v>70.083333333333329</v>
      </c>
      <c r="R124">
        <v>0</v>
      </c>
      <c r="S124">
        <v>0</v>
      </c>
      <c r="T124">
        <v>0</v>
      </c>
      <c r="U124">
        <v>70.083333333333329</v>
      </c>
    </row>
    <row r="125" spans="9:21">
      <c r="I125" s="78">
        <v>0</v>
      </c>
      <c r="J125" s="78">
        <v>0</v>
      </c>
      <c r="K125" s="78">
        <v>0</v>
      </c>
      <c r="L125" s="78">
        <v>1.5881944444444445</v>
      </c>
      <c r="M125" s="79">
        <f t="shared" si="6"/>
        <v>0</v>
      </c>
      <c r="N125" s="79">
        <f t="shared" si="7"/>
        <v>0</v>
      </c>
      <c r="O125" s="79">
        <f t="shared" si="8"/>
        <v>0</v>
      </c>
      <c r="P125" s="79">
        <f t="shared" si="9"/>
        <v>38.116666666666667</v>
      </c>
      <c r="R125">
        <v>0</v>
      </c>
      <c r="S125">
        <v>0</v>
      </c>
      <c r="T125">
        <v>0</v>
      </c>
      <c r="U125">
        <v>38.116666666666667</v>
      </c>
    </row>
    <row r="126" spans="9:21">
      <c r="I126" s="78">
        <v>8.8888888888888906E-2</v>
      </c>
      <c r="J126" s="78">
        <v>0</v>
      </c>
      <c r="K126" s="78">
        <v>0</v>
      </c>
      <c r="L126" s="78">
        <v>0</v>
      </c>
      <c r="M126" s="79">
        <f t="shared" si="6"/>
        <v>2.1333333333333337</v>
      </c>
      <c r="N126" s="79">
        <f t="shared" si="7"/>
        <v>0</v>
      </c>
      <c r="O126" s="79">
        <f t="shared" si="8"/>
        <v>0</v>
      </c>
      <c r="P126" s="79">
        <f t="shared" si="9"/>
        <v>0</v>
      </c>
      <c r="R126">
        <v>2.1333333333333337</v>
      </c>
      <c r="S126">
        <v>0</v>
      </c>
      <c r="T126">
        <v>0</v>
      </c>
      <c r="U126">
        <v>0</v>
      </c>
    </row>
    <row r="127" spans="9:21">
      <c r="I127" s="78">
        <v>5.9722222222222232E-2</v>
      </c>
      <c r="J127" s="78">
        <v>0</v>
      </c>
      <c r="K127" s="78">
        <v>0</v>
      </c>
      <c r="L127" s="78">
        <v>0</v>
      </c>
      <c r="M127" s="79">
        <f t="shared" si="6"/>
        <v>1.4333333333333336</v>
      </c>
      <c r="N127" s="79">
        <f t="shared" si="7"/>
        <v>0</v>
      </c>
      <c r="O127" s="79">
        <f t="shared" si="8"/>
        <v>0</v>
      </c>
      <c r="P127" s="79">
        <f t="shared" si="9"/>
        <v>0</v>
      </c>
      <c r="R127">
        <v>1.4333333333333336</v>
      </c>
      <c r="S127">
        <v>0</v>
      </c>
      <c r="T127">
        <v>0</v>
      </c>
      <c r="U127">
        <v>0</v>
      </c>
    </row>
    <row r="128" spans="9:21">
      <c r="I128" s="78">
        <v>1.0645833333333332</v>
      </c>
      <c r="J128" s="78">
        <v>0</v>
      </c>
      <c r="K128" s="78">
        <v>0</v>
      </c>
      <c r="L128" s="78">
        <v>0</v>
      </c>
      <c r="M128" s="79">
        <f t="shared" si="6"/>
        <v>25.549999999999997</v>
      </c>
      <c r="N128" s="79">
        <f t="shared" si="7"/>
        <v>0</v>
      </c>
      <c r="O128" s="79">
        <f t="shared" si="8"/>
        <v>0</v>
      </c>
      <c r="P128" s="79">
        <f t="shared" si="9"/>
        <v>0</v>
      </c>
      <c r="R128">
        <v>25.549999999999997</v>
      </c>
      <c r="S128">
        <v>0</v>
      </c>
      <c r="T128">
        <v>0</v>
      </c>
      <c r="U128">
        <v>0</v>
      </c>
    </row>
    <row r="129" spans="9:21">
      <c r="I129" s="78">
        <v>0.40486111111111106</v>
      </c>
      <c r="J129" s="78">
        <v>0</v>
      </c>
      <c r="K129" s="78">
        <v>0</v>
      </c>
      <c r="L129" s="78">
        <v>0</v>
      </c>
      <c r="M129" s="79">
        <f t="shared" si="6"/>
        <v>9.716666666666665</v>
      </c>
      <c r="N129" s="79">
        <f t="shared" si="7"/>
        <v>0</v>
      </c>
      <c r="O129" s="79">
        <f t="shared" si="8"/>
        <v>0</v>
      </c>
      <c r="P129" s="79">
        <f t="shared" si="9"/>
        <v>0</v>
      </c>
      <c r="R129">
        <v>9.716666666666665</v>
      </c>
      <c r="S129">
        <v>0</v>
      </c>
      <c r="T129">
        <v>0</v>
      </c>
      <c r="U129">
        <v>0</v>
      </c>
    </row>
    <row r="130" spans="9:21">
      <c r="I130" s="78">
        <v>0</v>
      </c>
      <c r="J130" s="78">
        <v>0</v>
      </c>
      <c r="K130" s="78">
        <v>0.53541666666666665</v>
      </c>
      <c r="L130" s="78">
        <v>0</v>
      </c>
      <c r="M130" s="79">
        <f t="shared" si="6"/>
        <v>0</v>
      </c>
      <c r="N130" s="79">
        <f t="shared" si="7"/>
        <v>0</v>
      </c>
      <c r="O130" s="79">
        <f t="shared" si="8"/>
        <v>12.85</v>
      </c>
      <c r="P130" s="79">
        <f t="shared" si="9"/>
        <v>0</v>
      </c>
      <c r="R130">
        <v>0</v>
      </c>
      <c r="S130">
        <v>0</v>
      </c>
      <c r="T130">
        <v>12.85</v>
      </c>
      <c r="U130">
        <v>0</v>
      </c>
    </row>
    <row r="131" spans="9:21">
      <c r="I131" s="78">
        <v>0.22083333333333338</v>
      </c>
      <c r="J131" s="78">
        <v>0</v>
      </c>
      <c r="K131" s="78">
        <v>0</v>
      </c>
      <c r="L131" s="78">
        <v>0</v>
      </c>
      <c r="M131" s="79">
        <f t="shared" si="6"/>
        <v>5.3000000000000007</v>
      </c>
      <c r="N131" s="79">
        <f t="shared" si="7"/>
        <v>0</v>
      </c>
      <c r="O131" s="79">
        <f t="shared" si="8"/>
        <v>0</v>
      </c>
      <c r="P131" s="79">
        <f t="shared" si="9"/>
        <v>0</v>
      </c>
      <c r="R131">
        <v>5.3000000000000007</v>
      </c>
      <c r="S131">
        <v>0</v>
      </c>
      <c r="T131">
        <v>0</v>
      </c>
      <c r="U131">
        <v>0</v>
      </c>
    </row>
    <row r="132" spans="9:21">
      <c r="I132" s="78">
        <v>0</v>
      </c>
      <c r="J132" s="78">
        <v>0</v>
      </c>
      <c r="K132" s="78">
        <v>0</v>
      </c>
      <c r="L132" s="78">
        <v>1.4256944444444446</v>
      </c>
      <c r="M132" s="79">
        <f t="shared" si="6"/>
        <v>0</v>
      </c>
      <c r="N132" s="79">
        <f t="shared" si="7"/>
        <v>0</v>
      </c>
      <c r="O132" s="79">
        <f t="shared" si="8"/>
        <v>0</v>
      </c>
      <c r="P132" s="79">
        <f t="shared" si="9"/>
        <v>34.216666666666669</v>
      </c>
      <c r="R132">
        <v>0</v>
      </c>
      <c r="S132">
        <v>0</v>
      </c>
      <c r="T132">
        <v>0</v>
      </c>
      <c r="U132">
        <v>34.216666666666669</v>
      </c>
    </row>
    <row r="133" spans="9:21">
      <c r="I133" s="78">
        <v>2.777777777777779E-2</v>
      </c>
      <c r="J133" s="78">
        <v>0</v>
      </c>
      <c r="K133" s="78">
        <v>0</v>
      </c>
      <c r="L133" s="78">
        <v>0</v>
      </c>
      <c r="M133" s="79">
        <f t="shared" si="6"/>
        <v>0.66666666666666696</v>
      </c>
      <c r="N133" s="79">
        <f t="shared" si="7"/>
        <v>0</v>
      </c>
      <c r="O133" s="79">
        <f t="shared" si="8"/>
        <v>0</v>
      </c>
      <c r="P133" s="79">
        <f t="shared" si="9"/>
        <v>0</v>
      </c>
      <c r="R133">
        <v>0.66666666666666696</v>
      </c>
      <c r="S133">
        <v>0</v>
      </c>
      <c r="T133">
        <v>0</v>
      </c>
      <c r="U133">
        <v>0</v>
      </c>
    </row>
    <row r="134" spans="9:21">
      <c r="I134" s="78">
        <v>0</v>
      </c>
      <c r="J134" s="78">
        <v>0</v>
      </c>
      <c r="K134" s="78">
        <v>0</v>
      </c>
      <c r="L134" s="78">
        <v>0.11111111111111116</v>
      </c>
      <c r="M134" s="79">
        <f t="shared" si="6"/>
        <v>0</v>
      </c>
      <c r="N134" s="79">
        <f t="shared" si="7"/>
        <v>0</v>
      </c>
      <c r="O134" s="79">
        <f t="shared" si="8"/>
        <v>0</v>
      </c>
      <c r="P134" s="79">
        <f t="shared" si="9"/>
        <v>2.6666666666666679</v>
      </c>
      <c r="R134">
        <v>0</v>
      </c>
      <c r="S134">
        <v>0</v>
      </c>
      <c r="T134">
        <v>0</v>
      </c>
      <c r="U134">
        <v>2.6666666666666679</v>
      </c>
    </row>
    <row r="135" spans="9:21">
      <c r="I135" s="78">
        <v>0</v>
      </c>
      <c r="J135" s="78">
        <v>0</v>
      </c>
      <c r="K135" s="78">
        <v>0</v>
      </c>
      <c r="L135" s="78">
        <v>2.2590277777777779</v>
      </c>
      <c r="M135" s="79">
        <f t="shared" si="6"/>
        <v>0</v>
      </c>
      <c r="N135" s="79">
        <f t="shared" si="7"/>
        <v>0</v>
      </c>
      <c r="O135" s="79">
        <f t="shared" si="8"/>
        <v>0</v>
      </c>
      <c r="P135" s="79">
        <f t="shared" si="9"/>
        <v>54.216666666666669</v>
      </c>
      <c r="R135">
        <v>0</v>
      </c>
      <c r="S135">
        <v>0</v>
      </c>
      <c r="T135">
        <v>0</v>
      </c>
      <c r="U135">
        <v>54.216666666666669</v>
      </c>
    </row>
    <row r="136" spans="9:21">
      <c r="I136" s="78">
        <v>9.5833333333333326E-2</v>
      </c>
      <c r="J136" s="78">
        <v>0</v>
      </c>
      <c r="K136" s="78">
        <v>0</v>
      </c>
      <c r="L136" s="78">
        <v>0</v>
      </c>
      <c r="M136" s="79">
        <f t="shared" si="6"/>
        <v>2.2999999999999998</v>
      </c>
      <c r="N136" s="79">
        <f t="shared" si="7"/>
        <v>0</v>
      </c>
      <c r="O136" s="79">
        <f t="shared" si="8"/>
        <v>0</v>
      </c>
      <c r="P136" s="79">
        <f t="shared" si="9"/>
        <v>0</v>
      </c>
      <c r="R136">
        <v>2.2999999999999998</v>
      </c>
      <c r="S136">
        <v>0</v>
      </c>
      <c r="T136">
        <v>0</v>
      </c>
      <c r="U136">
        <v>0</v>
      </c>
    </row>
    <row r="137" spans="9:21">
      <c r="I137" s="78">
        <v>0</v>
      </c>
      <c r="J137" s="78">
        <v>0</v>
      </c>
      <c r="K137" s="78">
        <v>0</v>
      </c>
      <c r="L137" s="78">
        <v>3.6881944444444446</v>
      </c>
      <c r="M137" s="79">
        <f t="shared" si="6"/>
        <v>0</v>
      </c>
      <c r="N137" s="79">
        <f t="shared" si="7"/>
        <v>0</v>
      </c>
      <c r="O137" s="79">
        <f t="shared" si="8"/>
        <v>0</v>
      </c>
      <c r="P137" s="79">
        <f t="shared" si="9"/>
        <v>88.516666666666666</v>
      </c>
      <c r="R137">
        <v>0</v>
      </c>
      <c r="S137">
        <v>0</v>
      </c>
      <c r="T137">
        <v>0</v>
      </c>
      <c r="U137">
        <v>88.516666666666666</v>
      </c>
    </row>
    <row r="138" spans="9:21">
      <c r="I138" s="78">
        <v>0</v>
      </c>
      <c r="J138" s="78">
        <v>0</v>
      </c>
      <c r="K138" s="78">
        <v>0</v>
      </c>
      <c r="L138" s="78">
        <v>0.3798611111111112</v>
      </c>
      <c r="M138" s="79">
        <f t="shared" si="6"/>
        <v>0</v>
      </c>
      <c r="N138" s="79">
        <f t="shared" si="7"/>
        <v>0</v>
      </c>
      <c r="O138" s="79">
        <f t="shared" si="8"/>
        <v>0</v>
      </c>
      <c r="P138" s="79">
        <f t="shared" si="9"/>
        <v>9.1166666666666689</v>
      </c>
      <c r="R138">
        <v>0</v>
      </c>
      <c r="S138">
        <v>0</v>
      </c>
      <c r="T138">
        <v>0</v>
      </c>
      <c r="U138">
        <v>9.1166666666666689</v>
      </c>
    </row>
    <row r="139" spans="9:21">
      <c r="I139" s="78">
        <v>0.38472222222222224</v>
      </c>
      <c r="J139" s="78">
        <v>0</v>
      </c>
      <c r="K139" s="78">
        <v>0</v>
      </c>
      <c r="L139" s="78">
        <v>0</v>
      </c>
      <c r="M139" s="79">
        <f t="shared" ref="M139:M175" si="10">I139*24</f>
        <v>9.2333333333333343</v>
      </c>
      <c r="N139" s="79">
        <f t="shared" ref="N139:N175" si="11">J139*24</f>
        <v>0</v>
      </c>
      <c r="O139" s="79">
        <f t="shared" ref="O139:O175" si="12">K139*24</f>
        <v>0</v>
      </c>
      <c r="P139" s="79">
        <f t="shared" ref="P139:P175" si="13">L139*24</f>
        <v>0</v>
      </c>
      <c r="R139">
        <v>9.2333333333333343</v>
      </c>
      <c r="S139">
        <v>0</v>
      </c>
      <c r="T139">
        <v>0</v>
      </c>
      <c r="U139">
        <v>0</v>
      </c>
    </row>
    <row r="140" spans="9:21">
      <c r="I140" s="78">
        <v>0.10555555555555557</v>
      </c>
      <c r="J140" s="78">
        <v>0</v>
      </c>
      <c r="K140" s="78">
        <v>0</v>
      </c>
      <c r="L140" s="78">
        <v>0</v>
      </c>
      <c r="M140" s="79">
        <f t="shared" si="10"/>
        <v>2.5333333333333337</v>
      </c>
      <c r="N140" s="79">
        <f t="shared" si="11"/>
        <v>0</v>
      </c>
      <c r="O140" s="79">
        <f t="shared" si="12"/>
        <v>0</v>
      </c>
      <c r="P140" s="79">
        <f t="shared" si="13"/>
        <v>0</v>
      </c>
      <c r="R140">
        <v>2.5333333333333337</v>
      </c>
      <c r="S140">
        <v>0</v>
      </c>
      <c r="T140">
        <v>0</v>
      </c>
      <c r="U140">
        <v>0</v>
      </c>
    </row>
    <row r="141" spans="9:21">
      <c r="I141" s="78">
        <v>0</v>
      </c>
      <c r="J141" s="78">
        <v>0</v>
      </c>
      <c r="K141" s="78">
        <v>0</v>
      </c>
      <c r="L141" s="78">
        <v>3.8729166666666668</v>
      </c>
      <c r="M141" s="79">
        <f t="shared" si="10"/>
        <v>0</v>
      </c>
      <c r="N141" s="79">
        <f t="shared" si="11"/>
        <v>0</v>
      </c>
      <c r="O141" s="79">
        <f t="shared" si="12"/>
        <v>0</v>
      </c>
      <c r="P141" s="79">
        <f t="shared" si="13"/>
        <v>92.95</v>
      </c>
      <c r="R141">
        <v>0</v>
      </c>
      <c r="S141">
        <v>0</v>
      </c>
      <c r="T141">
        <v>0</v>
      </c>
      <c r="U141">
        <v>92.95</v>
      </c>
    </row>
    <row r="142" spans="9:21">
      <c r="I142" s="78">
        <v>8.7500000000000133E-2</v>
      </c>
      <c r="J142" s="78">
        <v>0</v>
      </c>
      <c r="K142" s="78">
        <v>0</v>
      </c>
      <c r="L142" s="78">
        <v>0</v>
      </c>
      <c r="M142" s="79">
        <f t="shared" si="10"/>
        <v>2.1000000000000032</v>
      </c>
      <c r="N142" s="79">
        <f t="shared" si="11"/>
        <v>0</v>
      </c>
      <c r="O142" s="79">
        <f t="shared" si="12"/>
        <v>0</v>
      </c>
      <c r="P142" s="79">
        <f t="shared" si="13"/>
        <v>0</v>
      </c>
      <c r="R142">
        <v>2.1000000000000032</v>
      </c>
      <c r="S142">
        <v>0</v>
      </c>
      <c r="T142">
        <v>0</v>
      </c>
      <c r="U142">
        <v>0</v>
      </c>
    </row>
    <row r="143" spans="9:21">
      <c r="I143" s="78">
        <v>0</v>
      </c>
      <c r="J143" s="78">
        <v>0</v>
      </c>
      <c r="K143" s="78">
        <v>0</v>
      </c>
      <c r="L143" s="78">
        <v>0</v>
      </c>
      <c r="M143" s="79">
        <f t="shared" si="10"/>
        <v>0</v>
      </c>
      <c r="N143" s="79">
        <f t="shared" si="11"/>
        <v>0</v>
      </c>
      <c r="O143" s="79">
        <f t="shared" si="12"/>
        <v>0</v>
      </c>
      <c r="P143" s="79">
        <f t="shared" si="13"/>
        <v>0</v>
      </c>
      <c r="R143">
        <v>0</v>
      </c>
      <c r="S143">
        <v>0</v>
      </c>
      <c r="T143">
        <v>0</v>
      </c>
      <c r="U143">
        <v>0</v>
      </c>
    </row>
    <row r="144" spans="9:21">
      <c r="I144" s="78">
        <v>0</v>
      </c>
      <c r="J144" s="78">
        <v>0</v>
      </c>
      <c r="K144" s="78">
        <v>0</v>
      </c>
      <c r="L144" s="78">
        <v>0.12222222222222223</v>
      </c>
      <c r="M144" s="79">
        <f t="shared" si="10"/>
        <v>0</v>
      </c>
      <c r="N144" s="79">
        <f t="shared" si="11"/>
        <v>0</v>
      </c>
      <c r="O144" s="79">
        <f t="shared" si="12"/>
        <v>0</v>
      </c>
      <c r="P144" s="79">
        <f t="shared" si="13"/>
        <v>2.9333333333333336</v>
      </c>
      <c r="R144">
        <v>0</v>
      </c>
      <c r="S144">
        <v>0</v>
      </c>
      <c r="T144">
        <v>0</v>
      </c>
      <c r="U144">
        <v>2.9333333333333336</v>
      </c>
    </row>
    <row r="145" spans="9:21">
      <c r="I145" s="78">
        <v>0</v>
      </c>
      <c r="J145" s="78">
        <v>0</v>
      </c>
      <c r="K145" s="78">
        <v>0</v>
      </c>
      <c r="L145" s="78">
        <v>0</v>
      </c>
      <c r="M145" s="79">
        <f t="shared" si="10"/>
        <v>0</v>
      </c>
      <c r="N145" s="79">
        <f t="shared" si="11"/>
        <v>0</v>
      </c>
      <c r="O145" s="79">
        <f t="shared" si="12"/>
        <v>0</v>
      </c>
      <c r="P145" s="79">
        <f t="shared" si="13"/>
        <v>0</v>
      </c>
      <c r="R145">
        <v>0</v>
      </c>
      <c r="S145">
        <v>0</v>
      </c>
      <c r="T145">
        <v>0</v>
      </c>
      <c r="U145">
        <v>0</v>
      </c>
    </row>
    <row r="146" spans="9:21">
      <c r="I146" s="78">
        <v>0</v>
      </c>
      <c r="J146" s="78">
        <v>0</v>
      </c>
      <c r="K146" s="78">
        <v>0</v>
      </c>
      <c r="L146" s="78">
        <v>0</v>
      </c>
      <c r="M146" s="79">
        <f t="shared" si="10"/>
        <v>0</v>
      </c>
      <c r="N146" s="79">
        <f t="shared" si="11"/>
        <v>0</v>
      </c>
      <c r="O146" s="79">
        <f t="shared" si="12"/>
        <v>0</v>
      </c>
      <c r="P146" s="79">
        <f t="shared" si="13"/>
        <v>0</v>
      </c>
      <c r="R146">
        <v>0</v>
      </c>
      <c r="S146">
        <v>0</v>
      </c>
      <c r="T146">
        <v>0</v>
      </c>
      <c r="U146">
        <v>0</v>
      </c>
    </row>
    <row r="147" spans="9:21">
      <c r="I147" s="78">
        <v>8.0555555555555491E-2</v>
      </c>
      <c r="J147" s="78">
        <v>0</v>
      </c>
      <c r="K147" s="78">
        <v>0</v>
      </c>
      <c r="L147" s="78">
        <v>0</v>
      </c>
      <c r="M147" s="79">
        <f t="shared" si="10"/>
        <v>1.9333333333333318</v>
      </c>
      <c r="N147" s="79">
        <f t="shared" si="11"/>
        <v>0</v>
      </c>
      <c r="O147" s="79">
        <f t="shared" si="12"/>
        <v>0</v>
      </c>
      <c r="P147" s="79">
        <f t="shared" si="13"/>
        <v>0</v>
      </c>
      <c r="R147">
        <v>1.9333333333333318</v>
      </c>
      <c r="S147">
        <v>0</v>
      </c>
      <c r="T147">
        <v>0</v>
      </c>
      <c r="U147">
        <v>0</v>
      </c>
    </row>
    <row r="148" spans="9:21">
      <c r="I148" s="78">
        <v>0</v>
      </c>
      <c r="J148" s="78">
        <v>0</v>
      </c>
      <c r="K148" s="78">
        <v>0</v>
      </c>
      <c r="L148" s="78">
        <v>1.3048611111111112</v>
      </c>
      <c r="M148" s="79">
        <f t="shared" si="10"/>
        <v>0</v>
      </c>
      <c r="N148" s="79">
        <f t="shared" si="11"/>
        <v>0</v>
      </c>
      <c r="O148" s="79">
        <f t="shared" si="12"/>
        <v>0</v>
      </c>
      <c r="P148" s="79">
        <f t="shared" si="13"/>
        <v>31.31666666666667</v>
      </c>
      <c r="R148">
        <v>0</v>
      </c>
      <c r="S148">
        <v>0</v>
      </c>
      <c r="T148">
        <v>0</v>
      </c>
      <c r="U148">
        <v>31.31666666666667</v>
      </c>
    </row>
    <row r="149" spans="9:21">
      <c r="I149" s="78">
        <v>0</v>
      </c>
      <c r="J149" s="78">
        <v>0</v>
      </c>
      <c r="K149" s="78">
        <v>0</v>
      </c>
      <c r="L149" s="78">
        <v>0.26805555555555555</v>
      </c>
      <c r="M149" s="79">
        <f t="shared" si="10"/>
        <v>0</v>
      </c>
      <c r="N149" s="79">
        <f t="shared" si="11"/>
        <v>0</v>
      </c>
      <c r="O149" s="79">
        <f t="shared" si="12"/>
        <v>0</v>
      </c>
      <c r="P149" s="79">
        <f t="shared" si="13"/>
        <v>6.4333333333333336</v>
      </c>
      <c r="R149">
        <v>0</v>
      </c>
      <c r="S149">
        <v>0</v>
      </c>
      <c r="T149">
        <v>0</v>
      </c>
      <c r="U149">
        <v>6.4333333333333336</v>
      </c>
    </row>
    <row r="150" spans="9:21">
      <c r="I150" s="78">
        <v>0</v>
      </c>
      <c r="J150" s="78">
        <v>0</v>
      </c>
      <c r="K150" s="78">
        <v>0</v>
      </c>
      <c r="L150" s="78">
        <v>1.3333333333333335</v>
      </c>
      <c r="M150" s="79">
        <f t="shared" si="10"/>
        <v>0</v>
      </c>
      <c r="N150" s="79">
        <f t="shared" si="11"/>
        <v>0</v>
      </c>
      <c r="O150" s="79">
        <f t="shared" si="12"/>
        <v>0</v>
      </c>
      <c r="P150" s="79">
        <f t="shared" si="13"/>
        <v>32</v>
      </c>
      <c r="R150">
        <v>0</v>
      </c>
      <c r="S150">
        <v>0</v>
      </c>
      <c r="T150">
        <v>0</v>
      </c>
      <c r="U150">
        <v>32</v>
      </c>
    </row>
    <row r="151" spans="9:21">
      <c r="I151" s="78">
        <v>0</v>
      </c>
      <c r="J151" s="78">
        <v>0</v>
      </c>
      <c r="K151" s="78">
        <v>0</v>
      </c>
      <c r="L151" s="78">
        <v>1.4125000000000001</v>
      </c>
      <c r="M151" s="79">
        <f t="shared" si="10"/>
        <v>0</v>
      </c>
      <c r="N151" s="79">
        <f t="shared" si="11"/>
        <v>0</v>
      </c>
      <c r="O151" s="79">
        <f t="shared" si="12"/>
        <v>0</v>
      </c>
      <c r="P151" s="79">
        <f t="shared" si="13"/>
        <v>33.900000000000006</v>
      </c>
      <c r="R151">
        <v>0</v>
      </c>
      <c r="S151">
        <v>0</v>
      </c>
      <c r="T151">
        <v>0</v>
      </c>
      <c r="U151">
        <v>33.900000000000006</v>
      </c>
    </row>
    <row r="152" spans="9:21">
      <c r="I152" s="78">
        <v>0</v>
      </c>
      <c r="J152" s="78">
        <v>0</v>
      </c>
      <c r="K152" s="78">
        <v>0</v>
      </c>
      <c r="L152" s="78">
        <v>0.39236111111111105</v>
      </c>
      <c r="M152" s="79">
        <f t="shared" si="10"/>
        <v>0</v>
      </c>
      <c r="N152" s="79">
        <f t="shared" si="11"/>
        <v>0</v>
      </c>
      <c r="O152" s="79">
        <f t="shared" si="12"/>
        <v>0</v>
      </c>
      <c r="P152" s="79">
        <f t="shared" si="13"/>
        <v>9.4166666666666643</v>
      </c>
      <c r="R152">
        <v>0</v>
      </c>
      <c r="S152">
        <v>0</v>
      </c>
      <c r="T152">
        <v>0</v>
      </c>
      <c r="U152">
        <v>9.4166666666666643</v>
      </c>
    </row>
    <row r="153" spans="9:21">
      <c r="I153" s="78">
        <v>0</v>
      </c>
      <c r="J153" s="78">
        <v>0</v>
      </c>
      <c r="K153" s="78">
        <v>0</v>
      </c>
      <c r="L153" s="78">
        <v>2.3354166666666667</v>
      </c>
      <c r="M153" s="79">
        <f t="shared" si="10"/>
        <v>0</v>
      </c>
      <c r="N153" s="79">
        <f t="shared" si="11"/>
        <v>0</v>
      </c>
      <c r="O153" s="79">
        <f t="shared" si="12"/>
        <v>0</v>
      </c>
      <c r="P153" s="79">
        <f t="shared" si="13"/>
        <v>56.05</v>
      </c>
      <c r="R153">
        <v>0</v>
      </c>
      <c r="S153">
        <v>0</v>
      </c>
      <c r="T153">
        <v>0</v>
      </c>
      <c r="U153">
        <v>56.05</v>
      </c>
    </row>
    <row r="154" spans="9:21">
      <c r="I154" s="78">
        <v>0</v>
      </c>
      <c r="J154" s="78">
        <v>0</v>
      </c>
      <c r="K154" s="78">
        <v>0</v>
      </c>
      <c r="L154" s="78">
        <v>3.6416666666666666</v>
      </c>
      <c r="M154" s="79">
        <f t="shared" si="10"/>
        <v>0</v>
      </c>
      <c r="N154" s="79">
        <f t="shared" si="11"/>
        <v>0</v>
      </c>
      <c r="O154" s="79">
        <f t="shared" si="12"/>
        <v>0</v>
      </c>
      <c r="P154" s="79">
        <f t="shared" si="13"/>
        <v>87.4</v>
      </c>
      <c r="R154">
        <v>0</v>
      </c>
      <c r="S154">
        <v>0</v>
      </c>
      <c r="T154">
        <v>0</v>
      </c>
      <c r="U154">
        <v>87.4</v>
      </c>
    </row>
    <row r="155" spans="9:21">
      <c r="I155" s="78">
        <v>0</v>
      </c>
      <c r="J155" s="78">
        <v>0</v>
      </c>
      <c r="K155" s="78">
        <v>0</v>
      </c>
      <c r="L155" s="78">
        <v>3.6138888888888889</v>
      </c>
      <c r="M155" s="79">
        <f t="shared" si="10"/>
        <v>0</v>
      </c>
      <c r="N155" s="79">
        <f t="shared" si="11"/>
        <v>0</v>
      </c>
      <c r="O155" s="79">
        <f t="shared" si="12"/>
        <v>0</v>
      </c>
      <c r="P155" s="79">
        <f t="shared" si="13"/>
        <v>86.733333333333334</v>
      </c>
      <c r="R155">
        <v>0</v>
      </c>
      <c r="S155">
        <v>0</v>
      </c>
      <c r="T155">
        <v>0</v>
      </c>
      <c r="U155">
        <v>86.733333333333334</v>
      </c>
    </row>
    <row r="156" spans="9:21">
      <c r="I156" s="78">
        <v>0</v>
      </c>
      <c r="J156" s="78">
        <v>0</v>
      </c>
      <c r="K156" s="78">
        <v>0</v>
      </c>
      <c r="L156" s="78">
        <v>0.17222222222222222</v>
      </c>
      <c r="M156" s="79">
        <f t="shared" si="10"/>
        <v>0</v>
      </c>
      <c r="N156" s="79">
        <f t="shared" si="11"/>
        <v>0</v>
      </c>
      <c r="O156" s="79">
        <f t="shared" si="12"/>
        <v>0</v>
      </c>
      <c r="P156" s="79">
        <f t="shared" si="13"/>
        <v>4.1333333333333329</v>
      </c>
      <c r="R156">
        <v>0</v>
      </c>
      <c r="S156">
        <v>0</v>
      </c>
      <c r="T156">
        <v>0</v>
      </c>
      <c r="U156">
        <v>4.1333333333333329</v>
      </c>
    </row>
    <row r="157" spans="9:21">
      <c r="I157" s="78">
        <v>0</v>
      </c>
      <c r="J157" s="78">
        <v>0</v>
      </c>
      <c r="K157" s="78">
        <v>0</v>
      </c>
      <c r="L157" s="78">
        <v>2.5472222222222225</v>
      </c>
      <c r="M157" s="79">
        <f t="shared" si="10"/>
        <v>0</v>
      </c>
      <c r="N157" s="79">
        <f t="shared" si="11"/>
        <v>0</v>
      </c>
      <c r="O157" s="79">
        <f t="shared" si="12"/>
        <v>0</v>
      </c>
      <c r="P157" s="79">
        <f t="shared" si="13"/>
        <v>61.13333333333334</v>
      </c>
      <c r="R157">
        <v>0</v>
      </c>
      <c r="S157">
        <v>0</v>
      </c>
      <c r="T157">
        <v>0</v>
      </c>
      <c r="U157">
        <v>61.13333333333334</v>
      </c>
    </row>
    <row r="158" spans="9:21">
      <c r="I158" s="78">
        <v>0</v>
      </c>
      <c r="J158" s="78">
        <v>0</v>
      </c>
      <c r="K158" s="78">
        <v>0</v>
      </c>
      <c r="L158" s="78">
        <v>3.5340277777777778</v>
      </c>
      <c r="M158" s="79">
        <f t="shared" si="10"/>
        <v>0</v>
      </c>
      <c r="N158" s="79">
        <f t="shared" si="11"/>
        <v>0</v>
      </c>
      <c r="O158" s="79">
        <f t="shared" si="12"/>
        <v>0</v>
      </c>
      <c r="P158" s="79">
        <f t="shared" si="13"/>
        <v>84.816666666666663</v>
      </c>
      <c r="R158">
        <v>0</v>
      </c>
      <c r="S158">
        <v>0</v>
      </c>
      <c r="T158">
        <v>0</v>
      </c>
      <c r="U158">
        <v>84.816666666666663</v>
      </c>
    </row>
    <row r="159" spans="9:21">
      <c r="I159" s="78">
        <v>0</v>
      </c>
      <c r="J159" s="78">
        <v>0</v>
      </c>
      <c r="K159" s="78">
        <v>0</v>
      </c>
      <c r="L159" s="78">
        <v>0.25138888888888899</v>
      </c>
      <c r="M159" s="79">
        <f t="shared" si="10"/>
        <v>0</v>
      </c>
      <c r="N159" s="79">
        <f t="shared" si="11"/>
        <v>0</v>
      </c>
      <c r="O159" s="79">
        <f t="shared" si="12"/>
        <v>0</v>
      </c>
      <c r="P159" s="79">
        <f t="shared" si="13"/>
        <v>6.0333333333333359</v>
      </c>
      <c r="R159">
        <v>0</v>
      </c>
      <c r="S159">
        <v>0</v>
      </c>
      <c r="T159">
        <v>0</v>
      </c>
      <c r="U159">
        <v>6.0333333333333359</v>
      </c>
    </row>
    <row r="160" spans="9:21">
      <c r="I160" s="78">
        <v>0.12569444444444444</v>
      </c>
      <c r="J160" s="78">
        <v>0</v>
      </c>
      <c r="K160" s="78">
        <v>0</v>
      </c>
      <c r="L160" s="78">
        <v>0</v>
      </c>
      <c r="M160" s="79">
        <f t="shared" si="10"/>
        <v>3.0166666666666666</v>
      </c>
      <c r="N160" s="79">
        <f t="shared" si="11"/>
        <v>0</v>
      </c>
      <c r="O160" s="79">
        <f t="shared" si="12"/>
        <v>0</v>
      </c>
      <c r="P160" s="79">
        <f t="shared" si="13"/>
        <v>0</v>
      </c>
      <c r="R160">
        <v>3.0166666666666666</v>
      </c>
      <c r="S160">
        <v>0</v>
      </c>
      <c r="T160">
        <v>0</v>
      </c>
      <c r="U160">
        <v>0</v>
      </c>
    </row>
    <row r="161" spans="9:21">
      <c r="I161" s="78">
        <v>0</v>
      </c>
      <c r="J161" s="78">
        <v>1.0555555555555554</v>
      </c>
      <c r="K161" s="78">
        <v>0</v>
      </c>
      <c r="L161" s="78">
        <v>0</v>
      </c>
      <c r="M161" s="79">
        <f t="shared" si="10"/>
        <v>0</v>
      </c>
      <c r="N161" s="79">
        <f t="shared" si="11"/>
        <v>25.333333333333329</v>
      </c>
      <c r="O161" s="79">
        <f t="shared" si="12"/>
        <v>0</v>
      </c>
      <c r="P161" s="79">
        <f t="shared" si="13"/>
        <v>0</v>
      </c>
      <c r="R161">
        <v>0</v>
      </c>
      <c r="S161">
        <v>25.333333333333329</v>
      </c>
      <c r="T161">
        <v>0</v>
      </c>
      <c r="U161">
        <v>0</v>
      </c>
    </row>
    <row r="162" spans="9:21">
      <c r="I162" s="78">
        <v>0</v>
      </c>
      <c r="J162" s="78">
        <v>0</v>
      </c>
      <c r="K162" s="78">
        <v>0</v>
      </c>
      <c r="L162" s="78">
        <v>0.49722222222222223</v>
      </c>
      <c r="M162" s="79">
        <f t="shared" si="10"/>
        <v>0</v>
      </c>
      <c r="N162" s="79">
        <f t="shared" si="11"/>
        <v>0</v>
      </c>
      <c r="O162" s="79">
        <f t="shared" si="12"/>
        <v>0</v>
      </c>
      <c r="P162" s="79">
        <f t="shared" si="13"/>
        <v>11.933333333333334</v>
      </c>
      <c r="R162">
        <v>0</v>
      </c>
      <c r="S162">
        <v>0</v>
      </c>
      <c r="T162">
        <v>0</v>
      </c>
      <c r="U162">
        <v>11.933333333333334</v>
      </c>
    </row>
    <row r="163" spans="9:21">
      <c r="I163" s="78">
        <v>0</v>
      </c>
      <c r="J163" s="78">
        <v>0</v>
      </c>
      <c r="K163" s="78">
        <v>0</v>
      </c>
      <c r="L163" s="78">
        <v>0.27638888888888891</v>
      </c>
      <c r="M163" s="79">
        <f t="shared" si="10"/>
        <v>0</v>
      </c>
      <c r="N163" s="79">
        <f t="shared" si="11"/>
        <v>0</v>
      </c>
      <c r="O163" s="79">
        <f t="shared" si="12"/>
        <v>0</v>
      </c>
      <c r="P163" s="79">
        <f t="shared" si="13"/>
        <v>6.6333333333333337</v>
      </c>
      <c r="R163">
        <v>0</v>
      </c>
      <c r="S163">
        <v>0</v>
      </c>
      <c r="T163">
        <v>0</v>
      </c>
      <c r="U163">
        <v>6.6333333333333337</v>
      </c>
    </row>
    <row r="164" spans="9:21">
      <c r="I164" s="78">
        <v>6.8749999999999978E-2</v>
      </c>
      <c r="J164" s="78">
        <v>0</v>
      </c>
      <c r="K164" s="78">
        <v>0</v>
      </c>
      <c r="L164" s="78">
        <v>0</v>
      </c>
      <c r="M164" s="79">
        <f t="shared" si="10"/>
        <v>1.6499999999999995</v>
      </c>
      <c r="N164" s="79">
        <f t="shared" si="11"/>
        <v>0</v>
      </c>
      <c r="O164" s="79">
        <f t="shared" si="12"/>
        <v>0</v>
      </c>
      <c r="P164" s="79">
        <f t="shared" si="13"/>
        <v>0</v>
      </c>
      <c r="R164">
        <v>1.6499999999999995</v>
      </c>
      <c r="S164">
        <v>0</v>
      </c>
      <c r="T164">
        <v>0</v>
      </c>
      <c r="U164">
        <v>0</v>
      </c>
    </row>
    <row r="165" spans="9:21">
      <c r="I165" s="78">
        <v>0</v>
      </c>
      <c r="J165" s="78">
        <v>0</v>
      </c>
      <c r="K165" s="78">
        <v>0</v>
      </c>
      <c r="L165" s="78">
        <v>1.7034722222222225</v>
      </c>
      <c r="M165" s="79">
        <f t="shared" si="10"/>
        <v>0</v>
      </c>
      <c r="N165" s="79">
        <f t="shared" si="11"/>
        <v>0</v>
      </c>
      <c r="O165" s="79">
        <f t="shared" si="12"/>
        <v>0</v>
      </c>
      <c r="P165" s="79">
        <f t="shared" si="13"/>
        <v>40.88333333333334</v>
      </c>
      <c r="R165">
        <v>0</v>
      </c>
      <c r="S165">
        <v>0</v>
      </c>
      <c r="T165">
        <v>0</v>
      </c>
      <c r="U165">
        <v>40.88333333333334</v>
      </c>
    </row>
    <row r="166" spans="9:21">
      <c r="I166" s="78">
        <v>0</v>
      </c>
      <c r="J166" s="78">
        <v>0</v>
      </c>
      <c r="K166" s="78">
        <v>0</v>
      </c>
      <c r="L166" s="78">
        <v>0.63333333333333319</v>
      </c>
      <c r="M166" s="79">
        <f t="shared" si="10"/>
        <v>0</v>
      </c>
      <c r="N166" s="79">
        <f t="shared" si="11"/>
        <v>0</v>
      </c>
      <c r="O166" s="79">
        <f t="shared" si="12"/>
        <v>0</v>
      </c>
      <c r="P166" s="79">
        <f t="shared" si="13"/>
        <v>15.199999999999996</v>
      </c>
      <c r="R166">
        <v>0</v>
      </c>
      <c r="S166">
        <v>0</v>
      </c>
      <c r="T166">
        <v>0</v>
      </c>
      <c r="U166">
        <v>15.199999999999996</v>
      </c>
    </row>
    <row r="167" spans="9:21">
      <c r="I167" s="78">
        <v>0</v>
      </c>
      <c r="J167" s="78">
        <v>0</v>
      </c>
      <c r="K167" s="78">
        <v>0</v>
      </c>
      <c r="L167" s="78">
        <v>1.3069444444444445</v>
      </c>
      <c r="M167" s="79">
        <f t="shared" si="10"/>
        <v>0</v>
      </c>
      <c r="N167" s="79">
        <f t="shared" si="11"/>
        <v>0</v>
      </c>
      <c r="O167" s="79">
        <f t="shared" si="12"/>
        <v>0</v>
      </c>
      <c r="P167" s="79">
        <f t="shared" si="13"/>
        <v>31.366666666666667</v>
      </c>
      <c r="R167">
        <v>0</v>
      </c>
      <c r="S167">
        <v>0</v>
      </c>
      <c r="T167">
        <v>0</v>
      </c>
      <c r="U167">
        <v>31.366666666666667</v>
      </c>
    </row>
    <row r="168" spans="9:21">
      <c r="I168" s="78">
        <v>0</v>
      </c>
      <c r="J168" s="78">
        <v>0</v>
      </c>
      <c r="K168" s="78">
        <v>0</v>
      </c>
      <c r="L168" s="78">
        <v>0.46458333333333329</v>
      </c>
      <c r="M168" s="79">
        <f t="shared" si="10"/>
        <v>0</v>
      </c>
      <c r="N168" s="79">
        <f t="shared" si="11"/>
        <v>0</v>
      </c>
      <c r="O168" s="79">
        <f t="shared" si="12"/>
        <v>0</v>
      </c>
      <c r="P168" s="79">
        <f t="shared" si="13"/>
        <v>11.149999999999999</v>
      </c>
      <c r="R168">
        <v>0</v>
      </c>
      <c r="S168">
        <v>0</v>
      </c>
      <c r="T168">
        <v>0</v>
      </c>
      <c r="U168">
        <v>11.149999999999999</v>
      </c>
    </row>
    <row r="169" spans="9:21">
      <c r="I169" s="78">
        <v>0</v>
      </c>
      <c r="J169" s="78">
        <v>0</v>
      </c>
      <c r="K169" s="78">
        <v>0</v>
      </c>
      <c r="L169" s="78">
        <v>0.4513888888888889</v>
      </c>
      <c r="M169" s="79">
        <f t="shared" si="10"/>
        <v>0</v>
      </c>
      <c r="N169" s="79">
        <f t="shared" si="11"/>
        <v>0</v>
      </c>
      <c r="O169" s="79">
        <f t="shared" si="12"/>
        <v>0</v>
      </c>
      <c r="P169" s="79">
        <f t="shared" si="13"/>
        <v>10.833333333333334</v>
      </c>
      <c r="R169">
        <v>0</v>
      </c>
      <c r="S169">
        <v>0</v>
      </c>
      <c r="T169">
        <v>0</v>
      </c>
      <c r="U169">
        <v>10.833333333333334</v>
      </c>
    </row>
    <row r="170" spans="9:21">
      <c r="I170" s="78">
        <v>0</v>
      </c>
      <c r="J170" s="78">
        <v>0</v>
      </c>
      <c r="K170" s="78">
        <v>0.10972222222222222</v>
      </c>
      <c r="L170" s="78">
        <v>0</v>
      </c>
      <c r="M170" s="79">
        <f t="shared" si="10"/>
        <v>0</v>
      </c>
      <c r="N170" s="79">
        <f t="shared" si="11"/>
        <v>0</v>
      </c>
      <c r="O170" s="79">
        <f t="shared" si="12"/>
        <v>2.6333333333333333</v>
      </c>
      <c r="P170" s="79">
        <f t="shared" si="13"/>
        <v>0</v>
      </c>
      <c r="R170">
        <v>0</v>
      </c>
      <c r="S170">
        <v>0</v>
      </c>
      <c r="T170">
        <v>2.6333333333333333</v>
      </c>
      <c r="U170">
        <v>0</v>
      </c>
    </row>
    <row r="171" spans="9:21">
      <c r="I171" s="78">
        <v>0</v>
      </c>
      <c r="J171" s="78">
        <v>0</v>
      </c>
      <c r="K171" s="78">
        <v>1.2208333333333334</v>
      </c>
      <c r="L171" s="78">
        <v>0</v>
      </c>
      <c r="M171" s="79">
        <f t="shared" si="10"/>
        <v>0</v>
      </c>
      <c r="N171" s="79">
        <f t="shared" si="11"/>
        <v>0</v>
      </c>
      <c r="O171" s="79">
        <f t="shared" si="12"/>
        <v>29.300000000000004</v>
      </c>
      <c r="P171" s="79">
        <f t="shared" si="13"/>
        <v>0</v>
      </c>
      <c r="R171">
        <v>0</v>
      </c>
      <c r="S171">
        <v>0</v>
      </c>
      <c r="T171">
        <v>29.300000000000004</v>
      </c>
      <c r="U171">
        <v>0</v>
      </c>
    </row>
    <row r="172" spans="9:21">
      <c r="I172" s="78">
        <v>0</v>
      </c>
      <c r="J172" s="78">
        <v>0</v>
      </c>
      <c r="K172" s="78">
        <v>0</v>
      </c>
      <c r="L172" s="78">
        <v>1.1569444444444446</v>
      </c>
      <c r="M172" s="79">
        <f t="shared" si="10"/>
        <v>0</v>
      </c>
      <c r="N172" s="79">
        <f t="shared" si="11"/>
        <v>0</v>
      </c>
      <c r="O172" s="79">
        <f t="shared" si="12"/>
        <v>0</v>
      </c>
      <c r="P172" s="79">
        <f t="shared" si="13"/>
        <v>27.766666666666669</v>
      </c>
      <c r="R172">
        <v>0</v>
      </c>
      <c r="S172">
        <v>0</v>
      </c>
      <c r="T172">
        <v>0</v>
      </c>
      <c r="U172">
        <v>27.766666666666669</v>
      </c>
    </row>
    <row r="173" spans="9:21">
      <c r="I173" s="78">
        <v>0</v>
      </c>
      <c r="J173" s="78">
        <v>0</v>
      </c>
      <c r="K173" s="78">
        <v>0</v>
      </c>
      <c r="L173" s="78">
        <v>0.93958333333333333</v>
      </c>
      <c r="M173" s="79">
        <f t="shared" si="10"/>
        <v>0</v>
      </c>
      <c r="N173" s="79">
        <f t="shared" si="11"/>
        <v>0</v>
      </c>
      <c r="O173" s="79">
        <f t="shared" si="12"/>
        <v>0</v>
      </c>
      <c r="P173" s="79">
        <f t="shared" si="13"/>
        <v>22.55</v>
      </c>
      <c r="R173">
        <v>0</v>
      </c>
      <c r="S173">
        <v>0</v>
      </c>
      <c r="T173">
        <v>0</v>
      </c>
      <c r="U173">
        <v>22.55</v>
      </c>
    </row>
    <row r="174" spans="9:21">
      <c r="I174" s="78">
        <v>0</v>
      </c>
      <c r="J174" s="78">
        <v>0</v>
      </c>
      <c r="K174" s="78">
        <v>0</v>
      </c>
      <c r="L174" s="78">
        <v>0.1166666666666667</v>
      </c>
      <c r="M174" s="79">
        <f t="shared" si="10"/>
        <v>0</v>
      </c>
      <c r="N174" s="79">
        <f t="shared" si="11"/>
        <v>0</v>
      </c>
      <c r="O174" s="79">
        <f t="shared" si="12"/>
        <v>0</v>
      </c>
      <c r="P174" s="79">
        <f t="shared" si="13"/>
        <v>2.8000000000000007</v>
      </c>
      <c r="R174">
        <v>0</v>
      </c>
      <c r="S174">
        <v>0</v>
      </c>
      <c r="T174">
        <v>0</v>
      </c>
      <c r="U174">
        <v>2.8000000000000007</v>
      </c>
    </row>
    <row r="175" spans="9:21">
      <c r="I175" s="78">
        <v>0</v>
      </c>
      <c r="J175" s="78">
        <v>0</v>
      </c>
      <c r="K175" s="78">
        <v>0</v>
      </c>
      <c r="L175" s="78">
        <v>2.083333333333337E-2</v>
      </c>
      <c r="M175" s="79">
        <f t="shared" si="10"/>
        <v>0</v>
      </c>
      <c r="N175" s="79">
        <f t="shared" si="11"/>
        <v>0</v>
      </c>
      <c r="O175" s="79">
        <f t="shared" si="12"/>
        <v>0</v>
      </c>
      <c r="P175" s="79">
        <f t="shared" si="13"/>
        <v>0.50000000000000089</v>
      </c>
      <c r="R175">
        <v>0</v>
      </c>
      <c r="S175">
        <v>0</v>
      </c>
      <c r="T175">
        <v>0</v>
      </c>
      <c r="U175">
        <v>0.50000000000000089</v>
      </c>
    </row>
  </sheetData>
  <conditionalFormatting sqref="I7:L8">
    <cfRule type="cellIs" dxfId="15" priority="12" stopIfTrue="1" operator="greaterThan">
      <formula>0</formula>
    </cfRule>
  </conditionalFormatting>
  <conditionalFormatting sqref="I7:L8">
    <cfRule type="cellIs" dxfId="14" priority="11" stopIfTrue="1" operator="greaterThan">
      <formula>0</formula>
    </cfRule>
  </conditionalFormatting>
  <conditionalFormatting sqref="I7:K8">
    <cfRule type="cellIs" dxfId="13" priority="10" stopIfTrue="1" operator="greaterThan">
      <formula>0</formula>
    </cfRule>
  </conditionalFormatting>
  <conditionalFormatting sqref="I7:L8">
    <cfRule type="cellIs" dxfId="12" priority="9" stopIfTrue="1" operator="greaterThan">
      <formula>0</formula>
    </cfRule>
  </conditionalFormatting>
  <conditionalFormatting sqref="I9:L9">
    <cfRule type="cellIs" dxfId="11" priority="8" stopIfTrue="1" operator="greaterThan">
      <formula>0</formula>
    </cfRule>
  </conditionalFormatting>
  <conditionalFormatting sqref="I9:L9">
    <cfRule type="cellIs" dxfId="10" priority="7" stopIfTrue="1" operator="greaterThan">
      <formula>0</formula>
    </cfRule>
  </conditionalFormatting>
  <conditionalFormatting sqref="I9:K9">
    <cfRule type="cellIs" dxfId="9" priority="6" stopIfTrue="1" operator="greaterThan">
      <formula>0</formula>
    </cfRule>
  </conditionalFormatting>
  <conditionalFormatting sqref="I9:L9">
    <cfRule type="cellIs" dxfId="8" priority="5" stopIfTrue="1" operator="greaterThan">
      <formula>0</formula>
    </cfRule>
  </conditionalFormatting>
  <conditionalFormatting sqref="I10:L10">
    <cfRule type="cellIs" dxfId="7" priority="4" stopIfTrue="1" operator="greaterThan">
      <formula>0</formula>
    </cfRule>
  </conditionalFormatting>
  <conditionalFormatting sqref="I10:L10">
    <cfRule type="cellIs" dxfId="6" priority="3" stopIfTrue="1" operator="greaterThan">
      <formula>0</formula>
    </cfRule>
  </conditionalFormatting>
  <conditionalFormatting sqref="I10:K10">
    <cfRule type="cellIs" dxfId="5" priority="2" stopIfTrue="1" operator="greaterThan">
      <formula>0</formula>
    </cfRule>
  </conditionalFormatting>
  <conditionalFormatting sqref="I10:L10">
    <cfRule type="cellIs" dxfId="4" priority="1" stopIfTrue="1" operator="greaterThan">
      <formula>0</formula>
    </cfRule>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D2:L601"/>
  <sheetViews>
    <sheetView workbookViewId="0">
      <selection activeCell="D244" sqref="D244:D601"/>
    </sheetView>
  </sheetViews>
  <sheetFormatPr defaultRowHeight="15"/>
  <cols>
    <col min="5" max="5" width="29.140625" customWidth="1"/>
    <col min="6" max="6" width="34.5703125" customWidth="1"/>
  </cols>
  <sheetData>
    <row r="2" spans="4:12">
      <c r="E2" s="29" t="s">
        <v>268</v>
      </c>
      <c r="F2" s="29" t="s">
        <v>267</v>
      </c>
    </row>
    <row r="3" spans="4:12" hidden="1">
      <c r="D3">
        <v>1</v>
      </c>
      <c r="E3" s="43">
        <v>1</v>
      </c>
      <c r="F3" t="e">
        <f>+VLOOKUP($D3,#REF!,1,0)</f>
        <v>#REF!</v>
      </c>
      <c r="L3" s="3"/>
    </row>
    <row r="4" spans="4:12" hidden="1">
      <c r="D4">
        <v>2</v>
      </c>
      <c r="E4" s="43">
        <v>2</v>
      </c>
      <c r="F4" t="e">
        <f>+VLOOKUP($D4,#REF!,1,0)</f>
        <v>#REF!</v>
      </c>
      <c r="L4" s="3"/>
    </row>
    <row r="5" spans="4:12" hidden="1">
      <c r="D5">
        <v>3</v>
      </c>
      <c r="E5" s="43">
        <v>3</v>
      </c>
      <c r="F5" t="e">
        <f>+VLOOKUP($D5,#REF!,1,0)</f>
        <v>#REF!</v>
      </c>
      <c r="L5" s="8"/>
    </row>
    <row r="6" spans="4:12" hidden="1">
      <c r="D6">
        <v>4</v>
      </c>
      <c r="E6" s="43">
        <v>5</v>
      </c>
      <c r="F6" t="e">
        <f>+VLOOKUP($D6,#REF!,1,0)</f>
        <v>#REF!</v>
      </c>
      <c r="L6" s="3"/>
    </row>
    <row r="7" spans="4:12" hidden="1">
      <c r="D7">
        <v>5</v>
      </c>
      <c r="E7" s="43">
        <v>7</v>
      </c>
      <c r="F7" t="e">
        <f>+VLOOKUP($D7,#REF!,1,0)</f>
        <v>#REF!</v>
      </c>
      <c r="L7" s="8"/>
    </row>
    <row r="8" spans="4:12" hidden="1">
      <c r="D8">
        <v>6</v>
      </c>
      <c r="E8" s="43">
        <v>17</v>
      </c>
      <c r="F8" t="e">
        <f>+VLOOKUP($D8,#REF!,1,0)</f>
        <v>#REF!</v>
      </c>
      <c r="L8" s="3"/>
    </row>
    <row r="9" spans="4:12" hidden="1">
      <c r="D9">
        <v>7</v>
      </c>
      <c r="E9" s="43">
        <v>18</v>
      </c>
      <c r="F9" t="e">
        <f>+VLOOKUP($D9,#REF!,1,0)</f>
        <v>#REF!</v>
      </c>
      <c r="L9" s="3"/>
    </row>
    <row r="10" spans="4:12" hidden="1">
      <c r="D10">
        <v>8</v>
      </c>
      <c r="E10" s="43">
        <v>19</v>
      </c>
      <c r="F10" t="e">
        <f>+VLOOKUP($D10,#REF!,1,0)</f>
        <v>#REF!</v>
      </c>
      <c r="L10" s="8"/>
    </row>
    <row r="11" spans="4:12" hidden="1">
      <c r="D11">
        <v>9</v>
      </c>
      <c r="E11" s="43">
        <v>23</v>
      </c>
      <c r="F11" t="e">
        <f>+VLOOKUP($D11,#REF!,1,0)</f>
        <v>#REF!</v>
      </c>
      <c r="L11" s="8"/>
    </row>
    <row r="12" spans="4:12" hidden="1">
      <c r="D12">
        <v>10</v>
      </c>
      <c r="E12" s="43">
        <v>29</v>
      </c>
      <c r="F12" t="e">
        <f>+VLOOKUP($D12,#REF!,1,0)</f>
        <v>#REF!</v>
      </c>
      <c r="L12" s="3"/>
    </row>
    <row r="13" spans="4:12" hidden="1">
      <c r="D13">
        <v>11</v>
      </c>
      <c r="E13" s="43">
        <v>30</v>
      </c>
      <c r="F13" t="e">
        <f>+VLOOKUP($D13,#REF!,1,0)</f>
        <v>#REF!</v>
      </c>
      <c r="L13" s="3"/>
    </row>
    <row r="14" spans="4:12" hidden="1">
      <c r="D14">
        <v>12</v>
      </c>
      <c r="E14" s="43">
        <v>31</v>
      </c>
      <c r="F14" t="e">
        <f>+VLOOKUP($D14,#REF!,1,0)</f>
        <v>#REF!</v>
      </c>
      <c r="L14" s="3"/>
    </row>
    <row r="15" spans="4:12" hidden="1">
      <c r="D15">
        <v>13</v>
      </c>
      <c r="E15" s="43">
        <v>36</v>
      </c>
      <c r="F15" t="e">
        <f>+VLOOKUP($D15,#REF!,1,0)</f>
        <v>#REF!</v>
      </c>
      <c r="L15" s="3"/>
    </row>
    <row r="16" spans="4:12" hidden="1">
      <c r="D16">
        <v>14</v>
      </c>
      <c r="E16" s="43">
        <v>48</v>
      </c>
      <c r="F16" t="e">
        <f>+VLOOKUP($D16,#REF!,1,0)</f>
        <v>#REF!</v>
      </c>
      <c r="L16" s="3"/>
    </row>
    <row r="17" spans="4:12" hidden="1">
      <c r="D17">
        <v>15</v>
      </c>
      <c r="E17" s="43">
        <v>56</v>
      </c>
      <c r="F17" t="e">
        <f>+VLOOKUP($D17,#REF!,1,0)</f>
        <v>#REF!</v>
      </c>
      <c r="L17" s="9"/>
    </row>
    <row r="18" spans="4:12" hidden="1">
      <c r="D18">
        <v>16</v>
      </c>
      <c r="E18" s="43">
        <v>57</v>
      </c>
      <c r="F18" t="e">
        <f>+VLOOKUP($D18,#REF!,1,0)</f>
        <v>#REF!</v>
      </c>
      <c r="L18" s="9"/>
    </row>
    <row r="19" spans="4:12" hidden="1">
      <c r="D19">
        <v>17</v>
      </c>
      <c r="E19" s="43">
        <v>60</v>
      </c>
      <c r="F19" t="e">
        <f>+VLOOKUP($D19,#REF!,1,0)</f>
        <v>#REF!</v>
      </c>
      <c r="L19" s="3"/>
    </row>
    <row r="20" spans="4:12" hidden="1">
      <c r="D20">
        <v>18</v>
      </c>
      <c r="E20" s="43">
        <v>62</v>
      </c>
      <c r="F20" t="e">
        <f>+VLOOKUP($D20,#REF!,1,0)</f>
        <v>#REF!</v>
      </c>
      <c r="L20" s="3"/>
    </row>
    <row r="21" spans="4:12" hidden="1">
      <c r="D21">
        <v>19</v>
      </c>
      <c r="E21" s="43">
        <v>63</v>
      </c>
      <c r="F21" t="e">
        <f>+VLOOKUP($D21,#REF!,1,0)</f>
        <v>#REF!</v>
      </c>
      <c r="L21" s="8"/>
    </row>
    <row r="22" spans="4:12" hidden="1">
      <c r="D22">
        <v>20</v>
      </c>
      <c r="E22" s="43">
        <v>64</v>
      </c>
      <c r="F22" t="e">
        <f>+VLOOKUP($D22,#REF!,1,0)</f>
        <v>#REF!</v>
      </c>
      <c r="L22" s="3"/>
    </row>
    <row r="23" spans="4:12" hidden="1">
      <c r="D23">
        <v>21</v>
      </c>
      <c r="E23" s="43">
        <v>67</v>
      </c>
      <c r="F23" t="e">
        <f>+VLOOKUP($D23,#REF!,1,0)</f>
        <v>#REF!</v>
      </c>
      <c r="L23" s="8"/>
    </row>
    <row r="24" spans="4:12" hidden="1">
      <c r="D24">
        <v>22</v>
      </c>
      <c r="E24" s="43">
        <v>68</v>
      </c>
      <c r="F24" t="e">
        <f>+VLOOKUP($D24,#REF!,1,0)</f>
        <v>#REF!</v>
      </c>
      <c r="L24" s="8"/>
    </row>
    <row r="25" spans="4:12" hidden="1">
      <c r="D25">
        <v>23</v>
      </c>
      <c r="E25" s="43">
        <v>71</v>
      </c>
      <c r="F25" t="e">
        <f>+VLOOKUP($D25,#REF!,1,0)</f>
        <v>#REF!</v>
      </c>
      <c r="L25" s="8"/>
    </row>
    <row r="26" spans="4:12" hidden="1">
      <c r="D26">
        <v>24</v>
      </c>
      <c r="E26" s="43">
        <v>72</v>
      </c>
      <c r="F26" t="e">
        <f>+VLOOKUP($D26,#REF!,1,0)</f>
        <v>#REF!</v>
      </c>
      <c r="L26" s="3"/>
    </row>
    <row r="27" spans="4:12" hidden="1">
      <c r="D27">
        <v>25</v>
      </c>
      <c r="E27" s="43">
        <v>73</v>
      </c>
      <c r="F27" t="e">
        <f>+VLOOKUP($D27,#REF!,1,0)</f>
        <v>#REF!</v>
      </c>
      <c r="L27" s="3"/>
    </row>
    <row r="28" spans="4:12" hidden="1">
      <c r="D28">
        <v>26</v>
      </c>
      <c r="E28" s="43">
        <v>76</v>
      </c>
      <c r="F28" t="e">
        <f>+VLOOKUP($D28,#REF!,1,0)</f>
        <v>#REF!</v>
      </c>
      <c r="L28" s="3"/>
    </row>
    <row r="29" spans="4:12" hidden="1">
      <c r="D29">
        <v>27</v>
      </c>
      <c r="E29" s="43">
        <v>81</v>
      </c>
      <c r="F29" t="e">
        <f>+VLOOKUP($D29,#REF!,1,0)</f>
        <v>#REF!</v>
      </c>
      <c r="L29" s="3"/>
    </row>
    <row r="30" spans="4:12" hidden="1">
      <c r="D30">
        <v>28</v>
      </c>
      <c r="E30" s="43">
        <v>82</v>
      </c>
      <c r="F30" t="e">
        <f>+VLOOKUP($D30,#REF!,1,0)</f>
        <v>#REF!</v>
      </c>
      <c r="L30" s="8"/>
    </row>
    <row r="31" spans="4:12" hidden="1">
      <c r="D31">
        <v>29</v>
      </c>
      <c r="E31" s="43">
        <v>83</v>
      </c>
      <c r="F31" t="e">
        <f>+VLOOKUP($D31,#REF!,1,0)</f>
        <v>#REF!</v>
      </c>
      <c r="L31" s="8"/>
    </row>
    <row r="32" spans="4:12" hidden="1">
      <c r="D32">
        <v>30</v>
      </c>
      <c r="E32" s="43">
        <v>85</v>
      </c>
      <c r="F32" t="e">
        <f>+VLOOKUP($D32,#REF!,1,0)</f>
        <v>#REF!</v>
      </c>
      <c r="L32" s="8"/>
    </row>
    <row r="33" spans="4:12" hidden="1">
      <c r="D33">
        <v>31</v>
      </c>
      <c r="E33" s="43">
        <v>88</v>
      </c>
      <c r="F33" t="e">
        <f>+VLOOKUP($D33,#REF!,1,0)</f>
        <v>#REF!</v>
      </c>
      <c r="L33" s="8"/>
    </row>
    <row r="34" spans="4:12" hidden="1">
      <c r="D34">
        <v>32</v>
      </c>
      <c r="E34" s="43">
        <v>89</v>
      </c>
      <c r="F34" t="e">
        <f>+VLOOKUP($D34,#REF!,1,0)</f>
        <v>#REF!</v>
      </c>
      <c r="L34" s="8"/>
    </row>
    <row r="35" spans="4:12" hidden="1">
      <c r="D35">
        <v>33</v>
      </c>
      <c r="E35" s="43">
        <v>91</v>
      </c>
      <c r="F35" t="e">
        <f>+VLOOKUP($D35,#REF!,1,0)</f>
        <v>#REF!</v>
      </c>
      <c r="L35" s="8"/>
    </row>
    <row r="36" spans="4:12" hidden="1">
      <c r="D36">
        <v>34</v>
      </c>
      <c r="E36" s="43">
        <v>92</v>
      </c>
      <c r="F36" t="e">
        <f>+VLOOKUP($D36,#REF!,1,0)</f>
        <v>#REF!</v>
      </c>
      <c r="L36" s="8"/>
    </row>
    <row r="37" spans="4:12" hidden="1">
      <c r="D37">
        <v>35</v>
      </c>
      <c r="E37" s="43">
        <v>97</v>
      </c>
      <c r="F37" t="e">
        <f>+VLOOKUP($D37,#REF!,1,0)</f>
        <v>#REF!</v>
      </c>
      <c r="L37" s="3"/>
    </row>
    <row r="38" spans="4:12" hidden="1">
      <c r="D38">
        <v>36</v>
      </c>
      <c r="E38" s="43">
        <v>100</v>
      </c>
      <c r="F38" t="e">
        <f>+VLOOKUP($D38,#REF!,1,0)</f>
        <v>#REF!</v>
      </c>
      <c r="L38" s="3"/>
    </row>
    <row r="39" spans="4:12" hidden="1">
      <c r="D39">
        <v>37</v>
      </c>
      <c r="E39" s="43">
        <v>102</v>
      </c>
      <c r="F39" t="e">
        <f>+VLOOKUP($D39,#REF!,1,0)</f>
        <v>#REF!</v>
      </c>
      <c r="L39" s="8"/>
    </row>
    <row r="40" spans="4:12" hidden="1">
      <c r="D40">
        <v>38</v>
      </c>
      <c r="E40" s="43">
        <v>103</v>
      </c>
      <c r="F40" t="e">
        <f>+VLOOKUP($D40,#REF!,1,0)</f>
        <v>#REF!</v>
      </c>
      <c r="L40" s="8"/>
    </row>
    <row r="41" spans="4:12" hidden="1">
      <c r="D41">
        <v>39</v>
      </c>
      <c r="E41" s="43">
        <v>104</v>
      </c>
      <c r="F41" t="e">
        <f>+VLOOKUP($D41,#REF!,1,0)</f>
        <v>#REF!</v>
      </c>
      <c r="L41" s="3"/>
    </row>
    <row r="42" spans="4:12" hidden="1">
      <c r="D42">
        <v>40</v>
      </c>
      <c r="E42" s="43">
        <v>105</v>
      </c>
      <c r="F42" t="e">
        <f>+VLOOKUP($D42,#REF!,1,0)</f>
        <v>#REF!</v>
      </c>
      <c r="L42" s="3"/>
    </row>
    <row r="43" spans="4:12" hidden="1">
      <c r="D43">
        <v>41</v>
      </c>
      <c r="E43" s="43">
        <v>106</v>
      </c>
      <c r="F43" t="e">
        <f>+VLOOKUP($D43,#REF!,1,0)</f>
        <v>#REF!</v>
      </c>
      <c r="L43" s="8"/>
    </row>
    <row r="44" spans="4:12" hidden="1">
      <c r="D44">
        <v>42</v>
      </c>
      <c r="E44" s="43">
        <v>124</v>
      </c>
      <c r="F44" t="e">
        <f>+VLOOKUP($D44,#REF!,1,0)</f>
        <v>#REF!</v>
      </c>
      <c r="L44" s="3"/>
    </row>
    <row r="45" spans="4:12" hidden="1">
      <c r="D45">
        <v>43</v>
      </c>
      <c r="E45" s="43">
        <v>128</v>
      </c>
      <c r="F45" t="e">
        <f>+VLOOKUP($D45,#REF!,1,0)</f>
        <v>#REF!</v>
      </c>
      <c r="L45" s="8"/>
    </row>
    <row r="46" spans="4:12" hidden="1">
      <c r="D46">
        <v>44</v>
      </c>
      <c r="E46" s="43">
        <v>129</v>
      </c>
      <c r="F46" t="e">
        <f>+VLOOKUP($D46,#REF!,1,0)</f>
        <v>#REF!</v>
      </c>
      <c r="L46" s="3"/>
    </row>
    <row r="47" spans="4:12" hidden="1">
      <c r="D47">
        <v>45</v>
      </c>
      <c r="E47" s="43">
        <v>130</v>
      </c>
      <c r="F47" t="e">
        <f>+VLOOKUP($D47,#REF!,1,0)</f>
        <v>#REF!</v>
      </c>
      <c r="L47" s="3"/>
    </row>
    <row r="48" spans="4:12" hidden="1">
      <c r="D48">
        <v>46</v>
      </c>
      <c r="E48" s="43">
        <v>131</v>
      </c>
      <c r="F48" t="e">
        <f>+VLOOKUP($D48,#REF!,1,0)</f>
        <v>#REF!</v>
      </c>
      <c r="L48" s="3"/>
    </row>
    <row r="49" spans="4:12" hidden="1">
      <c r="D49">
        <v>47</v>
      </c>
      <c r="E49" s="43">
        <v>136</v>
      </c>
      <c r="F49" t="e">
        <f>+VLOOKUP($D49,#REF!,1,0)</f>
        <v>#REF!</v>
      </c>
      <c r="L49" s="8"/>
    </row>
    <row r="50" spans="4:12" hidden="1">
      <c r="D50">
        <v>48</v>
      </c>
      <c r="E50" s="43">
        <v>140</v>
      </c>
      <c r="F50" t="e">
        <f>+VLOOKUP($D50,#REF!,1,0)</f>
        <v>#REF!</v>
      </c>
      <c r="L50" s="8"/>
    </row>
    <row r="51" spans="4:12" hidden="1">
      <c r="D51">
        <v>49</v>
      </c>
      <c r="E51" s="43">
        <v>141</v>
      </c>
      <c r="F51" t="e">
        <f>+VLOOKUP($D51,#REF!,1,0)</f>
        <v>#REF!</v>
      </c>
      <c r="L51" s="8"/>
    </row>
    <row r="52" spans="4:12" hidden="1">
      <c r="D52">
        <v>50</v>
      </c>
      <c r="E52" s="43">
        <v>142</v>
      </c>
      <c r="F52" t="e">
        <f>+VLOOKUP($D52,#REF!,1,0)</f>
        <v>#REF!</v>
      </c>
      <c r="L52" s="3"/>
    </row>
    <row r="53" spans="4:12" hidden="1">
      <c r="D53">
        <v>51</v>
      </c>
      <c r="E53" s="43">
        <v>145</v>
      </c>
      <c r="F53" t="e">
        <f>+VLOOKUP($D53,#REF!,1,0)</f>
        <v>#REF!</v>
      </c>
      <c r="L53" s="3"/>
    </row>
    <row r="54" spans="4:12" hidden="1">
      <c r="D54">
        <v>52</v>
      </c>
      <c r="E54" s="43">
        <v>153</v>
      </c>
      <c r="F54" t="e">
        <f>+VLOOKUP($D54,#REF!,1,0)</f>
        <v>#REF!</v>
      </c>
      <c r="L54" s="3"/>
    </row>
    <row r="55" spans="4:12" hidden="1">
      <c r="D55">
        <v>53</v>
      </c>
      <c r="E55" s="43">
        <v>159</v>
      </c>
      <c r="F55" t="e">
        <f>+VLOOKUP($D55,#REF!,1,0)</f>
        <v>#REF!</v>
      </c>
      <c r="L55" s="3"/>
    </row>
    <row r="56" spans="4:12" hidden="1">
      <c r="D56">
        <v>54</v>
      </c>
      <c r="E56" s="43">
        <v>162</v>
      </c>
      <c r="F56" t="e">
        <f>+VLOOKUP($D56,#REF!,1,0)</f>
        <v>#REF!</v>
      </c>
      <c r="L56" s="3"/>
    </row>
    <row r="57" spans="4:12" hidden="1">
      <c r="D57">
        <v>55</v>
      </c>
      <c r="E57" s="43">
        <v>168</v>
      </c>
      <c r="F57" t="e">
        <f>+VLOOKUP($D57,#REF!,1,0)</f>
        <v>#REF!</v>
      </c>
      <c r="L57" s="8"/>
    </row>
    <row r="58" spans="4:12" hidden="1">
      <c r="D58">
        <v>56</v>
      </c>
      <c r="E58" s="43">
        <v>169</v>
      </c>
      <c r="F58" t="e">
        <f>+VLOOKUP($D58,#REF!,1,0)</f>
        <v>#REF!</v>
      </c>
      <c r="L58" s="8"/>
    </row>
    <row r="59" spans="4:12" hidden="1">
      <c r="D59">
        <v>57</v>
      </c>
      <c r="E59" s="43">
        <v>170</v>
      </c>
      <c r="F59" t="e">
        <f>+VLOOKUP($D59,#REF!,1,0)</f>
        <v>#REF!</v>
      </c>
      <c r="L59" s="3"/>
    </row>
    <row r="60" spans="4:12" hidden="1">
      <c r="D60">
        <v>58</v>
      </c>
      <c r="E60" s="43">
        <v>172</v>
      </c>
      <c r="F60" t="e">
        <f>+VLOOKUP($D60,#REF!,1,0)</f>
        <v>#REF!</v>
      </c>
      <c r="L60" s="3"/>
    </row>
    <row r="61" spans="4:12" hidden="1">
      <c r="D61">
        <v>59</v>
      </c>
      <c r="E61" s="43">
        <v>174</v>
      </c>
      <c r="F61" t="e">
        <f>+VLOOKUP($D61,#REF!,1,0)</f>
        <v>#REF!</v>
      </c>
      <c r="L61" s="3"/>
    </row>
    <row r="62" spans="4:12" hidden="1">
      <c r="D62">
        <v>60</v>
      </c>
      <c r="E62" s="43">
        <v>182</v>
      </c>
      <c r="F62" t="e">
        <f>+VLOOKUP($D62,#REF!,1,0)</f>
        <v>#REF!</v>
      </c>
      <c r="L62" s="3"/>
    </row>
    <row r="63" spans="4:12" hidden="1">
      <c r="D63">
        <v>61</v>
      </c>
      <c r="E63" s="43">
        <v>183</v>
      </c>
      <c r="F63" t="e">
        <f>+VLOOKUP($D63,#REF!,1,0)</f>
        <v>#REF!</v>
      </c>
      <c r="L63" s="3"/>
    </row>
    <row r="64" spans="4:12" hidden="1">
      <c r="D64">
        <v>62</v>
      </c>
      <c r="E64" s="43">
        <v>191</v>
      </c>
      <c r="F64" t="e">
        <f>+VLOOKUP($D64,#REF!,1,0)</f>
        <v>#REF!</v>
      </c>
      <c r="L64" s="8"/>
    </row>
    <row r="65" spans="4:12" hidden="1">
      <c r="D65">
        <v>63</v>
      </c>
      <c r="E65" s="43">
        <v>194</v>
      </c>
      <c r="F65" t="e">
        <f>+VLOOKUP($D65,#REF!,1,0)</f>
        <v>#REF!</v>
      </c>
      <c r="L65" s="8"/>
    </row>
    <row r="66" spans="4:12" hidden="1">
      <c r="D66">
        <v>64</v>
      </c>
      <c r="E66" s="43">
        <v>196</v>
      </c>
      <c r="F66" t="e">
        <f>+VLOOKUP($D66,#REF!,1,0)</f>
        <v>#REF!</v>
      </c>
      <c r="L66" s="3"/>
    </row>
    <row r="67" spans="4:12" hidden="1">
      <c r="D67">
        <v>65</v>
      </c>
      <c r="E67" s="43">
        <v>199</v>
      </c>
      <c r="F67" t="e">
        <f>+VLOOKUP($D67,#REF!,1,0)</f>
        <v>#REF!</v>
      </c>
      <c r="L67" s="3"/>
    </row>
    <row r="68" spans="4:12" hidden="1">
      <c r="D68">
        <v>66</v>
      </c>
      <c r="E68" s="43">
        <v>210</v>
      </c>
      <c r="F68" t="e">
        <f>+VLOOKUP($D68,#REF!,1,0)</f>
        <v>#REF!</v>
      </c>
      <c r="L68" s="8"/>
    </row>
    <row r="69" spans="4:12" hidden="1">
      <c r="D69">
        <v>67</v>
      </c>
      <c r="E69" s="43">
        <v>212</v>
      </c>
      <c r="F69" t="e">
        <f>+VLOOKUP($D69,#REF!,1,0)</f>
        <v>#REF!</v>
      </c>
      <c r="L69" s="8"/>
    </row>
    <row r="70" spans="4:12" hidden="1">
      <c r="D70">
        <v>68</v>
      </c>
      <c r="E70" s="43">
        <v>213</v>
      </c>
      <c r="F70" t="e">
        <f>+VLOOKUP($D70,#REF!,1,0)</f>
        <v>#REF!</v>
      </c>
      <c r="L70" s="8"/>
    </row>
    <row r="71" spans="4:12" hidden="1">
      <c r="D71">
        <v>69</v>
      </c>
      <c r="E71" s="43">
        <v>216</v>
      </c>
      <c r="F71" t="e">
        <f>+VLOOKUP($D71,#REF!,1,0)</f>
        <v>#REF!</v>
      </c>
      <c r="L71" s="8"/>
    </row>
    <row r="72" spans="4:12" hidden="1">
      <c r="D72">
        <v>70</v>
      </c>
      <c r="E72" s="43">
        <v>217</v>
      </c>
      <c r="F72" t="e">
        <f>+VLOOKUP($D72,#REF!,1,0)</f>
        <v>#REF!</v>
      </c>
      <c r="L72" s="8"/>
    </row>
    <row r="73" spans="4:12" hidden="1">
      <c r="D73">
        <v>71</v>
      </c>
      <c r="E73" s="43">
        <v>219</v>
      </c>
      <c r="F73" t="e">
        <f>+VLOOKUP($D73,#REF!,1,0)</f>
        <v>#REF!</v>
      </c>
      <c r="L73" s="8"/>
    </row>
    <row r="74" spans="4:12" hidden="1">
      <c r="D74">
        <v>72</v>
      </c>
      <c r="E74" s="43">
        <v>221</v>
      </c>
      <c r="F74" t="e">
        <f>+VLOOKUP($D74,#REF!,1,0)</f>
        <v>#REF!</v>
      </c>
      <c r="L74" s="8"/>
    </row>
    <row r="75" spans="4:12" hidden="1">
      <c r="D75">
        <v>73</v>
      </c>
      <c r="E75" s="43">
        <v>228</v>
      </c>
      <c r="F75" t="e">
        <f>+VLOOKUP($D75,#REF!,1,0)</f>
        <v>#REF!</v>
      </c>
      <c r="L75" s="3"/>
    </row>
    <row r="76" spans="4:12" hidden="1">
      <c r="D76">
        <v>74</v>
      </c>
      <c r="F76" t="e">
        <f>+VLOOKUP($D76,#REF!,1,0)</f>
        <v>#REF!</v>
      </c>
      <c r="L76" s="3"/>
    </row>
    <row r="77" spans="4:12" hidden="1">
      <c r="D77">
        <v>75</v>
      </c>
      <c r="F77" t="e">
        <f>+VLOOKUP($D77,#REF!,1,0)</f>
        <v>#REF!</v>
      </c>
      <c r="L77" s="8"/>
    </row>
    <row r="78" spans="4:12" hidden="1">
      <c r="D78">
        <v>76</v>
      </c>
      <c r="F78" t="e">
        <f>+VLOOKUP($D78,#REF!,1,0)</f>
        <v>#REF!</v>
      </c>
      <c r="L78" s="8"/>
    </row>
    <row r="79" spans="4:12" hidden="1">
      <c r="D79">
        <v>77</v>
      </c>
      <c r="F79" t="e">
        <f>+VLOOKUP($D79,#REF!,1,0)</f>
        <v>#REF!</v>
      </c>
      <c r="L79" s="8"/>
    </row>
    <row r="80" spans="4:12" hidden="1">
      <c r="D80">
        <v>78</v>
      </c>
      <c r="F80" t="e">
        <f>+VLOOKUP($D80,#REF!,1,0)</f>
        <v>#REF!</v>
      </c>
      <c r="L80" s="8"/>
    </row>
    <row r="81" spans="4:12" hidden="1">
      <c r="D81">
        <v>79</v>
      </c>
      <c r="F81" t="e">
        <f>+VLOOKUP($D81,#REF!,1,0)</f>
        <v>#REF!</v>
      </c>
      <c r="L81" s="3"/>
    </row>
    <row r="82" spans="4:12" hidden="1">
      <c r="D82">
        <v>80</v>
      </c>
      <c r="F82" t="e">
        <f>+VLOOKUP($D82,#REF!,1,0)</f>
        <v>#REF!</v>
      </c>
      <c r="L82" s="3"/>
    </row>
    <row r="83" spans="4:12" hidden="1">
      <c r="D83">
        <v>81</v>
      </c>
      <c r="F83" t="e">
        <f>+VLOOKUP($D83,#REF!,1,0)</f>
        <v>#REF!</v>
      </c>
      <c r="L83" s="3"/>
    </row>
    <row r="84" spans="4:12" hidden="1">
      <c r="D84">
        <v>82</v>
      </c>
      <c r="F84" t="e">
        <f>+VLOOKUP($D84,#REF!,1,0)</f>
        <v>#REF!</v>
      </c>
      <c r="L84" s="3"/>
    </row>
    <row r="85" spans="4:12" hidden="1">
      <c r="D85">
        <v>83</v>
      </c>
      <c r="F85" t="e">
        <f>+VLOOKUP($D85,#REF!,1,0)</f>
        <v>#REF!</v>
      </c>
      <c r="L85" s="3"/>
    </row>
    <row r="86" spans="4:12" hidden="1">
      <c r="D86">
        <v>84</v>
      </c>
      <c r="F86" t="e">
        <f>+VLOOKUP($D86,#REF!,1,0)</f>
        <v>#REF!</v>
      </c>
      <c r="L86" s="9"/>
    </row>
    <row r="87" spans="4:12" hidden="1">
      <c r="D87">
        <v>85</v>
      </c>
      <c r="F87" t="e">
        <f>+VLOOKUP($D87,#REF!,1,0)</f>
        <v>#REF!</v>
      </c>
      <c r="L87" s="3"/>
    </row>
    <row r="88" spans="4:12" hidden="1">
      <c r="D88">
        <v>86</v>
      </c>
      <c r="F88" t="e">
        <f>+VLOOKUP($D88,#REF!,1,0)</f>
        <v>#REF!</v>
      </c>
      <c r="L88" s="3"/>
    </row>
    <row r="89" spans="4:12" hidden="1">
      <c r="D89">
        <v>87</v>
      </c>
      <c r="F89" t="e">
        <f>+VLOOKUP($D89,#REF!,1,0)</f>
        <v>#REF!</v>
      </c>
      <c r="L89" s="8"/>
    </row>
    <row r="90" spans="4:12" hidden="1">
      <c r="D90">
        <v>88</v>
      </c>
      <c r="F90" t="e">
        <f>+VLOOKUP($D90,#REF!,1,0)</f>
        <v>#REF!</v>
      </c>
      <c r="L90" s="8"/>
    </row>
    <row r="91" spans="4:12" hidden="1">
      <c r="D91">
        <v>89</v>
      </c>
      <c r="F91" t="e">
        <f>+VLOOKUP($D91,#REF!,1,0)</f>
        <v>#REF!</v>
      </c>
      <c r="L91" s="3"/>
    </row>
    <row r="92" spans="4:12" hidden="1">
      <c r="D92">
        <v>90</v>
      </c>
      <c r="F92" t="e">
        <f>+VLOOKUP($D92,#REF!,1,0)</f>
        <v>#REF!</v>
      </c>
      <c r="L92" s="8"/>
    </row>
    <row r="93" spans="4:12" hidden="1">
      <c r="D93">
        <v>91</v>
      </c>
      <c r="F93" t="e">
        <f>+VLOOKUP($D93,#REF!,1,0)</f>
        <v>#REF!</v>
      </c>
      <c r="L93" s="9"/>
    </row>
    <row r="94" spans="4:12" hidden="1">
      <c r="D94">
        <v>92</v>
      </c>
      <c r="F94" t="e">
        <f>+VLOOKUP($D94,#REF!,1,0)</f>
        <v>#REF!</v>
      </c>
      <c r="L94" s="3"/>
    </row>
    <row r="95" spans="4:12" hidden="1">
      <c r="D95">
        <v>93</v>
      </c>
      <c r="F95" t="e">
        <f>+VLOOKUP($D95,#REF!,1,0)</f>
        <v>#REF!</v>
      </c>
      <c r="L95" s="3"/>
    </row>
    <row r="96" spans="4:12" hidden="1">
      <c r="D96">
        <v>94</v>
      </c>
      <c r="F96" t="e">
        <f>+VLOOKUP($D96,#REF!,1,0)</f>
        <v>#REF!</v>
      </c>
      <c r="L96" s="8"/>
    </row>
    <row r="97" spans="4:12" hidden="1">
      <c r="D97">
        <v>95</v>
      </c>
      <c r="F97" t="e">
        <f>+VLOOKUP($D97,#REF!,1,0)</f>
        <v>#REF!</v>
      </c>
      <c r="L97" s="3"/>
    </row>
    <row r="98" spans="4:12" hidden="1">
      <c r="D98">
        <v>96</v>
      </c>
      <c r="F98" t="e">
        <f>+VLOOKUP($D98,#REF!,1,0)</f>
        <v>#REF!</v>
      </c>
      <c r="L98" s="9"/>
    </row>
    <row r="99" spans="4:12" hidden="1">
      <c r="D99">
        <v>97</v>
      </c>
      <c r="F99" t="e">
        <f>+VLOOKUP($D99,#REF!,1,0)</f>
        <v>#REF!</v>
      </c>
      <c r="L99" s="3"/>
    </row>
    <row r="100" spans="4:12" hidden="1">
      <c r="D100">
        <v>98</v>
      </c>
      <c r="F100" t="e">
        <f>+VLOOKUP($D100,#REF!,1,0)</f>
        <v>#REF!</v>
      </c>
      <c r="L100" s="3"/>
    </row>
    <row r="101" spans="4:12" hidden="1">
      <c r="D101">
        <v>99</v>
      </c>
      <c r="F101" t="e">
        <f>+VLOOKUP($D101,#REF!,1,0)</f>
        <v>#REF!</v>
      </c>
      <c r="L101" s="3"/>
    </row>
    <row r="102" spans="4:12" hidden="1">
      <c r="D102">
        <v>100</v>
      </c>
      <c r="F102" t="e">
        <f>+VLOOKUP($D102,#REF!,1,0)</f>
        <v>#REF!</v>
      </c>
      <c r="L102" s="8"/>
    </row>
    <row r="103" spans="4:12" hidden="1">
      <c r="D103">
        <v>101</v>
      </c>
      <c r="F103" t="e">
        <f>+VLOOKUP($D103,#REF!,1,0)</f>
        <v>#REF!</v>
      </c>
      <c r="L103" s="8"/>
    </row>
    <row r="104" spans="4:12" hidden="1">
      <c r="D104">
        <v>102</v>
      </c>
      <c r="F104" t="e">
        <f>+VLOOKUP($D104,#REF!,1,0)</f>
        <v>#REF!</v>
      </c>
      <c r="L104" s="8"/>
    </row>
    <row r="105" spans="4:12" hidden="1">
      <c r="D105">
        <v>103</v>
      </c>
      <c r="F105" t="e">
        <f>+VLOOKUP($D105,#REF!,1,0)</f>
        <v>#REF!</v>
      </c>
      <c r="L105" s="3"/>
    </row>
    <row r="106" spans="4:12" hidden="1">
      <c r="D106">
        <v>104</v>
      </c>
      <c r="F106" t="e">
        <f>+VLOOKUP($D106,#REF!,1,0)</f>
        <v>#REF!</v>
      </c>
      <c r="L106" s="8"/>
    </row>
    <row r="107" spans="4:12" hidden="1">
      <c r="D107">
        <v>105</v>
      </c>
      <c r="F107" t="e">
        <f>+VLOOKUP($D107,#REF!,1,0)</f>
        <v>#REF!</v>
      </c>
      <c r="L107" s="8"/>
    </row>
    <row r="108" spans="4:12" hidden="1">
      <c r="D108">
        <v>106</v>
      </c>
      <c r="F108" t="e">
        <f>+VLOOKUP($D108,#REF!,1,0)</f>
        <v>#REF!</v>
      </c>
      <c r="L108" s="8"/>
    </row>
    <row r="109" spans="4:12" hidden="1">
      <c r="D109">
        <v>107</v>
      </c>
      <c r="F109" t="e">
        <f>+VLOOKUP($D109,#REF!,1,0)</f>
        <v>#REF!</v>
      </c>
      <c r="L109" s="3"/>
    </row>
    <row r="110" spans="4:12" hidden="1">
      <c r="D110">
        <v>108</v>
      </c>
      <c r="F110" t="e">
        <f>+VLOOKUP($D110,#REF!,1,0)</f>
        <v>#REF!</v>
      </c>
      <c r="L110" s="3"/>
    </row>
    <row r="111" spans="4:12" hidden="1">
      <c r="D111">
        <v>109</v>
      </c>
      <c r="F111" t="e">
        <f>+VLOOKUP($D111,#REF!,1,0)</f>
        <v>#REF!</v>
      </c>
      <c r="L111" s="3"/>
    </row>
    <row r="112" spans="4:12" hidden="1">
      <c r="D112">
        <v>110</v>
      </c>
      <c r="F112" t="e">
        <f>+VLOOKUP($D112,#REF!,1,0)</f>
        <v>#REF!</v>
      </c>
      <c r="L112" s="3"/>
    </row>
    <row r="113" spans="4:12" hidden="1">
      <c r="D113">
        <v>111</v>
      </c>
      <c r="F113" t="e">
        <f>+VLOOKUP($D113,#REF!,1,0)</f>
        <v>#REF!</v>
      </c>
      <c r="L113" s="3"/>
    </row>
    <row r="114" spans="4:12" hidden="1">
      <c r="D114">
        <v>112</v>
      </c>
      <c r="F114" t="e">
        <f>+VLOOKUP($D114,#REF!,1,0)</f>
        <v>#REF!</v>
      </c>
      <c r="L114" s="3"/>
    </row>
    <row r="115" spans="4:12" hidden="1">
      <c r="D115">
        <v>113</v>
      </c>
      <c r="F115" t="e">
        <f>+VLOOKUP($D115,#REF!,1,0)</f>
        <v>#REF!</v>
      </c>
      <c r="L115" s="8"/>
    </row>
    <row r="116" spans="4:12" hidden="1">
      <c r="D116">
        <v>114</v>
      </c>
      <c r="F116" t="e">
        <f>+VLOOKUP($D116,#REF!,1,0)</f>
        <v>#REF!</v>
      </c>
      <c r="L116" s="8"/>
    </row>
    <row r="117" spans="4:12" hidden="1">
      <c r="D117">
        <v>115</v>
      </c>
      <c r="F117" t="e">
        <f>+VLOOKUP($D117,#REF!,1,0)</f>
        <v>#REF!</v>
      </c>
      <c r="L117" s="8"/>
    </row>
    <row r="118" spans="4:12" hidden="1">
      <c r="D118">
        <v>116</v>
      </c>
      <c r="F118" t="e">
        <f>+VLOOKUP($D118,#REF!,1,0)</f>
        <v>#REF!</v>
      </c>
      <c r="L118" s="3"/>
    </row>
    <row r="119" spans="4:12" hidden="1">
      <c r="D119">
        <v>117</v>
      </c>
      <c r="F119" t="e">
        <f>+VLOOKUP($D119,#REF!,1,0)</f>
        <v>#REF!</v>
      </c>
      <c r="L119" s="8"/>
    </row>
    <row r="120" spans="4:12" hidden="1">
      <c r="D120">
        <v>118</v>
      </c>
      <c r="F120" t="e">
        <f>+VLOOKUP($D120,#REF!,1,0)</f>
        <v>#REF!</v>
      </c>
      <c r="L120" s="3"/>
    </row>
    <row r="121" spans="4:12" hidden="1">
      <c r="D121">
        <v>119</v>
      </c>
      <c r="F121" t="e">
        <f>+VLOOKUP($D121,#REF!,1,0)</f>
        <v>#REF!</v>
      </c>
      <c r="L121" s="3"/>
    </row>
    <row r="122" spans="4:12" hidden="1">
      <c r="D122">
        <v>120</v>
      </c>
      <c r="F122" t="e">
        <f>+VLOOKUP($D122,#REF!,1,0)</f>
        <v>#REF!</v>
      </c>
      <c r="L122" s="3"/>
    </row>
    <row r="123" spans="4:12" hidden="1">
      <c r="D123">
        <v>121</v>
      </c>
      <c r="F123" t="e">
        <f>+VLOOKUP($D123,#REF!,1,0)</f>
        <v>#REF!</v>
      </c>
      <c r="L123" s="3"/>
    </row>
    <row r="124" spans="4:12" hidden="1">
      <c r="D124">
        <v>122</v>
      </c>
      <c r="F124" t="e">
        <f>+VLOOKUP($D124,#REF!,1,0)</f>
        <v>#REF!</v>
      </c>
      <c r="L124" s="3"/>
    </row>
    <row r="125" spans="4:12" hidden="1">
      <c r="D125">
        <v>123</v>
      </c>
      <c r="F125" t="e">
        <f>+VLOOKUP($D125,#REF!,1,0)</f>
        <v>#REF!</v>
      </c>
      <c r="L125" s="3"/>
    </row>
    <row r="126" spans="4:12" hidden="1">
      <c r="D126">
        <v>124</v>
      </c>
      <c r="F126" t="e">
        <f>+VLOOKUP($D126,#REF!,1,0)</f>
        <v>#REF!</v>
      </c>
      <c r="L126" s="3"/>
    </row>
    <row r="127" spans="4:12" hidden="1">
      <c r="D127">
        <v>125</v>
      </c>
      <c r="F127" t="e">
        <f>+VLOOKUP($D127,#REF!,1,0)</f>
        <v>#REF!</v>
      </c>
      <c r="L127" s="3"/>
    </row>
    <row r="128" spans="4:12" hidden="1">
      <c r="D128">
        <v>126</v>
      </c>
      <c r="F128" t="e">
        <f>+VLOOKUP($D128,#REF!,1,0)</f>
        <v>#REF!</v>
      </c>
      <c r="L128" s="8"/>
    </row>
    <row r="129" spans="4:12" hidden="1">
      <c r="D129">
        <v>127</v>
      </c>
      <c r="F129" t="e">
        <f>+VLOOKUP($D129,#REF!,1,0)</f>
        <v>#REF!</v>
      </c>
      <c r="L129" s="3"/>
    </row>
    <row r="130" spans="4:12" hidden="1">
      <c r="D130">
        <v>128</v>
      </c>
      <c r="F130" t="e">
        <f>+VLOOKUP($D130,#REF!,1,0)</f>
        <v>#REF!</v>
      </c>
      <c r="L130" s="3"/>
    </row>
    <row r="131" spans="4:12" hidden="1">
      <c r="D131">
        <v>129</v>
      </c>
      <c r="F131" t="e">
        <f>+VLOOKUP($D131,#REF!,1,0)</f>
        <v>#REF!</v>
      </c>
      <c r="L131" s="3"/>
    </row>
    <row r="132" spans="4:12" hidden="1">
      <c r="D132">
        <v>130</v>
      </c>
      <c r="F132" t="e">
        <f>+VLOOKUP($D132,#REF!,1,0)</f>
        <v>#REF!</v>
      </c>
      <c r="L132" s="3"/>
    </row>
    <row r="133" spans="4:12" hidden="1">
      <c r="D133">
        <v>131</v>
      </c>
      <c r="F133" t="e">
        <f>+VLOOKUP($D133,#REF!,1,0)</f>
        <v>#REF!</v>
      </c>
      <c r="L133" s="8"/>
    </row>
    <row r="134" spans="4:12" hidden="1">
      <c r="D134">
        <v>132</v>
      </c>
      <c r="F134" t="e">
        <f>+VLOOKUP($D134,#REF!,1,0)</f>
        <v>#REF!</v>
      </c>
      <c r="L134" s="3"/>
    </row>
    <row r="135" spans="4:12" hidden="1">
      <c r="D135">
        <v>133</v>
      </c>
      <c r="F135" t="e">
        <f>+VLOOKUP($D135,#REF!,1,0)</f>
        <v>#REF!</v>
      </c>
      <c r="L135" s="3"/>
    </row>
    <row r="136" spans="4:12" hidden="1">
      <c r="D136">
        <v>134</v>
      </c>
      <c r="F136" t="e">
        <f>+VLOOKUP($D136,#REF!,1,0)</f>
        <v>#REF!</v>
      </c>
      <c r="L136" s="8"/>
    </row>
    <row r="137" spans="4:12" hidden="1">
      <c r="D137">
        <v>135</v>
      </c>
      <c r="F137" t="e">
        <f>+VLOOKUP($D137,#REF!,1,0)</f>
        <v>#REF!</v>
      </c>
      <c r="L137" s="3"/>
    </row>
    <row r="138" spans="4:12" hidden="1">
      <c r="D138">
        <v>136</v>
      </c>
      <c r="F138" t="e">
        <f>+VLOOKUP($D138,#REF!,1,0)</f>
        <v>#REF!</v>
      </c>
      <c r="L138" s="3"/>
    </row>
    <row r="139" spans="4:12" hidden="1">
      <c r="D139">
        <v>137</v>
      </c>
      <c r="F139" t="e">
        <f>+VLOOKUP($D139,#REF!,1,0)</f>
        <v>#REF!</v>
      </c>
      <c r="L139" s="3"/>
    </row>
    <row r="140" spans="4:12" hidden="1">
      <c r="D140">
        <v>138</v>
      </c>
      <c r="F140" t="e">
        <f>+VLOOKUP($D140,#REF!,1,0)</f>
        <v>#REF!</v>
      </c>
      <c r="L140" s="3"/>
    </row>
    <row r="141" spans="4:12" hidden="1">
      <c r="D141">
        <v>139</v>
      </c>
      <c r="F141" t="e">
        <f>+VLOOKUP($D141,#REF!,1,0)</f>
        <v>#REF!</v>
      </c>
      <c r="L141" s="3"/>
    </row>
    <row r="142" spans="4:12" hidden="1">
      <c r="D142">
        <v>140</v>
      </c>
      <c r="F142" t="e">
        <f>+VLOOKUP($D142,#REF!,1,0)</f>
        <v>#REF!</v>
      </c>
      <c r="L142" s="3"/>
    </row>
    <row r="143" spans="4:12" hidden="1">
      <c r="D143">
        <v>141</v>
      </c>
      <c r="F143" t="e">
        <f>+VLOOKUP($D143,#REF!,1,0)</f>
        <v>#REF!</v>
      </c>
      <c r="L143" s="3"/>
    </row>
    <row r="144" spans="4:12" hidden="1">
      <c r="D144">
        <v>142</v>
      </c>
      <c r="F144" t="e">
        <f>+VLOOKUP($D144,#REF!,1,0)</f>
        <v>#REF!</v>
      </c>
      <c r="L144" s="3"/>
    </row>
    <row r="145" spans="4:12" hidden="1">
      <c r="D145">
        <v>143</v>
      </c>
      <c r="F145" t="e">
        <f>+VLOOKUP($D145,#REF!,1,0)</f>
        <v>#REF!</v>
      </c>
      <c r="L145" s="3"/>
    </row>
    <row r="146" spans="4:12" hidden="1">
      <c r="D146">
        <v>144</v>
      </c>
      <c r="F146" t="e">
        <f>+VLOOKUP($D146,#REF!,1,0)</f>
        <v>#REF!</v>
      </c>
      <c r="L146" s="8"/>
    </row>
    <row r="147" spans="4:12" hidden="1">
      <c r="D147">
        <v>145</v>
      </c>
      <c r="F147" t="e">
        <f>+VLOOKUP($D147,#REF!,1,0)</f>
        <v>#REF!</v>
      </c>
      <c r="L147" s="3"/>
    </row>
    <row r="148" spans="4:12" hidden="1">
      <c r="D148">
        <v>146</v>
      </c>
      <c r="F148" t="e">
        <f>+VLOOKUP($D148,#REF!,1,0)</f>
        <v>#REF!</v>
      </c>
      <c r="L148" s="3"/>
    </row>
    <row r="149" spans="4:12" hidden="1">
      <c r="D149">
        <v>147</v>
      </c>
      <c r="F149" t="e">
        <f>+VLOOKUP($D149,#REF!,1,0)</f>
        <v>#REF!</v>
      </c>
      <c r="L149" s="8"/>
    </row>
    <row r="150" spans="4:12" hidden="1">
      <c r="D150">
        <v>148</v>
      </c>
      <c r="F150" t="e">
        <f>+VLOOKUP($D150,#REF!,1,0)</f>
        <v>#REF!</v>
      </c>
      <c r="L150" s="3"/>
    </row>
    <row r="151" spans="4:12" hidden="1">
      <c r="D151">
        <v>149</v>
      </c>
      <c r="F151" t="e">
        <f>+VLOOKUP($D151,#REF!,1,0)</f>
        <v>#REF!</v>
      </c>
      <c r="L151" s="8"/>
    </row>
    <row r="152" spans="4:12" hidden="1">
      <c r="D152">
        <v>150</v>
      </c>
      <c r="F152" t="e">
        <f>+VLOOKUP($D152,#REF!,1,0)</f>
        <v>#REF!</v>
      </c>
      <c r="L152" s="8"/>
    </row>
    <row r="153" spans="4:12" hidden="1">
      <c r="D153">
        <v>151</v>
      </c>
      <c r="F153" t="e">
        <f>+VLOOKUP($D153,#REF!,1,0)</f>
        <v>#REF!</v>
      </c>
      <c r="L153" s="3"/>
    </row>
    <row r="154" spans="4:12" hidden="1">
      <c r="D154">
        <v>152</v>
      </c>
      <c r="F154" t="e">
        <f>+VLOOKUP($D154,#REF!,1,0)</f>
        <v>#REF!</v>
      </c>
      <c r="L154" s="3"/>
    </row>
    <row r="155" spans="4:12" hidden="1">
      <c r="D155">
        <v>153</v>
      </c>
      <c r="F155" t="e">
        <f>+VLOOKUP($D155,#REF!,1,0)</f>
        <v>#REF!</v>
      </c>
      <c r="L155" s="3"/>
    </row>
    <row r="156" spans="4:12" hidden="1">
      <c r="D156">
        <v>154</v>
      </c>
      <c r="F156" t="e">
        <f>+VLOOKUP($D156,#REF!,1,0)</f>
        <v>#REF!</v>
      </c>
      <c r="L156" s="8"/>
    </row>
    <row r="157" spans="4:12" hidden="1">
      <c r="D157">
        <v>155</v>
      </c>
      <c r="F157" t="e">
        <f>+VLOOKUP($D157,#REF!,1,0)</f>
        <v>#REF!</v>
      </c>
      <c r="L157" s="3"/>
    </row>
    <row r="158" spans="4:12" hidden="1">
      <c r="D158">
        <v>156</v>
      </c>
      <c r="F158" t="e">
        <f>+VLOOKUP($D158,#REF!,1,0)</f>
        <v>#REF!</v>
      </c>
      <c r="L158" s="3"/>
    </row>
    <row r="159" spans="4:12" hidden="1">
      <c r="D159">
        <v>157</v>
      </c>
      <c r="F159" t="e">
        <f>+VLOOKUP($D159,#REF!,1,0)</f>
        <v>#REF!</v>
      </c>
      <c r="L159" s="8"/>
    </row>
    <row r="160" spans="4:12" hidden="1">
      <c r="D160">
        <v>158</v>
      </c>
      <c r="F160" t="e">
        <f>+VLOOKUP($D160,#REF!,1,0)</f>
        <v>#REF!</v>
      </c>
      <c r="L160" s="3"/>
    </row>
    <row r="161" spans="4:12" hidden="1">
      <c r="D161">
        <v>159</v>
      </c>
      <c r="F161" t="e">
        <f>+VLOOKUP($D161,#REF!,1,0)</f>
        <v>#REF!</v>
      </c>
      <c r="L161" s="8"/>
    </row>
    <row r="162" spans="4:12" hidden="1">
      <c r="D162">
        <v>160</v>
      </c>
      <c r="F162" t="e">
        <f>+VLOOKUP($D162,#REF!,1,0)</f>
        <v>#REF!</v>
      </c>
      <c r="L162" s="3"/>
    </row>
    <row r="163" spans="4:12" hidden="1">
      <c r="D163">
        <v>161</v>
      </c>
      <c r="F163" t="e">
        <f>+VLOOKUP($D163,#REF!,1,0)</f>
        <v>#REF!</v>
      </c>
      <c r="L163" s="3"/>
    </row>
    <row r="164" spans="4:12" hidden="1">
      <c r="D164">
        <v>162</v>
      </c>
      <c r="F164" t="e">
        <f>+VLOOKUP($D164,#REF!,1,0)</f>
        <v>#REF!</v>
      </c>
      <c r="L164" s="3"/>
    </row>
    <row r="165" spans="4:12" hidden="1">
      <c r="D165">
        <v>163</v>
      </c>
      <c r="F165" t="e">
        <f>+VLOOKUP($D165,#REF!,1,0)</f>
        <v>#REF!</v>
      </c>
      <c r="L165" s="8"/>
    </row>
    <row r="166" spans="4:12" hidden="1">
      <c r="D166">
        <v>164</v>
      </c>
      <c r="F166" t="e">
        <f>+VLOOKUP($D166,#REF!,1,0)</f>
        <v>#REF!</v>
      </c>
      <c r="L166" s="3"/>
    </row>
    <row r="167" spans="4:12" hidden="1">
      <c r="D167">
        <v>165</v>
      </c>
      <c r="F167" t="e">
        <f>+VLOOKUP($D167,#REF!,1,0)</f>
        <v>#REF!</v>
      </c>
      <c r="L167" s="3"/>
    </row>
    <row r="168" spans="4:12" hidden="1">
      <c r="D168">
        <v>166</v>
      </c>
      <c r="F168" t="e">
        <f>+VLOOKUP($D168,#REF!,1,0)</f>
        <v>#REF!</v>
      </c>
      <c r="L168" s="3"/>
    </row>
    <row r="169" spans="4:12" hidden="1">
      <c r="D169">
        <v>167</v>
      </c>
      <c r="F169" t="e">
        <f>+VLOOKUP($D169,#REF!,1,0)</f>
        <v>#REF!</v>
      </c>
      <c r="L169" s="3"/>
    </row>
    <row r="170" spans="4:12" hidden="1">
      <c r="D170">
        <v>168</v>
      </c>
      <c r="F170" t="e">
        <f>+VLOOKUP($D170,#REF!,1,0)</f>
        <v>#REF!</v>
      </c>
      <c r="L170" s="8"/>
    </row>
    <row r="171" spans="4:12" hidden="1">
      <c r="D171">
        <v>169</v>
      </c>
      <c r="F171" t="e">
        <f>+VLOOKUP($D171,#REF!,1,0)</f>
        <v>#REF!</v>
      </c>
      <c r="L171" s="8"/>
    </row>
    <row r="172" spans="4:12" hidden="1">
      <c r="D172">
        <v>170</v>
      </c>
      <c r="F172" t="e">
        <f>+VLOOKUP($D172,#REF!,1,0)</f>
        <v>#REF!</v>
      </c>
      <c r="L172" s="8"/>
    </row>
    <row r="173" spans="4:12" hidden="1">
      <c r="D173">
        <v>171</v>
      </c>
      <c r="F173" t="e">
        <f>+VLOOKUP($D173,#REF!,1,0)</f>
        <v>#REF!</v>
      </c>
      <c r="L173" s="8"/>
    </row>
    <row r="174" spans="4:12" hidden="1">
      <c r="D174">
        <v>172</v>
      </c>
      <c r="F174" t="e">
        <f>+VLOOKUP($D174,#REF!,1,0)</f>
        <v>#REF!</v>
      </c>
      <c r="L174" s="8"/>
    </row>
    <row r="175" spans="4:12" hidden="1">
      <c r="D175">
        <v>173</v>
      </c>
      <c r="F175" t="e">
        <f>+VLOOKUP($D175,#REF!,1,0)</f>
        <v>#REF!</v>
      </c>
      <c r="L175" s="3"/>
    </row>
    <row r="176" spans="4:12" hidden="1">
      <c r="D176">
        <v>174</v>
      </c>
      <c r="F176" t="e">
        <f>+VLOOKUP($D176,#REF!,1,0)</f>
        <v>#REF!</v>
      </c>
      <c r="L176" s="3"/>
    </row>
    <row r="177" spans="4:12" hidden="1">
      <c r="D177">
        <v>175</v>
      </c>
      <c r="F177" t="e">
        <f>+VLOOKUP($D177,#REF!,1,0)</f>
        <v>#REF!</v>
      </c>
      <c r="L177" s="3"/>
    </row>
    <row r="178" spans="4:12" hidden="1">
      <c r="D178">
        <v>176</v>
      </c>
      <c r="F178" t="e">
        <f>+VLOOKUP($D178,#REF!,1,0)</f>
        <v>#REF!</v>
      </c>
      <c r="L178" s="3"/>
    </row>
    <row r="179" spans="4:12" hidden="1">
      <c r="D179">
        <v>177</v>
      </c>
      <c r="F179" t="e">
        <f>+VLOOKUP($D179,#REF!,1,0)</f>
        <v>#REF!</v>
      </c>
      <c r="L179" s="3"/>
    </row>
    <row r="180" spans="4:12" hidden="1">
      <c r="D180">
        <v>178</v>
      </c>
      <c r="F180" t="e">
        <f>+VLOOKUP($D180,#REF!,1,0)</f>
        <v>#REF!</v>
      </c>
      <c r="L180" s="3"/>
    </row>
    <row r="181" spans="4:12" hidden="1">
      <c r="D181">
        <v>179</v>
      </c>
      <c r="F181" t="e">
        <f>+VLOOKUP($D181,#REF!,1,0)</f>
        <v>#REF!</v>
      </c>
      <c r="L181" s="3"/>
    </row>
    <row r="182" spans="4:12" hidden="1">
      <c r="D182">
        <v>180</v>
      </c>
      <c r="F182" t="e">
        <f>+VLOOKUP($D182,#REF!,1,0)</f>
        <v>#REF!</v>
      </c>
      <c r="L182" s="8"/>
    </row>
    <row r="183" spans="4:12" hidden="1">
      <c r="D183">
        <v>181</v>
      </c>
      <c r="F183" t="e">
        <f>+VLOOKUP($D183,#REF!,1,0)</f>
        <v>#REF!</v>
      </c>
      <c r="L183" s="3"/>
    </row>
    <row r="184" spans="4:12" hidden="1">
      <c r="D184">
        <v>182</v>
      </c>
      <c r="F184" t="e">
        <f>+VLOOKUP($D184,#REF!,1,0)</f>
        <v>#REF!</v>
      </c>
      <c r="L184" s="8"/>
    </row>
    <row r="185" spans="4:12" hidden="1">
      <c r="D185">
        <v>183</v>
      </c>
      <c r="F185" t="e">
        <f>+VLOOKUP($D185,#REF!,1,0)</f>
        <v>#REF!</v>
      </c>
      <c r="L185" s="3"/>
    </row>
    <row r="186" spans="4:12" hidden="1">
      <c r="D186">
        <v>184</v>
      </c>
      <c r="F186" t="e">
        <f>+VLOOKUP($D186,#REF!,1,0)</f>
        <v>#REF!</v>
      </c>
      <c r="L186" s="3"/>
    </row>
    <row r="187" spans="4:12" hidden="1">
      <c r="D187">
        <v>185</v>
      </c>
      <c r="F187" t="e">
        <f>+VLOOKUP($D187,#REF!,1,0)</f>
        <v>#REF!</v>
      </c>
      <c r="L187" s="3"/>
    </row>
    <row r="188" spans="4:12" hidden="1">
      <c r="D188">
        <v>186</v>
      </c>
      <c r="F188" t="e">
        <f>+VLOOKUP($D188,#REF!,1,0)</f>
        <v>#REF!</v>
      </c>
      <c r="L188" s="3"/>
    </row>
    <row r="189" spans="4:12" hidden="1">
      <c r="D189">
        <v>187</v>
      </c>
      <c r="F189" t="e">
        <f>+VLOOKUP($D189,#REF!,1,0)</f>
        <v>#REF!</v>
      </c>
      <c r="L189" s="3"/>
    </row>
    <row r="190" spans="4:12" hidden="1">
      <c r="D190">
        <v>188</v>
      </c>
      <c r="F190" t="e">
        <f>+VLOOKUP($D190,#REF!,1,0)</f>
        <v>#REF!</v>
      </c>
      <c r="L190" s="3"/>
    </row>
    <row r="191" spans="4:12" hidden="1">
      <c r="D191">
        <v>189</v>
      </c>
      <c r="F191" t="e">
        <f>+VLOOKUP($D191,#REF!,1,0)</f>
        <v>#REF!</v>
      </c>
      <c r="L191" s="3"/>
    </row>
    <row r="192" spans="4:12" hidden="1">
      <c r="D192">
        <v>190</v>
      </c>
      <c r="F192" t="e">
        <f>+VLOOKUP($D192,#REF!,1,0)</f>
        <v>#REF!</v>
      </c>
      <c r="L192" s="3"/>
    </row>
    <row r="193" spans="4:12" hidden="1">
      <c r="D193">
        <v>191</v>
      </c>
      <c r="F193" t="e">
        <f>+VLOOKUP($D193,#REF!,1,0)</f>
        <v>#REF!</v>
      </c>
      <c r="L193" s="8"/>
    </row>
    <row r="194" spans="4:12" hidden="1">
      <c r="D194">
        <v>192</v>
      </c>
      <c r="F194" t="e">
        <f>+VLOOKUP($D194,#REF!,1,0)</f>
        <v>#REF!</v>
      </c>
      <c r="L194" s="3"/>
    </row>
    <row r="195" spans="4:12" hidden="1">
      <c r="D195">
        <v>193</v>
      </c>
      <c r="F195" t="e">
        <f>+VLOOKUP($D195,#REF!,1,0)</f>
        <v>#REF!</v>
      </c>
      <c r="L195" s="3"/>
    </row>
    <row r="196" spans="4:12" hidden="1">
      <c r="D196">
        <v>194</v>
      </c>
      <c r="F196" t="e">
        <f>+VLOOKUP($D196,#REF!,1,0)</f>
        <v>#REF!</v>
      </c>
      <c r="L196" s="3"/>
    </row>
    <row r="197" spans="4:12" hidden="1">
      <c r="D197">
        <v>195</v>
      </c>
      <c r="F197" t="e">
        <f>+VLOOKUP($D197,#REF!,1,0)</f>
        <v>#REF!</v>
      </c>
      <c r="L197" s="8"/>
    </row>
    <row r="198" spans="4:12" hidden="1">
      <c r="D198">
        <v>196</v>
      </c>
      <c r="F198" t="e">
        <f>+VLOOKUP($D198,#REF!,1,0)</f>
        <v>#REF!</v>
      </c>
      <c r="L198" s="8"/>
    </row>
    <row r="199" spans="4:12" hidden="1">
      <c r="D199">
        <v>197</v>
      </c>
      <c r="F199" t="e">
        <f>+VLOOKUP($D199,#REF!,1,0)</f>
        <v>#REF!</v>
      </c>
      <c r="L199" s="3"/>
    </row>
    <row r="200" spans="4:12" hidden="1">
      <c r="D200">
        <v>198</v>
      </c>
      <c r="F200" t="e">
        <f>+VLOOKUP($D200,#REF!,1,0)</f>
        <v>#REF!</v>
      </c>
      <c r="L200" s="3"/>
    </row>
    <row r="201" spans="4:12" hidden="1">
      <c r="D201">
        <v>199</v>
      </c>
      <c r="F201" t="e">
        <f>+VLOOKUP($D201,#REF!,1,0)</f>
        <v>#REF!</v>
      </c>
      <c r="L201" s="3"/>
    </row>
    <row r="202" spans="4:12" hidden="1">
      <c r="D202">
        <v>200</v>
      </c>
      <c r="F202" t="e">
        <f>+VLOOKUP($D202,#REF!,1,0)</f>
        <v>#REF!</v>
      </c>
      <c r="L202" s="3"/>
    </row>
    <row r="203" spans="4:12" hidden="1">
      <c r="D203">
        <v>201</v>
      </c>
      <c r="F203" t="e">
        <f>+VLOOKUP($D203,#REF!,1,0)</f>
        <v>#REF!</v>
      </c>
      <c r="L203" s="3"/>
    </row>
    <row r="204" spans="4:12" hidden="1">
      <c r="D204">
        <v>202</v>
      </c>
      <c r="F204" t="e">
        <f>+VLOOKUP($D204,#REF!,1,0)</f>
        <v>#REF!</v>
      </c>
      <c r="L204" s="3"/>
    </row>
    <row r="205" spans="4:12" hidden="1">
      <c r="D205">
        <v>203</v>
      </c>
      <c r="F205" t="e">
        <f>+VLOOKUP($D205,#REF!,1,0)</f>
        <v>#REF!</v>
      </c>
      <c r="L205" s="8"/>
    </row>
    <row r="206" spans="4:12" hidden="1">
      <c r="D206">
        <v>204</v>
      </c>
      <c r="F206" t="e">
        <f>+VLOOKUP($D206,#REF!,1,0)</f>
        <v>#REF!</v>
      </c>
      <c r="L206" s="3"/>
    </row>
    <row r="207" spans="4:12" hidden="1">
      <c r="D207">
        <v>205</v>
      </c>
      <c r="F207" t="e">
        <f>+VLOOKUP($D207,#REF!,1,0)</f>
        <v>#REF!</v>
      </c>
      <c r="L207" s="3"/>
    </row>
    <row r="208" spans="4:12" hidden="1">
      <c r="D208">
        <v>206</v>
      </c>
      <c r="F208" t="e">
        <f>+VLOOKUP($D208,#REF!,1,0)</f>
        <v>#REF!</v>
      </c>
      <c r="L208" s="8"/>
    </row>
    <row r="209" spans="4:12" hidden="1">
      <c r="D209">
        <v>207</v>
      </c>
      <c r="F209" t="e">
        <f>+VLOOKUP($D209,#REF!,1,0)</f>
        <v>#REF!</v>
      </c>
      <c r="L209" s="3"/>
    </row>
    <row r="210" spans="4:12" hidden="1">
      <c r="D210">
        <v>208</v>
      </c>
      <c r="F210" t="e">
        <f>+VLOOKUP($D210,#REF!,1,0)</f>
        <v>#REF!</v>
      </c>
      <c r="L210" s="3"/>
    </row>
    <row r="211" spans="4:12" hidden="1">
      <c r="D211">
        <v>209</v>
      </c>
      <c r="F211" t="e">
        <f>+VLOOKUP($D211,#REF!,1,0)</f>
        <v>#REF!</v>
      </c>
      <c r="L211" s="3"/>
    </row>
    <row r="212" spans="4:12" hidden="1">
      <c r="D212">
        <v>210</v>
      </c>
      <c r="F212" t="e">
        <f>+VLOOKUP($D212,#REF!,1,0)</f>
        <v>#REF!</v>
      </c>
      <c r="L212" s="3"/>
    </row>
    <row r="213" spans="4:12" hidden="1">
      <c r="D213">
        <v>211</v>
      </c>
      <c r="F213" t="e">
        <f>+VLOOKUP($D213,#REF!,1,0)</f>
        <v>#REF!</v>
      </c>
      <c r="L213" s="8"/>
    </row>
    <row r="214" spans="4:12" hidden="1">
      <c r="D214">
        <v>212</v>
      </c>
      <c r="F214" t="e">
        <f>+VLOOKUP($D214,#REF!,1,0)</f>
        <v>#REF!</v>
      </c>
      <c r="L214" s="8"/>
    </row>
    <row r="215" spans="4:12" hidden="1">
      <c r="D215">
        <v>213</v>
      </c>
      <c r="F215" t="e">
        <f>+VLOOKUP($D215,#REF!,1,0)</f>
        <v>#REF!</v>
      </c>
      <c r="L215" s="8"/>
    </row>
    <row r="216" spans="4:12" hidden="1">
      <c r="D216">
        <v>214</v>
      </c>
      <c r="F216" t="e">
        <f>+VLOOKUP($D216,#REF!,1,0)</f>
        <v>#REF!</v>
      </c>
      <c r="L216" s="3"/>
    </row>
    <row r="217" spans="4:12" hidden="1">
      <c r="D217">
        <v>215</v>
      </c>
      <c r="F217" t="e">
        <f>+VLOOKUP($D217,#REF!,1,0)</f>
        <v>#REF!</v>
      </c>
      <c r="L217" s="3"/>
    </row>
    <row r="218" spans="4:12" hidden="1">
      <c r="D218">
        <v>216</v>
      </c>
      <c r="F218" t="e">
        <f>+VLOOKUP($D218,#REF!,1,0)</f>
        <v>#REF!</v>
      </c>
      <c r="L218" s="3"/>
    </row>
    <row r="219" spans="4:12" hidden="1">
      <c r="D219">
        <v>217</v>
      </c>
      <c r="F219" t="e">
        <f>+VLOOKUP($D219,#REF!,1,0)</f>
        <v>#REF!</v>
      </c>
      <c r="L219" s="3"/>
    </row>
    <row r="220" spans="4:12" hidden="1">
      <c r="D220">
        <v>218</v>
      </c>
      <c r="F220" t="e">
        <f>+VLOOKUP($D220,#REF!,1,0)</f>
        <v>#REF!</v>
      </c>
      <c r="L220" s="8"/>
    </row>
    <row r="221" spans="4:12" hidden="1">
      <c r="D221">
        <v>219</v>
      </c>
      <c r="F221" t="e">
        <f>+VLOOKUP($D221,#REF!,1,0)</f>
        <v>#REF!</v>
      </c>
      <c r="L221" s="3"/>
    </row>
    <row r="222" spans="4:12" hidden="1">
      <c r="D222">
        <v>220</v>
      </c>
      <c r="F222" t="e">
        <f>+VLOOKUP($D222,#REF!,1,0)</f>
        <v>#REF!</v>
      </c>
      <c r="L222" s="3"/>
    </row>
    <row r="223" spans="4:12" hidden="1">
      <c r="D223">
        <v>221</v>
      </c>
      <c r="F223" t="e">
        <f>+VLOOKUP($D223,#REF!,1,0)</f>
        <v>#REF!</v>
      </c>
      <c r="L223" s="3"/>
    </row>
    <row r="224" spans="4:12" hidden="1">
      <c r="D224">
        <v>222</v>
      </c>
      <c r="F224" t="e">
        <f>+VLOOKUP($D224,#REF!,1,0)</f>
        <v>#REF!</v>
      </c>
      <c r="L224" s="3"/>
    </row>
    <row r="225" spans="4:12" hidden="1">
      <c r="D225">
        <v>223</v>
      </c>
      <c r="F225" t="e">
        <f>+VLOOKUP($D225,#REF!,1,0)</f>
        <v>#REF!</v>
      </c>
      <c r="L225" s="8"/>
    </row>
    <row r="226" spans="4:12" hidden="1">
      <c r="D226">
        <v>224</v>
      </c>
      <c r="F226" t="e">
        <f>+VLOOKUP($D226,#REF!,1,0)</f>
        <v>#REF!</v>
      </c>
      <c r="L226" s="3"/>
    </row>
    <row r="227" spans="4:12" hidden="1">
      <c r="D227">
        <v>225</v>
      </c>
      <c r="F227" t="e">
        <f>+VLOOKUP($D227,#REF!,1,0)</f>
        <v>#REF!</v>
      </c>
      <c r="L227" s="3"/>
    </row>
    <row r="228" spans="4:12" hidden="1">
      <c r="D228">
        <v>226</v>
      </c>
      <c r="F228" t="e">
        <f>+VLOOKUP($D228,#REF!,1,0)</f>
        <v>#REF!</v>
      </c>
      <c r="L228" s="3"/>
    </row>
    <row r="229" spans="4:12" hidden="1">
      <c r="D229">
        <v>227</v>
      </c>
      <c r="F229" t="e">
        <f>+VLOOKUP($D229,#REF!,1,0)</f>
        <v>#REF!</v>
      </c>
      <c r="L229" s="31"/>
    </row>
    <row r="230" spans="4:12" hidden="1">
      <c r="D230">
        <v>228</v>
      </c>
      <c r="F230" t="e">
        <f>+VLOOKUP($D230,#REF!,1,0)</f>
        <v>#REF!</v>
      </c>
      <c r="L230" s="31"/>
    </row>
    <row r="231" spans="4:12" hidden="1">
      <c r="D231">
        <v>229</v>
      </c>
      <c r="F231" t="e">
        <f>+VLOOKUP($D231,#REF!,1,0)</f>
        <v>#REF!</v>
      </c>
      <c r="L231" s="31"/>
    </row>
    <row r="232" spans="4:12" hidden="1">
      <c r="D232">
        <v>230</v>
      </c>
      <c r="F232" t="e">
        <f>+VLOOKUP($D232,#REF!,1,0)</f>
        <v>#REF!</v>
      </c>
    </row>
    <row r="233" spans="4:12" hidden="1">
      <c r="D233">
        <v>231</v>
      </c>
      <c r="F233" t="e">
        <f>+VLOOKUP($D233,#REF!,1,0)</f>
        <v>#REF!</v>
      </c>
    </row>
    <row r="234" spans="4:12" hidden="1">
      <c r="D234">
        <v>232</v>
      </c>
      <c r="F234" t="e">
        <f>+VLOOKUP($D234,#REF!,1,0)</f>
        <v>#REF!</v>
      </c>
    </row>
    <row r="235" spans="4:12" hidden="1">
      <c r="D235">
        <v>233</v>
      </c>
      <c r="F235" t="e">
        <f>+VLOOKUP($D235,#REF!,1,0)</f>
        <v>#REF!</v>
      </c>
      <c r="L235">
        <f>8%*586756.2</f>
        <v>46940.495999999999</v>
      </c>
    </row>
    <row r="236" spans="4:12" hidden="1">
      <c r="D236">
        <v>234</v>
      </c>
      <c r="F236" t="e">
        <f>+VLOOKUP($D236,#REF!,1,0)</f>
        <v>#REF!</v>
      </c>
    </row>
    <row r="237" spans="4:12" hidden="1">
      <c r="D237">
        <v>235</v>
      </c>
      <c r="F237" t="e">
        <f>+VLOOKUP($D237,#REF!,1,0)</f>
        <v>#REF!</v>
      </c>
    </row>
    <row r="238" spans="4:12" hidden="1">
      <c r="D238">
        <v>236</v>
      </c>
      <c r="F238" t="e">
        <f>+VLOOKUP($D238,#REF!,1,0)</f>
        <v>#REF!</v>
      </c>
    </row>
    <row r="244" spans="4:4">
      <c r="D244" s="53">
        <v>1</v>
      </c>
    </row>
    <row r="245" spans="4:4">
      <c r="D245" s="53">
        <v>2</v>
      </c>
    </row>
    <row r="246" spans="4:4">
      <c r="D246" s="53">
        <v>2</v>
      </c>
    </row>
    <row r="247" spans="4:4">
      <c r="D247" s="68">
        <v>3</v>
      </c>
    </row>
    <row r="248" spans="4:4">
      <c r="D248" s="53">
        <v>4</v>
      </c>
    </row>
    <row r="249" spans="4:4">
      <c r="D249" s="68">
        <v>4</v>
      </c>
    </row>
    <row r="250" spans="4:4">
      <c r="D250" s="53">
        <v>5</v>
      </c>
    </row>
    <row r="251" spans="4:4">
      <c r="D251" s="53">
        <v>5</v>
      </c>
    </row>
    <row r="252" spans="4:4">
      <c r="D252" s="68">
        <v>5</v>
      </c>
    </row>
    <row r="253" spans="4:4">
      <c r="D253" s="68">
        <v>6</v>
      </c>
    </row>
    <row r="254" spans="4:4">
      <c r="D254" s="53">
        <v>7</v>
      </c>
    </row>
    <row r="255" spans="4:4">
      <c r="D255" s="53">
        <v>7</v>
      </c>
    </row>
    <row r="256" spans="4:4">
      <c r="D256" s="68">
        <v>7</v>
      </c>
    </row>
    <row r="257" spans="4:4">
      <c r="D257" s="53">
        <v>8</v>
      </c>
    </row>
    <row r="258" spans="4:4">
      <c r="D258" s="53">
        <v>8</v>
      </c>
    </row>
    <row r="259" spans="4:4">
      <c r="D259" s="68">
        <v>8</v>
      </c>
    </row>
    <row r="260" spans="4:4">
      <c r="D260" s="68">
        <v>9</v>
      </c>
    </row>
    <row r="261" spans="4:4">
      <c r="D261" s="68">
        <v>10</v>
      </c>
    </row>
    <row r="262" spans="4:4">
      <c r="D262" s="68">
        <v>11</v>
      </c>
    </row>
    <row r="263" spans="4:4">
      <c r="D263" s="68">
        <v>12</v>
      </c>
    </row>
    <row r="264" spans="4:4">
      <c r="D264" s="53">
        <v>13</v>
      </c>
    </row>
    <row r="265" spans="4:4">
      <c r="D265" s="53">
        <v>13</v>
      </c>
    </row>
    <row r="266" spans="4:4">
      <c r="D266" s="68">
        <v>13</v>
      </c>
    </row>
    <row r="267" spans="4:4">
      <c r="D267" s="53">
        <v>14</v>
      </c>
    </row>
    <row r="268" spans="4:4">
      <c r="D268" s="53">
        <v>14</v>
      </c>
    </row>
    <row r="269" spans="4:4">
      <c r="D269" s="68">
        <v>14</v>
      </c>
    </row>
    <row r="270" spans="4:4">
      <c r="D270" s="53">
        <v>15</v>
      </c>
    </row>
    <row r="271" spans="4:4">
      <c r="D271" s="68">
        <v>15</v>
      </c>
    </row>
    <row r="272" spans="4:4">
      <c r="D272" s="53">
        <v>16</v>
      </c>
    </row>
    <row r="273" spans="4:4">
      <c r="D273" s="68">
        <v>16</v>
      </c>
    </row>
    <row r="274" spans="4:4">
      <c r="D274" s="68">
        <v>17</v>
      </c>
    </row>
    <row r="275" spans="4:4">
      <c r="D275" s="68">
        <v>18</v>
      </c>
    </row>
    <row r="276" spans="4:4">
      <c r="D276" s="53">
        <v>19</v>
      </c>
    </row>
    <row r="277" spans="4:4">
      <c r="D277" s="68">
        <v>19</v>
      </c>
    </row>
    <row r="278" spans="4:4">
      <c r="D278" s="53">
        <v>20</v>
      </c>
    </row>
    <row r="279" spans="4:4">
      <c r="D279" s="53">
        <v>20</v>
      </c>
    </row>
    <row r="280" spans="4:4">
      <c r="D280" s="68">
        <v>20</v>
      </c>
    </row>
    <row r="281" spans="4:4">
      <c r="D281" s="68">
        <v>21</v>
      </c>
    </row>
    <row r="282" spans="4:4">
      <c r="D282" s="53">
        <v>22</v>
      </c>
    </row>
    <row r="283" spans="4:4">
      <c r="D283" s="68">
        <v>22</v>
      </c>
    </row>
    <row r="284" spans="4:4">
      <c r="D284" s="68">
        <v>23</v>
      </c>
    </row>
    <row r="285" spans="4:4">
      <c r="D285" s="68">
        <v>24</v>
      </c>
    </row>
    <row r="286" spans="4:4">
      <c r="D286" s="68">
        <v>25</v>
      </c>
    </row>
    <row r="287" spans="4:4">
      <c r="D287" s="68">
        <v>26</v>
      </c>
    </row>
    <row r="288" spans="4:4">
      <c r="D288" s="68">
        <v>27</v>
      </c>
    </row>
    <row r="289" spans="4:4">
      <c r="D289" s="53">
        <v>28</v>
      </c>
    </row>
    <row r="290" spans="4:4">
      <c r="D290" s="68">
        <v>28</v>
      </c>
    </row>
    <row r="291" spans="4:4">
      <c r="D291" s="53">
        <v>29</v>
      </c>
    </row>
    <row r="292" spans="4:4">
      <c r="D292" s="68">
        <v>29</v>
      </c>
    </row>
    <row r="293" spans="4:4">
      <c r="D293" s="53">
        <v>30</v>
      </c>
    </row>
    <row r="294" spans="4:4">
      <c r="D294" s="53">
        <v>30</v>
      </c>
    </row>
    <row r="295" spans="4:4">
      <c r="D295" s="53">
        <v>30</v>
      </c>
    </row>
    <row r="296" spans="4:4">
      <c r="D296" s="68">
        <v>30</v>
      </c>
    </row>
    <row r="297" spans="4:4">
      <c r="D297" s="53">
        <v>31</v>
      </c>
    </row>
    <row r="298" spans="4:4">
      <c r="D298" s="53">
        <v>31</v>
      </c>
    </row>
    <row r="299" spans="4:4">
      <c r="D299" s="68">
        <v>31</v>
      </c>
    </row>
    <row r="300" spans="4:4">
      <c r="D300" s="68">
        <v>32</v>
      </c>
    </row>
    <row r="301" spans="4:4">
      <c r="D301" s="68">
        <v>33</v>
      </c>
    </row>
    <row r="302" spans="4:4">
      <c r="D302" s="53">
        <v>34</v>
      </c>
    </row>
    <row r="303" spans="4:4">
      <c r="D303" s="68">
        <v>34</v>
      </c>
    </row>
    <row r="304" spans="4:4">
      <c r="D304" s="53">
        <v>35</v>
      </c>
    </row>
    <row r="305" spans="4:4">
      <c r="D305" s="68">
        <v>35</v>
      </c>
    </row>
    <row r="306" spans="4:4">
      <c r="D306" s="53">
        <v>36</v>
      </c>
    </row>
    <row r="307" spans="4:4">
      <c r="D307" s="53">
        <v>36</v>
      </c>
    </row>
    <row r="308" spans="4:4">
      <c r="D308" s="68">
        <v>36</v>
      </c>
    </row>
    <row r="309" spans="4:4">
      <c r="D309" s="68">
        <v>37</v>
      </c>
    </row>
    <row r="310" spans="4:4">
      <c r="D310" s="68">
        <v>38</v>
      </c>
    </row>
    <row r="311" spans="4:4">
      <c r="D311" s="53">
        <v>39</v>
      </c>
    </row>
    <row r="312" spans="4:4">
      <c r="D312" s="53">
        <v>39</v>
      </c>
    </row>
    <row r="313" spans="4:4">
      <c r="D313" s="68">
        <v>39</v>
      </c>
    </row>
    <row r="314" spans="4:4">
      <c r="D314" s="68">
        <v>40</v>
      </c>
    </row>
    <row r="315" spans="4:4">
      <c r="D315" s="68">
        <v>41</v>
      </c>
    </row>
    <row r="316" spans="4:4">
      <c r="D316" s="68">
        <v>42</v>
      </c>
    </row>
    <row r="317" spans="4:4">
      <c r="D317" s="53">
        <v>43</v>
      </c>
    </row>
    <row r="318" spans="4:4">
      <c r="D318" s="68">
        <v>43</v>
      </c>
    </row>
    <row r="319" spans="4:4">
      <c r="D319" s="53">
        <v>44</v>
      </c>
    </row>
    <row r="320" spans="4:4">
      <c r="D320" s="68">
        <v>44</v>
      </c>
    </row>
    <row r="321" spans="4:4">
      <c r="D321" s="68">
        <v>45</v>
      </c>
    </row>
    <row r="322" spans="4:4">
      <c r="D322" s="68">
        <v>46</v>
      </c>
    </row>
    <row r="323" spans="4:4">
      <c r="D323" s="68">
        <v>47</v>
      </c>
    </row>
    <row r="324" spans="4:4">
      <c r="D324" s="53">
        <v>48</v>
      </c>
    </row>
    <row r="325" spans="4:4">
      <c r="D325" s="53">
        <v>48</v>
      </c>
    </row>
    <row r="326" spans="4:4">
      <c r="D326" s="68">
        <v>48</v>
      </c>
    </row>
    <row r="327" spans="4:4">
      <c r="D327" s="53">
        <v>49</v>
      </c>
    </row>
    <row r="328" spans="4:4">
      <c r="D328" s="53">
        <v>49</v>
      </c>
    </row>
    <row r="329" spans="4:4">
      <c r="D329" s="68">
        <v>49</v>
      </c>
    </row>
    <row r="330" spans="4:4">
      <c r="D330" s="53">
        <v>50</v>
      </c>
    </row>
    <row r="331" spans="4:4">
      <c r="D331" s="68">
        <v>50</v>
      </c>
    </row>
    <row r="332" spans="4:4">
      <c r="D332" s="53">
        <v>51</v>
      </c>
    </row>
    <row r="333" spans="4:4">
      <c r="D333" s="68">
        <v>51</v>
      </c>
    </row>
    <row r="334" spans="4:4">
      <c r="D334" s="68">
        <v>52</v>
      </c>
    </row>
    <row r="335" spans="4:4">
      <c r="D335" s="53">
        <v>53</v>
      </c>
    </row>
    <row r="336" spans="4:4">
      <c r="D336" s="68">
        <v>53</v>
      </c>
    </row>
    <row r="337" spans="4:4">
      <c r="D337" s="53">
        <v>54</v>
      </c>
    </row>
    <row r="338" spans="4:4">
      <c r="D338" s="53">
        <v>54</v>
      </c>
    </row>
    <row r="339" spans="4:4">
      <c r="D339" s="68">
        <v>54</v>
      </c>
    </row>
    <row r="340" spans="4:4">
      <c r="D340" s="53">
        <v>55</v>
      </c>
    </row>
    <row r="341" spans="4:4">
      <c r="D341" s="68">
        <v>55</v>
      </c>
    </row>
    <row r="342" spans="4:4">
      <c r="D342" s="53">
        <v>56</v>
      </c>
    </row>
    <row r="343" spans="4:4">
      <c r="D343" s="68">
        <v>56</v>
      </c>
    </row>
    <row r="344" spans="4:4">
      <c r="D344" s="53">
        <v>57</v>
      </c>
    </row>
    <row r="345" spans="4:4">
      <c r="D345" s="68">
        <v>57</v>
      </c>
    </row>
    <row r="346" spans="4:4">
      <c r="D346" s="68">
        <v>58</v>
      </c>
    </row>
    <row r="347" spans="4:4">
      <c r="D347" s="68">
        <v>59</v>
      </c>
    </row>
    <row r="348" spans="4:4">
      <c r="D348" s="53">
        <v>60</v>
      </c>
    </row>
    <row r="349" spans="4:4">
      <c r="D349" s="53">
        <v>60</v>
      </c>
    </row>
    <row r="350" spans="4:4">
      <c r="D350" s="53">
        <v>60</v>
      </c>
    </row>
    <row r="351" spans="4:4">
      <c r="D351" s="53">
        <v>60</v>
      </c>
    </row>
    <row r="352" spans="4:4">
      <c r="D352" s="53">
        <v>60</v>
      </c>
    </row>
    <row r="353" spans="4:4">
      <c r="D353" s="53">
        <v>60</v>
      </c>
    </row>
    <row r="354" spans="4:4">
      <c r="D354" s="53">
        <v>60</v>
      </c>
    </row>
    <row r="355" spans="4:4">
      <c r="D355" s="68">
        <v>60</v>
      </c>
    </row>
    <row r="356" spans="4:4">
      <c r="D356" s="68">
        <v>61</v>
      </c>
    </row>
    <row r="357" spans="4:4">
      <c r="D357" s="68">
        <v>62</v>
      </c>
    </row>
    <row r="358" spans="4:4">
      <c r="D358" s="53">
        <v>63</v>
      </c>
    </row>
    <row r="359" spans="4:4">
      <c r="D359" s="53">
        <v>63</v>
      </c>
    </row>
    <row r="360" spans="4:4">
      <c r="D360" s="53">
        <v>63</v>
      </c>
    </row>
    <row r="361" spans="4:4">
      <c r="D361" s="53">
        <v>63</v>
      </c>
    </row>
    <row r="362" spans="4:4">
      <c r="D362" s="53">
        <v>63</v>
      </c>
    </row>
    <row r="363" spans="4:4">
      <c r="D363" s="53">
        <v>63</v>
      </c>
    </row>
    <row r="364" spans="4:4">
      <c r="D364" s="53">
        <v>63</v>
      </c>
    </row>
    <row r="365" spans="4:4">
      <c r="D365" s="53">
        <v>63</v>
      </c>
    </row>
    <row r="366" spans="4:4">
      <c r="D366" s="53">
        <v>63</v>
      </c>
    </row>
    <row r="367" spans="4:4">
      <c r="D367" s="53">
        <v>63</v>
      </c>
    </row>
    <row r="368" spans="4:4">
      <c r="D368" s="53">
        <v>63</v>
      </c>
    </row>
    <row r="369" spans="4:4">
      <c r="D369" s="53">
        <v>63</v>
      </c>
    </row>
    <row r="370" spans="4:4">
      <c r="D370" s="53">
        <v>63</v>
      </c>
    </row>
    <row r="371" spans="4:4">
      <c r="D371" s="53">
        <v>63</v>
      </c>
    </row>
    <row r="372" spans="4:4">
      <c r="D372" s="53">
        <v>63</v>
      </c>
    </row>
    <row r="373" spans="4:4">
      <c r="D373" s="53">
        <v>63</v>
      </c>
    </row>
    <row r="374" spans="4:4">
      <c r="D374" s="53">
        <v>63</v>
      </c>
    </row>
    <row r="375" spans="4:4">
      <c r="D375" s="53">
        <v>63</v>
      </c>
    </row>
    <row r="376" spans="4:4">
      <c r="D376" s="53">
        <v>63</v>
      </c>
    </row>
    <row r="377" spans="4:4">
      <c r="D377" s="53">
        <v>63</v>
      </c>
    </row>
    <row r="378" spans="4:4">
      <c r="D378" s="68">
        <v>63</v>
      </c>
    </row>
    <row r="379" spans="4:4">
      <c r="D379" s="53">
        <v>64</v>
      </c>
    </row>
    <row r="380" spans="4:4">
      <c r="D380" s="53">
        <v>64</v>
      </c>
    </row>
    <row r="381" spans="4:4">
      <c r="D381" s="53">
        <v>64</v>
      </c>
    </row>
    <row r="382" spans="4:4">
      <c r="D382" s="53">
        <v>64</v>
      </c>
    </row>
    <row r="383" spans="4:4">
      <c r="D383" s="53">
        <v>64</v>
      </c>
    </row>
    <row r="384" spans="4:4">
      <c r="D384" s="53">
        <v>64</v>
      </c>
    </row>
    <row r="385" spans="4:4">
      <c r="D385" s="53">
        <v>64</v>
      </c>
    </row>
    <row r="386" spans="4:4">
      <c r="D386" s="53">
        <v>64</v>
      </c>
    </row>
    <row r="387" spans="4:4">
      <c r="D387" s="68">
        <v>64</v>
      </c>
    </row>
    <row r="388" spans="4:4">
      <c r="D388" s="53">
        <v>65</v>
      </c>
    </row>
    <row r="389" spans="4:4">
      <c r="D389" s="53">
        <v>65</v>
      </c>
    </row>
    <row r="390" spans="4:4">
      <c r="D390" s="53">
        <v>65</v>
      </c>
    </row>
    <row r="391" spans="4:4">
      <c r="D391" s="53">
        <v>65</v>
      </c>
    </row>
    <row r="392" spans="4:4">
      <c r="D392" s="68">
        <v>65</v>
      </c>
    </row>
    <row r="393" spans="4:4">
      <c r="D393" s="53">
        <v>66</v>
      </c>
    </row>
    <row r="394" spans="4:4">
      <c r="D394" s="68">
        <v>66</v>
      </c>
    </row>
    <row r="395" spans="4:4">
      <c r="D395" s="68">
        <v>67</v>
      </c>
    </row>
    <row r="396" spans="4:4">
      <c r="D396" s="68">
        <v>68</v>
      </c>
    </row>
    <row r="397" spans="4:4">
      <c r="D397" s="68">
        <v>69</v>
      </c>
    </row>
    <row r="398" spans="4:4">
      <c r="D398" s="68">
        <v>70</v>
      </c>
    </row>
    <row r="399" spans="4:4">
      <c r="D399" s="53">
        <v>71</v>
      </c>
    </row>
    <row r="400" spans="4:4">
      <c r="D400" s="53">
        <v>71</v>
      </c>
    </row>
    <row r="401" spans="4:4">
      <c r="D401" s="53">
        <v>71</v>
      </c>
    </row>
    <row r="402" spans="4:4">
      <c r="D402" s="53">
        <v>71</v>
      </c>
    </row>
    <row r="403" spans="4:4">
      <c r="D403" s="53">
        <v>71</v>
      </c>
    </row>
    <row r="404" spans="4:4">
      <c r="D404" s="53">
        <v>71</v>
      </c>
    </row>
    <row r="405" spans="4:4">
      <c r="D405" s="53">
        <v>71</v>
      </c>
    </row>
    <row r="406" spans="4:4">
      <c r="D406" s="53">
        <v>71</v>
      </c>
    </row>
    <row r="407" spans="4:4">
      <c r="D407" s="53">
        <v>71</v>
      </c>
    </row>
    <row r="408" spans="4:4">
      <c r="D408" s="53">
        <v>71</v>
      </c>
    </row>
    <row r="409" spans="4:4">
      <c r="D409" s="53">
        <v>71</v>
      </c>
    </row>
    <row r="410" spans="4:4">
      <c r="D410" s="53">
        <v>71</v>
      </c>
    </row>
    <row r="411" spans="4:4">
      <c r="D411" s="53">
        <v>71</v>
      </c>
    </row>
    <row r="412" spans="4:4">
      <c r="D412" s="68">
        <v>71</v>
      </c>
    </row>
    <row r="413" spans="4:4">
      <c r="D413" s="53">
        <v>72</v>
      </c>
    </row>
    <row r="414" spans="4:4">
      <c r="D414" s="53">
        <v>72</v>
      </c>
    </row>
    <row r="415" spans="4:4">
      <c r="D415" s="53">
        <v>72</v>
      </c>
    </row>
    <row r="416" spans="4:4">
      <c r="D416" s="53">
        <v>72</v>
      </c>
    </row>
    <row r="417" spans="4:4">
      <c r="D417" s="53">
        <v>72</v>
      </c>
    </row>
    <row r="418" spans="4:4">
      <c r="D418" s="53">
        <v>72</v>
      </c>
    </row>
    <row r="419" spans="4:4">
      <c r="D419" s="53">
        <v>72</v>
      </c>
    </row>
    <row r="420" spans="4:4">
      <c r="D420" s="53">
        <v>72</v>
      </c>
    </row>
    <row r="421" spans="4:4">
      <c r="D421" s="53">
        <v>72</v>
      </c>
    </row>
    <row r="422" spans="4:4">
      <c r="D422" s="68">
        <v>72</v>
      </c>
    </row>
    <row r="423" spans="4:4">
      <c r="D423" s="53">
        <v>73</v>
      </c>
    </row>
    <row r="424" spans="4:4">
      <c r="D424" s="53">
        <v>73</v>
      </c>
    </row>
    <row r="425" spans="4:4">
      <c r="D425" s="53">
        <v>73</v>
      </c>
    </row>
    <row r="426" spans="4:4">
      <c r="D426" s="53">
        <v>73</v>
      </c>
    </row>
    <row r="427" spans="4:4">
      <c r="D427" s="53">
        <v>73</v>
      </c>
    </row>
    <row r="428" spans="4:4">
      <c r="D428" s="68">
        <v>73</v>
      </c>
    </row>
    <row r="429" spans="4:4">
      <c r="D429" s="53">
        <v>74</v>
      </c>
    </row>
    <row r="430" spans="4:4">
      <c r="D430" s="68">
        <v>74</v>
      </c>
    </row>
    <row r="431" spans="4:4">
      <c r="D431" s="68">
        <v>75</v>
      </c>
    </row>
    <row r="432" spans="4:4">
      <c r="D432" s="68">
        <v>76</v>
      </c>
    </row>
    <row r="433" spans="4:4">
      <c r="D433" s="68">
        <v>77</v>
      </c>
    </row>
    <row r="434" spans="4:4">
      <c r="D434" s="53">
        <v>78</v>
      </c>
    </row>
    <row r="435" spans="4:4">
      <c r="D435" s="53">
        <v>78</v>
      </c>
    </row>
    <row r="436" spans="4:4">
      <c r="D436" s="68">
        <v>78</v>
      </c>
    </row>
    <row r="437" spans="4:4">
      <c r="D437" s="68">
        <v>79</v>
      </c>
    </row>
    <row r="438" spans="4:4">
      <c r="D438" s="53">
        <v>80</v>
      </c>
    </row>
    <row r="439" spans="4:4">
      <c r="D439" s="53">
        <v>80</v>
      </c>
    </row>
    <row r="440" spans="4:4">
      <c r="D440" s="68">
        <v>80</v>
      </c>
    </row>
    <row r="441" spans="4:4">
      <c r="D441" s="68">
        <v>81</v>
      </c>
    </row>
    <row r="442" spans="4:4">
      <c r="D442" s="53">
        <v>82</v>
      </c>
    </row>
    <row r="443" spans="4:4">
      <c r="D443" s="53">
        <v>82</v>
      </c>
    </row>
    <row r="444" spans="4:4">
      <c r="D444" s="53">
        <v>82</v>
      </c>
    </row>
    <row r="445" spans="4:4">
      <c r="D445" s="68">
        <v>82</v>
      </c>
    </row>
    <row r="446" spans="4:4">
      <c r="D446" s="53">
        <v>83</v>
      </c>
    </row>
    <row r="447" spans="4:4">
      <c r="D447" s="53">
        <v>83</v>
      </c>
    </row>
    <row r="448" spans="4:4">
      <c r="D448" s="68">
        <v>83</v>
      </c>
    </row>
    <row r="449" spans="4:4">
      <c r="D449" s="68">
        <v>84</v>
      </c>
    </row>
    <row r="450" spans="4:4">
      <c r="D450" s="68">
        <v>85</v>
      </c>
    </row>
    <row r="451" spans="4:4">
      <c r="D451" s="53">
        <v>86</v>
      </c>
    </row>
    <row r="452" spans="4:4">
      <c r="D452" s="68">
        <v>86</v>
      </c>
    </row>
    <row r="453" spans="4:4">
      <c r="D453" s="53">
        <v>87</v>
      </c>
    </row>
    <row r="454" spans="4:4">
      <c r="D454" s="68">
        <v>87</v>
      </c>
    </row>
    <row r="455" spans="4:4">
      <c r="D455" s="53">
        <v>88</v>
      </c>
    </row>
    <row r="456" spans="4:4">
      <c r="D456" s="68">
        <v>88</v>
      </c>
    </row>
    <row r="457" spans="4:4">
      <c r="D457" s="53">
        <v>89</v>
      </c>
    </row>
    <row r="458" spans="4:4">
      <c r="D458" s="68">
        <v>89</v>
      </c>
    </row>
    <row r="459" spans="4:4">
      <c r="D459" s="68">
        <v>90</v>
      </c>
    </row>
    <row r="460" spans="4:4">
      <c r="D460" s="68">
        <v>91</v>
      </c>
    </row>
    <row r="461" spans="4:4">
      <c r="D461" s="68">
        <v>92</v>
      </c>
    </row>
    <row r="462" spans="4:4">
      <c r="D462" s="68">
        <v>93</v>
      </c>
    </row>
    <row r="463" spans="4:4">
      <c r="D463" s="68">
        <v>94</v>
      </c>
    </row>
    <row r="464" spans="4:4">
      <c r="D464" s="53">
        <v>95</v>
      </c>
    </row>
    <row r="465" spans="4:4">
      <c r="D465" s="68">
        <v>95</v>
      </c>
    </row>
    <row r="466" spans="4:4">
      <c r="D466" s="68">
        <v>96</v>
      </c>
    </row>
    <row r="467" spans="4:4">
      <c r="D467" s="53">
        <v>97</v>
      </c>
    </row>
    <row r="468" spans="4:4">
      <c r="D468" s="68">
        <v>97</v>
      </c>
    </row>
    <row r="469" spans="4:4">
      <c r="D469" s="68">
        <v>98</v>
      </c>
    </row>
    <row r="470" spans="4:4">
      <c r="D470" s="68">
        <v>99</v>
      </c>
    </row>
    <row r="471" spans="4:4">
      <c r="D471" s="68">
        <v>100</v>
      </c>
    </row>
    <row r="472" spans="4:4">
      <c r="D472" s="68">
        <v>101</v>
      </c>
    </row>
    <row r="473" spans="4:4">
      <c r="D473" s="68">
        <v>102</v>
      </c>
    </row>
    <row r="474" spans="4:4">
      <c r="D474" s="53">
        <v>103</v>
      </c>
    </row>
    <row r="475" spans="4:4">
      <c r="D475" s="53">
        <v>103</v>
      </c>
    </row>
    <row r="476" spans="4:4">
      <c r="D476" s="53">
        <v>103</v>
      </c>
    </row>
    <row r="477" spans="4:4">
      <c r="D477" s="53">
        <v>103</v>
      </c>
    </row>
    <row r="478" spans="4:4">
      <c r="D478" s="53">
        <v>103</v>
      </c>
    </row>
    <row r="479" spans="4:4">
      <c r="D479" s="53">
        <v>103</v>
      </c>
    </row>
    <row r="480" spans="4:4">
      <c r="D480" s="53">
        <v>103</v>
      </c>
    </row>
    <row r="481" spans="4:4">
      <c r="D481" s="53">
        <v>103</v>
      </c>
    </row>
    <row r="482" spans="4:4">
      <c r="D482" s="53">
        <v>103</v>
      </c>
    </row>
    <row r="483" spans="4:4">
      <c r="D483" s="53">
        <v>103</v>
      </c>
    </row>
    <row r="484" spans="4:4">
      <c r="D484" s="53">
        <v>103</v>
      </c>
    </row>
    <row r="485" spans="4:4">
      <c r="D485" s="68">
        <v>103</v>
      </c>
    </row>
    <row r="486" spans="4:4">
      <c r="D486" s="53">
        <v>104</v>
      </c>
    </row>
    <row r="487" spans="4:4">
      <c r="D487" s="53">
        <v>104</v>
      </c>
    </row>
    <row r="488" spans="4:4">
      <c r="D488" s="53">
        <v>104</v>
      </c>
    </row>
    <row r="489" spans="4:4">
      <c r="D489" s="53">
        <v>104</v>
      </c>
    </row>
    <row r="490" spans="4:4">
      <c r="D490" s="53">
        <v>104</v>
      </c>
    </row>
    <row r="491" spans="4:4">
      <c r="D491" s="53">
        <v>104</v>
      </c>
    </row>
    <row r="492" spans="4:4">
      <c r="D492" s="53">
        <v>104</v>
      </c>
    </row>
    <row r="493" spans="4:4">
      <c r="D493" s="53">
        <v>104</v>
      </c>
    </row>
    <row r="494" spans="4:4">
      <c r="D494" s="53">
        <v>104</v>
      </c>
    </row>
    <row r="495" spans="4:4">
      <c r="D495" s="53">
        <v>104</v>
      </c>
    </row>
    <row r="496" spans="4:4">
      <c r="D496" s="53">
        <v>104</v>
      </c>
    </row>
    <row r="497" spans="4:4">
      <c r="D497" s="53">
        <v>104</v>
      </c>
    </row>
    <row r="498" spans="4:4">
      <c r="D498" s="53">
        <v>104</v>
      </c>
    </row>
    <row r="499" spans="4:4">
      <c r="D499" s="68">
        <v>104</v>
      </c>
    </row>
    <row r="500" spans="4:4">
      <c r="D500" s="53">
        <v>105</v>
      </c>
    </row>
    <row r="501" spans="4:4">
      <c r="D501" s="53">
        <v>105</v>
      </c>
    </row>
    <row r="502" spans="4:4">
      <c r="D502" s="53">
        <v>105</v>
      </c>
    </row>
    <row r="503" spans="4:4">
      <c r="D503" s="68">
        <v>105</v>
      </c>
    </row>
    <row r="504" spans="4:4">
      <c r="D504" s="53">
        <v>106</v>
      </c>
    </row>
    <row r="505" spans="4:4">
      <c r="D505" s="68">
        <v>106</v>
      </c>
    </row>
    <row r="506" spans="4:4">
      <c r="D506" s="53">
        <v>107</v>
      </c>
    </row>
    <row r="507" spans="4:4">
      <c r="D507" s="53">
        <v>107</v>
      </c>
    </row>
    <row r="508" spans="4:4">
      <c r="D508" s="68">
        <v>107</v>
      </c>
    </row>
    <row r="509" spans="4:4">
      <c r="D509" s="53">
        <v>108</v>
      </c>
    </row>
    <row r="510" spans="4:4">
      <c r="D510" s="53">
        <v>108</v>
      </c>
    </row>
    <row r="511" spans="4:4">
      <c r="D511" s="68">
        <v>108</v>
      </c>
    </row>
    <row r="512" spans="4:4">
      <c r="D512" s="53">
        <v>109</v>
      </c>
    </row>
    <row r="513" spans="4:4">
      <c r="D513" s="68">
        <v>109</v>
      </c>
    </row>
    <row r="514" spans="4:4">
      <c r="D514" s="53">
        <v>110</v>
      </c>
    </row>
    <row r="515" spans="4:4">
      <c r="D515" s="53">
        <v>110</v>
      </c>
    </row>
    <row r="516" spans="4:4">
      <c r="D516" s="68">
        <v>110</v>
      </c>
    </row>
    <row r="517" spans="4:4">
      <c r="D517" s="68">
        <v>111</v>
      </c>
    </row>
    <row r="518" spans="4:4">
      <c r="D518" s="53">
        <v>112</v>
      </c>
    </row>
    <row r="519" spans="4:4">
      <c r="D519" s="68">
        <v>112</v>
      </c>
    </row>
    <row r="520" spans="4:4">
      <c r="D520" s="53">
        <v>113</v>
      </c>
    </row>
    <row r="521" spans="4:4">
      <c r="D521" s="53">
        <v>113</v>
      </c>
    </row>
    <row r="522" spans="4:4">
      <c r="D522" s="68">
        <v>113</v>
      </c>
    </row>
    <row r="523" spans="4:4">
      <c r="D523" s="68">
        <v>114</v>
      </c>
    </row>
    <row r="524" spans="4:4">
      <c r="D524" s="68">
        <v>115</v>
      </c>
    </row>
    <row r="525" spans="4:4">
      <c r="D525" s="68">
        <v>116</v>
      </c>
    </row>
    <row r="526" spans="4:4">
      <c r="D526" s="68">
        <v>117</v>
      </c>
    </row>
    <row r="527" spans="4:4">
      <c r="D527" s="68">
        <v>118</v>
      </c>
    </row>
    <row r="528" spans="4:4">
      <c r="D528" s="68">
        <v>119</v>
      </c>
    </row>
    <row r="529" spans="4:4">
      <c r="D529" s="68">
        <v>120</v>
      </c>
    </row>
    <row r="530" spans="4:4">
      <c r="D530" s="68">
        <v>121</v>
      </c>
    </row>
    <row r="531" spans="4:4">
      <c r="D531" s="68">
        <v>122</v>
      </c>
    </row>
    <row r="532" spans="4:4">
      <c r="D532" s="68">
        <v>123</v>
      </c>
    </row>
    <row r="533" spans="4:4">
      <c r="D533" s="68">
        <v>124</v>
      </c>
    </row>
    <row r="534" spans="4:4">
      <c r="D534" s="68">
        <v>125</v>
      </c>
    </row>
    <row r="535" spans="4:4">
      <c r="D535" s="53">
        <v>126</v>
      </c>
    </row>
    <row r="536" spans="4:4">
      <c r="D536" s="68">
        <v>126</v>
      </c>
    </row>
    <row r="537" spans="4:4">
      <c r="D537" s="53">
        <v>127</v>
      </c>
    </row>
    <row r="538" spans="4:4">
      <c r="D538" s="68">
        <v>127</v>
      </c>
    </row>
    <row r="539" spans="4:4">
      <c r="D539" s="68">
        <v>128</v>
      </c>
    </row>
    <row r="540" spans="4:4">
      <c r="D540" s="68">
        <v>129</v>
      </c>
    </row>
    <row r="541" spans="4:4">
      <c r="D541" s="68">
        <v>130</v>
      </c>
    </row>
    <row r="542" spans="4:4">
      <c r="D542" s="68">
        <v>131</v>
      </c>
    </row>
    <row r="543" spans="4:4">
      <c r="D543" s="68">
        <v>132</v>
      </c>
    </row>
    <row r="544" spans="4:4">
      <c r="D544" s="68">
        <v>133</v>
      </c>
    </row>
    <row r="545" spans="4:4">
      <c r="D545" s="68">
        <v>134</v>
      </c>
    </row>
    <row r="546" spans="4:4">
      <c r="D546" s="68">
        <v>135</v>
      </c>
    </row>
    <row r="547" spans="4:4">
      <c r="D547" s="68">
        <v>136</v>
      </c>
    </row>
    <row r="548" spans="4:4">
      <c r="D548" s="68">
        <v>137</v>
      </c>
    </row>
    <row r="549" spans="4:4">
      <c r="D549" s="68">
        <v>138</v>
      </c>
    </row>
    <row r="550" spans="4:4">
      <c r="D550" s="53">
        <v>139</v>
      </c>
    </row>
    <row r="551" spans="4:4">
      <c r="D551" s="68">
        <v>139</v>
      </c>
    </row>
    <row r="552" spans="4:4">
      <c r="D552" s="53">
        <v>140</v>
      </c>
    </row>
    <row r="553" spans="4:4">
      <c r="D553" s="68">
        <v>140</v>
      </c>
    </row>
    <row r="554" spans="4:4">
      <c r="D554" s="68">
        <v>141</v>
      </c>
    </row>
    <row r="555" spans="4:4">
      <c r="D555" s="68">
        <v>142</v>
      </c>
    </row>
    <row r="556" spans="4:4">
      <c r="D556" s="68">
        <v>143</v>
      </c>
    </row>
    <row r="557" spans="4:4">
      <c r="D557" s="68">
        <v>144</v>
      </c>
    </row>
    <row r="558" spans="4:4">
      <c r="D558" s="68">
        <v>145</v>
      </c>
    </row>
    <row r="559" spans="4:4">
      <c r="D559" s="53">
        <v>148</v>
      </c>
    </row>
    <row r="560" spans="4:4">
      <c r="D560" s="53">
        <v>149</v>
      </c>
    </row>
    <row r="561" spans="4:4">
      <c r="D561" s="53">
        <v>154</v>
      </c>
    </row>
    <row r="562" spans="4:4">
      <c r="D562" s="53">
        <v>158</v>
      </c>
    </row>
    <row r="563" spans="4:4">
      <c r="D563" s="53">
        <v>158</v>
      </c>
    </row>
    <row r="564" spans="4:4">
      <c r="D564" s="53">
        <v>159</v>
      </c>
    </row>
    <row r="565" spans="4:4">
      <c r="D565" s="53">
        <v>159</v>
      </c>
    </row>
    <row r="566" spans="4:4">
      <c r="D566" s="53">
        <v>159</v>
      </c>
    </row>
    <row r="567" spans="4:4">
      <c r="D567" s="53">
        <v>171</v>
      </c>
    </row>
    <row r="568" spans="4:4">
      <c r="D568" s="53">
        <v>171</v>
      </c>
    </row>
    <row r="569" spans="4:4">
      <c r="D569" s="53">
        <v>171</v>
      </c>
    </row>
    <row r="570" spans="4:4">
      <c r="D570" s="53">
        <v>172</v>
      </c>
    </row>
    <row r="571" spans="4:4">
      <c r="D571" s="53">
        <v>173</v>
      </c>
    </row>
    <row r="572" spans="4:4">
      <c r="D572" s="53">
        <v>176</v>
      </c>
    </row>
    <row r="573" spans="4:4">
      <c r="D573" s="53">
        <v>176</v>
      </c>
    </row>
    <row r="574" spans="4:4">
      <c r="D574" s="53">
        <v>179</v>
      </c>
    </row>
    <row r="575" spans="4:4">
      <c r="D575" s="53">
        <v>184</v>
      </c>
    </row>
    <row r="576" spans="4:4">
      <c r="D576" s="53">
        <v>186</v>
      </c>
    </row>
    <row r="577" spans="4:4">
      <c r="D577" s="53">
        <v>186</v>
      </c>
    </row>
    <row r="578" spans="4:4">
      <c r="D578" s="53">
        <v>186</v>
      </c>
    </row>
    <row r="579" spans="4:4">
      <c r="D579" s="53">
        <v>188</v>
      </c>
    </row>
    <row r="580" spans="4:4">
      <c r="D580" s="53">
        <v>188</v>
      </c>
    </row>
    <row r="581" spans="4:4">
      <c r="D581" s="53">
        <v>192</v>
      </c>
    </row>
    <row r="582" spans="4:4">
      <c r="D582" s="53">
        <v>198</v>
      </c>
    </row>
    <row r="583" spans="4:4">
      <c r="D583" s="53">
        <v>203</v>
      </c>
    </row>
    <row r="584" spans="4:4">
      <c r="D584" s="53">
        <v>204</v>
      </c>
    </row>
    <row r="585" spans="4:4">
      <c r="D585" s="53">
        <v>209</v>
      </c>
    </row>
    <row r="586" spans="4:4">
      <c r="D586" s="53">
        <v>211</v>
      </c>
    </row>
    <row r="587" spans="4:4">
      <c r="D587" s="53">
        <v>211</v>
      </c>
    </row>
    <row r="588" spans="4:4">
      <c r="D588" s="53">
        <v>213</v>
      </c>
    </row>
    <row r="589" spans="4:4">
      <c r="D589" s="53">
        <v>213</v>
      </c>
    </row>
    <row r="590" spans="4:4">
      <c r="D590" s="53">
        <v>214</v>
      </c>
    </row>
    <row r="591" spans="4:4">
      <c r="D591" s="53">
        <v>215</v>
      </c>
    </row>
    <row r="592" spans="4:4">
      <c r="D592" s="53">
        <v>216</v>
      </c>
    </row>
    <row r="593" spans="4:4">
      <c r="D593" s="53">
        <v>216</v>
      </c>
    </row>
    <row r="594" spans="4:4">
      <c r="D594" s="53">
        <v>218</v>
      </c>
    </row>
    <row r="595" spans="4:4">
      <c r="D595" s="53">
        <v>218</v>
      </c>
    </row>
    <row r="596" spans="4:4">
      <c r="D596" s="53">
        <v>218</v>
      </c>
    </row>
    <row r="597" spans="4:4">
      <c r="D597" s="53">
        <v>231</v>
      </c>
    </row>
    <row r="598" spans="4:4">
      <c r="D598" s="53">
        <v>232</v>
      </c>
    </row>
    <row r="599" spans="4:4">
      <c r="D599" s="53">
        <v>234</v>
      </c>
    </row>
    <row r="600" spans="4:4">
      <c r="D600" s="53">
        <v>235</v>
      </c>
    </row>
    <row r="601" spans="4:4">
      <c r="D601" s="53">
        <v>236</v>
      </c>
    </row>
  </sheetData>
  <autoFilter ref="D2:F238">
    <filterColumn colId="2">
      <filters>
        <filter val="#N/A"/>
      </filters>
    </filterColumn>
  </autoFilter>
  <sortState ref="D244:D458">
    <sortCondition ref="D244:D45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4:L177"/>
  <sheetViews>
    <sheetView workbookViewId="0">
      <selection activeCell="F26" sqref="F26"/>
    </sheetView>
  </sheetViews>
  <sheetFormatPr defaultRowHeight="15"/>
  <sheetData>
    <row r="4" spans="4:12">
      <c r="D4" s="68">
        <v>9</v>
      </c>
      <c r="L4" s="74">
        <v>1</v>
      </c>
    </row>
    <row r="5" spans="4:12">
      <c r="D5" s="53">
        <v>10</v>
      </c>
      <c r="L5" s="74">
        <v>2</v>
      </c>
    </row>
    <row r="6" spans="4:12">
      <c r="D6" s="68">
        <v>12</v>
      </c>
      <c r="L6" s="74">
        <v>3</v>
      </c>
    </row>
    <row r="7" spans="4:12">
      <c r="D7" s="53">
        <v>16</v>
      </c>
      <c r="L7" s="76">
        <v>4</v>
      </c>
    </row>
    <row r="8" spans="4:12">
      <c r="D8" s="53">
        <v>21</v>
      </c>
      <c r="G8" s="77">
        <f t="shared" ref="G8" si="0">IF($N8="L",(IF(MONTH($E$4)+1=MONTH($H8),TEXT(EOMONTH($E$4,0),"DD-MMM-YY"),$H8) - IF(MONTH($E$4)-1=MONTH($F8),TEXT(EOMONTH($E$4,-1)+1,"DD-MMM-YY"),$F8) + IF(MONTH($E$4)+1=MONTH($H8),"24:00",$I8) - IF(MONTH($E$4)-1=MONTH($F8),"00:00",$G8))*IF($O8="Y",2,1) + IF($E8&gt;2,TIME(12,0,0),TIME(0,0,0)),0)</f>
        <v>0</v>
      </c>
      <c r="H8" s="77">
        <f t="shared" ref="H8" si="1">IF($N8="O",(IF(MONTH($E$4)+1=MONTH($H8),TEXT(EOMONTH($E$4,0),"DD-MMM-YY"),$H8) - IF(MONTH($E$4)-1=MONTH($F8),TEXT(EOMONTH($E$4,-1)+1,"DD-MMM-YY"),$F8) + IF(MONTH($E$4)+1=MONTH($H8),"24:00",$I8) - IF(MONTH($E$4)-1=MONTH($F8),"00:00",$G8))*IF($O8="Y",2,1) + IF($E8&gt;2,TIME(12,0,0),TIME(0,0,0)),0)</f>
        <v>0</v>
      </c>
      <c r="I8" s="77">
        <f t="shared" ref="I8" si="2">IF($N8="S",(IF(MONTH($E$4)+1=MONTH($H8),TEXT(EOMONTH($E$4,0),"DD-MMM-YY"),$H8) - IF(MONTH($E$4)-1=MONTH($F8),TEXT(EOMONTH($E$4,-1)+1,"DD-MMM-YY"),$F8) + IF(MONTH($E$4)+1=MONTH($H8),"24:00",$I8) - IF(MONTH($E$4)-1=MONTH($F8),"00:00",$G8))*IF($O8="Y",2,1) + IF($E8&gt;2,TIME(12,0,0),TIME(0,0,0)),0)</f>
        <v>0</v>
      </c>
      <c r="J8" s="77">
        <f t="shared" ref="J8" si="3">IF($N8="D",IF(MONTH($E$4)+1=MONTH($H8),TEXT(EOMONTH($E$4,0),"DD-MMM-YY"),$H8) - IF(MONTH($E$4)-1=MONTH($F8),TEXT(EOMONTH($E$4,-1)+1,"DD-MMM-YY"),$F8) + IF(MONTH($E$4)+1=MONTH($H8),"24:00",$I8) - IF(MONTH($E$4)-1=MONTH($F8),"00:00",$G8) + IF($E8&gt;2,TIME(12,0,0),TIME(0,0,0)),0)</f>
        <v>0</v>
      </c>
      <c r="L8" s="74">
        <v>5</v>
      </c>
    </row>
    <row r="9" spans="4:12">
      <c r="D9" s="53">
        <v>25</v>
      </c>
      <c r="L9" s="74">
        <v>6</v>
      </c>
    </row>
    <row r="10" spans="4:12">
      <c r="D10" s="68">
        <v>27</v>
      </c>
      <c r="L10" s="76">
        <v>7</v>
      </c>
    </row>
    <row r="11" spans="4:12">
      <c r="D11" s="68">
        <v>31</v>
      </c>
      <c r="L11" s="74">
        <v>8</v>
      </c>
    </row>
    <row r="12" spans="4:12">
      <c r="D12" s="68">
        <v>34</v>
      </c>
      <c r="L12" s="74">
        <v>11</v>
      </c>
    </row>
    <row r="13" spans="4:12">
      <c r="D13" s="68">
        <v>35</v>
      </c>
      <c r="L13" s="74">
        <v>13</v>
      </c>
    </row>
    <row r="14" spans="4:12">
      <c r="D14" s="68">
        <v>36</v>
      </c>
      <c r="L14" s="76">
        <v>14</v>
      </c>
    </row>
    <row r="15" spans="4:12">
      <c r="D15" s="53">
        <v>42</v>
      </c>
      <c r="L15" s="74">
        <v>15</v>
      </c>
    </row>
    <row r="16" spans="4:12">
      <c r="D16" s="68">
        <v>43</v>
      </c>
      <c r="L16" s="74">
        <v>17</v>
      </c>
    </row>
    <row r="17" spans="4:12">
      <c r="D17" s="68">
        <v>45</v>
      </c>
      <c r="L17" s="76">
        <v>18</v>
      </c>
    </row>
    <row r="18" spans="4:12">
      <c r="D18" s="53">
        <v>51</v>
      </c>
      <c r="L18" s="76">
        <v>19</v>
      </c>
    </row>
    <row r="19" spans="4:12">
      <c r="D19" s="68">
        <v>53</v>
      </c>
      <c r="L19" s="76">
        <v>20</v>
      </c>
    </row>
    <row r="20" spans="4:12">
      <c r="D20" s="53">
        <v>54</v>
      </c>
      <c r="L20" s="76">
        <v>22</v>
      </c>
    </row>
    <row r="21" spans="4:12">
      <c r="D21" s="53">
        <v>55</v>
      </c>
      <c r="L21" s="74">
        <v>23</v>
      </c>
    </row>
    <row r="22" spans="4:12">
      <c r="D22" s="53">
        <v>57</v>
      </c>
      <c r="L22" s="74">
        <v>24</v>
      </c>
    </row>
    <row r="23" spans="4:12">
      <c r="D23" s="68">
        <v>59</v>
      </c>
      <c r="L23" s="74">
        <v>26</v>
      </c>
    </row>
    <row r="24" spans="4:12">
      <c r="D24" s="53">
        <v>61</v>
      </c>
      <c r="L24" s="76">
        <v>28</v>
      </c>
    </row>
    <row r="25" spans="4:12">
      <c r="D25" s="68">
        <v>62</v>
      </c>
      <c r="L25" s="76">
        <v>29</v>
      </c>
    </row>
    <row r="26" spans="4:12">
      <c r="D26" s="68">
        <v>63</v>
      </c>
      <c r="L26" s="74">
        <v>30</v>
      </c>
    </row>
    <row r="27" spans="4:12">
      <c r="D27" s="53">
        <v>64</v>
      </c>
      <c r="L27" s="74">
        <v>32</v>
      </c>
    </row>
    <row r="28" spans="4:12">
      <c r="D28" s="68">
        <v>69</v>
      </c>
      <c r="L28" s="76">
        <v>33</v>
      </c>
    </row>
    <row r="29" spans="4:12">
      <c r="D29" s="53">
        <v>70</v>
      </c>
      <c r="L29" s="74">
        <v>37</v>
      </c>
    </row>
    <row r="30" spans="4:12">
      <c r="D30" s="68">
        <v>71</v>
      </c>
      <c r="L30" s="76">
        <v>38</v>
      </c>
    </row>
    <row r="31" spans="4:12">
      <c r="D31" s="53">
        <v>74</v>
      </c>
      <c r="L31" s="76">
        <v>39</v>
      </c>
    </row>
    <row r="32" spans="4:12">
      <c r="D32" s="68">
        <v>75</v>
      </c>
      <c r="L32" s="74">
        <v>40</v>
      </c>
    </row>
    <row r="33" spans="4:12">
      <c r="D33" s="68">
        <v>76</v>
      </c>
      <c r="L33" s="74">
        <v>41</v>
      </c>
    </row>
    <row r="34" spans="4:12">
      <c r="D34" s="68">
        <v>77</v>
      </c>
      <c r="L34" s="74">
        <v>44</v>
      </c>
    </row>
    <row r="35" spans="4:12">
      <c r="D35" s="68">
        <v>79</v>
      </c>
      <c r="L35" s="74">
        <v>46</v>
      </c>
    </row>
    <row r="36" spans="4:12">
      <c r="D36" s="53">
        <v>80</v>
      </c>
      <c r="L36" s="76">
        <v>47</v>
      </c>
    </row>
    <row r="37" spans="4:12">
      <c r="D37" s="68">
        <v>81</v>
      </c>
      <c r="L37" s="76">
        <v>48</v>
      </c>
    </row>
    <row r="38" spans="4:12">
      <c r="D38" s="53">
        <v>91</v>
      </c>
      <c r="L38" s="76">
        <v>49</v>
      </c>
    </row>
    <row r="39" spans="4:12">
      <c r="D39" s="53">
        <v>93</v>
      </c>
      <c r="L39" s="74">
        <v>50</v>
      </c>
    </row>
    <row r="40" spans="4:12">
      <c r="D40" s="53">
        <v>95</v>
      </c>
      <c r="L40" s="74">
        <v>52</v>
      </c>
    </row>
    <row r="41" spans="4:12">
      <c r="D41" s="53">
        <v>99</v>
      </c>
      <c r="L41" s="74">
        <v>56</v>
      </c>
    </row>
    <row r="42" spans="4:12">
      <c r="D42" s="68">
        <v>100</v>
      </c>
      <c r="L42" s="74">
        <v>58</v>
      </c>
    </row>
    <row r="43" spans="4:12">
      <c r="D43" s="53">
        <v>101</v>
      </c>
      <c r="L43" s="76">
        <v>60</v>
      </c>
    </row>
    <row r="44" spans="4:12">
      <c r="D44" s="53">
        <v>102</v>
      </c>
      <c r="L44" s="74">
        <v>65</v>
      </c>
    </row>
    <row r="45" spans="4:12">
      <c r="D45" s="53">
        <v>103</v>
      </c>
      <c r="L45" s="76">
        <v>66</v>
      </c>
    </row>
    <row r="46" spans="4:12">
      <c r="D46" s="68">
        <v>107</v>
      </c>
      <c r="L46" s="76">
        <v>67</v>
      </c>
    </row>
    <row r="47" spans="4:12">
      <c r="D47" s="53">
        <v>108</v>
      </c>
      <c r="L47" s="76">
        <v>68</v>
      </c>
    </row>
    <row r="48" spans="4:12">
      <c r="D48" s="53">
        <v>109</v>
      </c>
      <c r="L48" s="74">
        <v>72</v>
      </c>
    </row>
    <row r="49" spans="4:12">
      <c r="D49" s="53">
        <v>112</v>
      </c>
      <c r="L49" s="74">
        <v>73</v>
      </c>
    </row>
    <row r="50" spans="4:12">
      <c r="D50" s="68">
        <v>114</v>
      </c>
      <c r="L50" s="74">
        <v>78</v>
      </c>
    </row>
    <row r="51" spans="4:12">
      <c r="D51" s="53">
        <v>117</v>
      </c>
      <c r="L51" s="76">
        <v>82</v>
      </c>
    </row>
    <row r="52" spans="4:12">
      <c r="D52" s="53">
        <v>142</v>
      </c>
      <c r="L52" s="76">
        <v>83</v>
      </c>
    </row>
    <row r="53" spans="4:12">
      <c r="D53" s="53">
        <v>147</v>
      </c>
      <c r="L53" s="76">
        <v>84</v>
      </c>
    </row>
    <row r="54" spans="4:12">
      <c r="D54" s="68">
        <v>152</v>
      </c>
      <c r="L54" s="76">
        <v>85</v>
      </c>
    </row>
    <row r="55" spans="4:12">
      <c r="D55" s="68">
        <v>155</v>
      </c>
      <c r="L55" s="76">
        <v>86</v>
      </c>
    </row>
    <row r="56" spans="4:12">
      <c r="D56" s="68">
        <v>156</v>
      </c>
      <c r="L56" s="74">
        <v>87</v>
      </c>
    </row>
    <row r="57" spans="4:12">
      <c r="D57" s="68">
        <v>159</v>
      </c>
      <c r="L57" s="76">
        <v>88</v>
      </c>
    </row>
    <row r="58" spans="4:12">
      <c r="D58" s="53">
        <v>160</v>
      </c>
      <c r="L58" s="74">
        <v>89</v>
      </c>
    </row>
    <row r="59" spans="4:12">
      <c r="D59" s="53">
        <v>161</v>
      </c>
      <c r="L59" s="74">
        <v>90</v>
      </c>
    </row>
    <row r="60" spans="4:12">
      <c r="D60" s="68">
        <v>162</v>
      </c>
      <c r="L60" s="74">
        <v>92</v>
      </c>
    </row>
    <row r="61" spans="4:12">
      <c r="D61" s="53">
        <v>167</v>
      </c>
      <c r="L61" s="74">
        <v>94</v>
      </c>
    </row>
    <row r="62" spans="4:12">
      <c r="D62" s="68">
        <v>168</v>
      </c>
      <c r="L62" s="74">
        <v>96</v>
      </c>
    </row>
    <row r="63" spans="4:12">
      <c r="D63" s="68">
        <v>171</v>
      </c>
      <c r="L63" s="76">
        <v>97</v>
      </c>
    </row>
    <row r="64" spans="4:12">
      <c r="D64" s="68">
        <v>173</v>
      </c>
      <c r="L64" s="76">
        <v>98</v>
      </c>
    </row>
    <row r="65" spans="4:12">
      <c r="D65" s="68">
        <v>174</v>
      </c>
      <c r="L65" s="76">
        <v>104</v>
      </c>
    </row>
    <row r="66" spans="4:12">
      <c r="D66" s="68">
        <v>184</v>
      </c>
      <c r="L66" s="76">
        <v>105</v>
      </c>
    </row>
    <row r="67" spans="4:12">
      <c r="D67" s="68">
        <v>215</v>
      </c>
      <c r="L67" s="74">
        <v>106</v>
      </c>
    </row>
    <row r="68" spans="4:12">
      <c r="D68" s="53">
        <v>216</v>
      </c>
      <c r="L68" s="76">
        <v>110</v>
      </c>
    </row>
    <row r="69" spans="4:12">
      <c r="D69" s="53">
        <v>217</v>
      </c>
      <c r="L69" s="76">
        <v>111</v>
      </c>
    </row>
    <row r="70" spans="4:12">
      <c r="D70" s="53">
        <v>230</v>
      </c>
      <c r="L70" s="34">
        <v>113</v>
      </c>
    </row>
    <row r="71" spans="4:12">
      <c r="D71" s="53">
        <v>231</v>
      </c>
      <c r="L71" s="34">
        <v>115</v>
      </c>
    </row>
    <row r="72" spans="4:12">
      <c r="L72" s="34">
        <v>116</v>
      </c>
    </row>
    <row r="73" spans="4:12">
      <c r="L73" s="34">
        <v>118</v>
      </c>
    </row>
    <row r="74" spans="4:12">
      <c r="L74" s="34">
        <v>119</v>
      </c>
    </row>
    <row r="75" spans="4:12">
      <c r="L75" s="34">
        <v>120</v>
      </c>
    </row>
    <row r="76" spans="4:12">
      <c r="L76" s="34">
        <v>121</v>
      </c>
    </row>
    <row r="77" spans="4:12">
      <c r="L77" s="34">
        <v>122</v>
      </c>
    </row>
    <row r="78" spans="4:12">
      <c r="L78" s="34">
        <v>123</v>
      </c>
    </row>
    <row r="79" spans="4:12">
      <c r="L79" s="34">
        <v>124</v>
      </c>
    </row>
    <row r="80" spans="4:12">
      <c r="L80" s="34">
        <v>125</v>
      </c>
    </row>
    <row r="81" spans="12:12">
      <c r="L81" s="34">
        <v>126</v>
      </c>
    </row>
    <row r="82" spans="12:12">
      <c r="L82" s="34">
        <v>127</v>
      </c>
    </row>
    <row r="83" spans="12:12">
      <c r="L83" s="34">
        <v>128</v>
      </c>
    </row>
    <row r="84" spans="12:12">
      <c r="L84" s="34">
        <v>129</v>
      </c>
    </row>
    <row r="85" spans="12:12">
      <c r="L85" s="34">
        <v>130</v>
      </c>
    </row>
    <row r="86" spans="12:12">
      <c r="L86" s="34">
        <v>131</v>
      </c>
    </row>
    <row r="87" spans="12:12">
      <c r="L87" s="34">
        <v>132</v>
      </c>
    </row>
    <row r="88" spans="12:12">
      <c r="L88" s="34">
        <v>133</v>
      </c>
    </row>
    <row r="89" spans="12:12">
      <c r="L89" s="34">
        <v>134</v>
      </c>
    </row>
    <row r="90" spans="12:12">
      <c r="L90" s="34">
        <v>135</v>
      </c>
    </row>
    <row r="91" spans="12:12">
      <c r="L91" s="34">
        <v>136</v>
      </c>
    </row>
    <row r="92" spans="12:12">
      <c r="L92" s="34">
        <v>137</v>
      </c>
    </row>
    <row r="93" spans="12:12">
      <c r="L93" s="34">
        <v>138</v>
      </c>
    </row>
    <row r="94" spans="12:12">
      <c r="L94" s="34">
        <v>139</v>
      </c>
    </row>
    <row r="95" spans="12:12">
      <c r="L95" s="34">
        <v>140</v>
      </c>
    </row>
    <row r="96" spans="12:12">
      <c r="L96" s="34">
        <v>141</v>
      </c>
    </row>
    <row r="97" spans="12:12">
      <c r="L97" s="34">
        <v>143</v>
      </c>
    </row>
    <row r="98" spans="12:12">
      <c r="L98" s="34">
        <v>144</v>
      </c>
    </row>
    <row r="99" spans="12:12">
      <c r="L99" s="34">
        <v>145</v>
      </c>
    </row>
    <row r="100" spans="12:12">
      <c r="L100" s="34">
        <v>146</v>
      </c>
    </row>
    <row r="101" spans="12:12">
      <c r="L101" s="34">
        <v>148</v>
      </c>
    </row>
    <row r="102" spans="12:12">
      <c r="L102" s="34">
        <v>149</v>
      </c>
    </row>
    <row r="103" spans="12:12">
      <c r="L103" s="34">
        <v>150</v>
      </c>
    </row>
    <row r="104" spans="12:12">
      <c r="L104" s="34">
        <v>151</v>
      </c>
    </row>
    <row r="105" spans="12:12">
      <c r="L105" s="34">
        <v>153</v>
      </c>
    </row>
    <row r="106" spans="12:12">
      <c r="L106" s="34">
        <v>154</v>
      </c>
    </row>
    <row r="107" spans="12:12">
      <c r="L107" s="34">
        <v>157</v>
      </c>
    </row>
    <row r="108" spans="12:12">
      <c r="L108" s="34">
        <v>158</v>
      </c>
    </row>
    <row r="109" spans="12:12">
      <c r="L109" s="34">
        <v>163</v>
      </c>
    </row>
    <row r="110" spans="12:12">
      <c r="L110" s="34">
        <v>164</v>
      </c>
    </row>
    <row r="111" spans="12:12">
      <c r="L111" s="34">
        <v>165</v>
      </c>
    </row>
    <row r="112" spans="12:12">
      <c r="L112" s="34">
        <v>166</v>
      </c>
    </row>
    <row r="113" spans="12:12">
      <c r="L113" s="34">
        <v>169</v>
      </c>
    </row>
    <row r="114" spans="12:12">
      <c r="L114" s="34">
        <v>170</v>
      </c>
    </row>
    <row r="115" spans="12:12">
      <c r="L115" s="34">
        <v>172</v>
      </c>
    </row>
    <row r="116" spans="12:12">
      <c r="L116" s="34">
        <v>175</v>
      </c>
    </row>
    <row r="117" spans="12:12">
      <c r="L117" s="34">
        <v>176</v>
      </c>
    </row>
    <row r="118" spans="12:12">
      <c r="L118" s="34">
        <v>177</v>
      </c>
    </row>
    <row r="119" spans="12:12">
      <c r="L119" s="34">
        <v>178</v>
      </c>
    </row>
    <row r="120" spans="12:12">
      <c r="L120" s="34">
        <v>179</v>
      </c>
    </row>
    <row r="121" spans="12:12">
      <c r="L121" s="34">
        <v>180</v>
      </c>
    </row>
    <row r="122" spans="12:12">
      <c r="L122" s="34">
        <v>181</v>
      </c>
    </row>
    <row r="123" spans="12:12">
      <c r="L123" s="34">
        <v>182</v>
      </c>
    </row>
    <row r="124" spans="12:12">
      <c r="L124" s="34">
        <v>183</v>
      </c>
    </row>
    <row r="125" spans="12:12">
      <c r="L125" s="34">
        <v>185</v>
      </c>
    </row>
    <row r="126" spans="12:12">
      <c r="L126" s="34">
        <v>186</v>
      </c>
    </row>
    <row r="127" spans="12:12">
      <c r="L127" s="34">
        <v>187</v>
      </c>
    </row>
    <row r="128" spans="12:12">
      <c r="L128" s="34">
        <v>188</v>
      </c>
    </row>
    <row r="129" spans="12:12">
      <c r="L129" s="34">
        <v>189</v>
      </c>
    </row>
    <row r="130" spans="12:12">
      <c r="L130" s="34">
        <v>190</v>
      </c>
    </row>
    <row r="131" spans="12:12">
      <c r="L131" s="34">
        <v>191</v>
      </c>
    </row>
    <row r="132" spans="12:12">
      <c r="L132" s="34">
        <v>192</v>
      </c>
    </row>
    <row r="133" spans="12:12">
      <c r="L133" s="34">
        <v>193</v>
      </c>
    </row>
    <row r="134" spans="12:12">
      <c r="L134" s="34">
        <v>194</v>
      </c>
    </row>
    <row r="135" spans="12:12">
      <c r="L135" s="34">
        <v>195</v>
      </c>
    </row>
    <row r="136" spans="12:12">
      <c r="L136" s="34">
        <v>196</v>
      </c>
    </row>
    <row r="137" spans="12:12">
      <c r="L137" s="34">
        <v>197</v>
      </c>
    </row>
    <row r="138" spans="12:12">
      <c r="L138" s="34">
        <v>198</v>
      </c>
    </row>
    <row r="139" spans="12:12">
      <c r="L139" s="34">
        <v>199</v>
      </c>
    </row>
    <row r="140" spans="12:12">
      <c r="L140" s="34">
        <v>200</v>
      </c>
    </row>
    <row r="141" spans="12:12">
      <c r="L141" s="34">
        <v>201</v>
      </c>
    </row>
    <row r="142" spans="12:12">
      <c r="L142" s="34">
        <v>202</v>
      </c>
    </row>
    <row r="143" spans="12:12">
      <c r="L143" s="34">
        <v>203</v>
      </c>
    </row>
    <row r="144" spans="12:12">
      <c r="L144" s="34">
        <v>204</v>
      </c>
    </row>
    <row r="145" spans="12:12">
      <c r="L145" s="34">
        <v>205</v>
      </c>
    </row>
    <row r="146" spans="12:12">
      <c r="L146" s="34">
        <v>206</v>
      </c>
    </row>
    <row r="147" spans="12:12">
      <c r="L147" s="34">
        <v>207</v>
      </c>
    </row>
    <row r="148" spans="12:12">
      <c r="L148" s="34">
        <v>208</v>
      </c>
    </row>
    <row r="149" spans="12:12">
      <c r="L149" s="34">
        <v>209</v>
      </c>
    </row>
    <row r="150" spans="12:12">
      <c r="L150" s="34">
        <v>210</v>
      </c>
    </row>
    <row r="151" spans="12:12">
      <c r="L151" s="34">
        <v>211</v>
      </c>
    </row>
    <row r="152" spans="12:12">
      <c r="L152" s="34">
        <v>212</v>
      </c>
    </row>
    <row r="153" spans="12:12">
      <c r="L153" s="34">
        <v>213</v>
      </c>
    </row>
    <row r="154" spans="12:12">
      <c r="L154" s="34">
        <v>214</v>
      </c>
    </row>
    <row r="155" spans="12:12">
      <c r="L155" s="34">
        <v>218</v>
      </c>
    </row>
    <row r="156" spans="12:12">
      <c r="L156" s="34">
        <v>219</v>
      </c>
    </row>
    <row r="157" spans="12:12">
      <c r="L157" s="34">
        <v>220</v>
      </c>
    </row>
    <row r="158" spans="12:12">
      <c r="L158" s="34">
        <v>221</v>
      </c>
    </row>
    <row r="159" spans="12:12">
      <c r="L159" s="34">
        <v>222</v>
      </c>
    </row>
    <row r="160" spans="12:12">
      <c r="L160" s="34">
        <v>223</v>
      </c>
    </row>
    <row r="161" spans="4:12">
      <c r="L161" s="34">
        <v>224</v>
      </c>
    </row>
    <row r="162" spans="4:12">
      <c r="L162" s="34">
        <v>225</v>
      </c>
    </row>
    <row r="163" spans="4:12">
      <c r="L163" s="34">
        <v>226</v>
      </c>
    </row>
    <row r="164" spans="4:12">
      <c r="L164" s="34">
        <v>227</v>
      </c>
    </row>
    <row r="165" spans="4:12">
      <c r="D165" s="53"/>
      <c r="L165" s="34">
        <v>228</v>
      </c>
    </row>
    <row r="166" spans="4:12">
      <c r="D166" s="53"/>
      <c r="L166" s="34">
        <v>229</v>
      </c>
    </row>
    <row r="167" spans="4:12">
      <c r="D167" s="53"/>
      <c r="L167" s="34">
        <v>232</v>
      </c>
    </row>
    <row r="168" spans="4:12">
      <c r="D168" s="53"/>
      <c r="L168">
        <v>233</v>
      </c>
    </row>
    <row r="169" spans="4:12">
      <c r="D169" s="53"/>
      <c r="L169">
        <v>234</v>
      </c>
    </row>
    <row r="170" spans="4:12">
      <c r="D170" s="53"/>
      <c r="L170">
        <v>235</v>
      </c>
    </row>
    <row r="171" spans="4:12">
      <c r="D171" s="53"/>
    </row>
    <row r="172" spans="4:12">
      <c r="D172" s="53"/>
    </row>
    <row r="173" spans="4:12">
      <c r="D173" s="53"/>
    </row>
    <row r="174" spans="4:12">
      <c r="D174" s="53"/>
    </row>
    <row r="175" spans="4:12">
      <c r="D175" s="53"/>
    </row>
    <row r="176" spans="4:12">
      <c r="D176" s="53"/>
    </row>
    <row r="177" spans="4:4">
      <c r="D177" s="53"/>
    </row>
  </sheetData>
  <sortState ref="D4:D164">
    <sortCondition ref="D4:D164"/>
  </sortState>
  <conditionalFormatting sqref="G8:J8">
    <cfRule type="cellIs" dxfId="3" priority="4" stopIfTrue="1" operator="greaterThan">
      <formula>0</formula>
    </cfRule>
  </conditionalFormatting>
  <conditionalFormatting sqref="G8:J8">
    <cfRule type="cellIs" dxfId="2" priority="3" stopIfTrue="1" operator="greaterThan">
      <formula>0</formula>
    </cfRule>
  </conditionalFormatting>
  <conditionalFormatting sqref="G8:I8">
    <cfRule type="cellIs" dxfId="1" priority="2" stopIfTrue="1" operator="greaterThan">
      <formula>0</formula>
    </cfRule>
  </conditionalFormatting>
  <conditionalFormatting sqref="G8:J8">
    <cfRule type="cellIs" dxfId="0" priority="1" stopIfTrue="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DEC-16</vt:lpstr>
      <vt:lpstr>Element list</vt:lpstr>
      <vt:lpstr>Sheet1 (2)</vt:lpstr>
      <vt:lpstr>Sheet4</vt:lpstr>
      <vt:lpstr>Sheet3</vt:lpstr>
      <vt:lpstr>Sheet2</vt:lpstr>
      <vt:lpstr>'DEC-16'!Print_Area</vt:lpstr>
      <vt:lpstr>'DEC-16'!Print_Titles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2017-05-12T11:25:24Z</dcterms:modified>
</cp:coreProperties>
</file>